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SIT\Т А Р И Ф Н Ы Е\для сайта\2026\Протокол 6-26\"/>
    </mc:Choice>
  </mc:AlternateContent>
  <xr:revisionPtr revIDLastSave="0" documentId="13_ncr:1_{4B3EE3F6-98D6-40BC-8EE1-3D264CD719D6}" xr6:coauthVersionLast="36" xr6:coauthVersionMax="36" xr10:uidLastSave="{00000000-0000-0000-0000-000000000000}"/>
  <bookViews>
    <workbookView xWindow="-30" yWindow="360" windowWidth="10365" windowHeight="10740" xr2:uid="{00000000-000D-0000-FFFF-FFFF00000000}"/>
  </bookViews>
  <sheets>
    <sheet name="СБП всего" sheetId="18" r:id="rId1"/>
    <sheet name="Долечивание" sheetId="12" r:id="rId2"/>
    <sheet name="Кибер-нож" sheetId="14" r:id="rId3"/>
    <sheet name="Венерология" sheetId="8" r:id="rId4"/>
    <sheet name="Паллиативная МП" sheetId="10" r:id="rId5"/>
    <sheet name="Психотерапия" sheetId="16" r:id="rId6"/>
    <sheet name="Наркология" sheetId="15" r:id="rId7"/>
    <sheet name="Фтизиатрия" sheetId="13" r:id="rId8"/>
  </sheets>
  <calcPr calcId="191029" iterateDelta="1E-4"/>
</workbook>
</file>

<file path=xl/calcChain.xml><?xml version="1.0" encoding="utf-8"?>
<calcChain xmlns="http://schemas.openxmlformats.org/spreadsheetml/2006/main">
  <c r="H7" i="18" l="1"/>
  <c r="G7" i="18"/>
  <c r="F7" i="18"/>
  <c r="E7" i="18"/>
  <c r="M102" i="15" l="1"/>
  <c r="M49" i="15" l="1"/>
  <c r="K11" i="13" l="1"/>
  <c r="K21" i="13"/>
  <c r="K25" i="13"/>
  <c r="K29" i="13"/>
  <c r="K30" i="13"/>
  <c r="K31" i="13"/>
  <c r="K32" i="13"/>
  <c r="K34" i="13"/>
  <c r="K35" i="13"/>
  <c r="K36" i="13"/>
  <c r="K37" i="13"/>
  <c r="K39" i="13"/>
  <c r="K46" i="13"/>
  <c r="K47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4" i="13"/>
  <c r="K125" i="13"/>
  <c r="K126" i="13"/>
  <c r="K127" i="13"/>
  <c r="K128" i="13"/>
  <c r="K129" i="13"/>
  <c r="K130" i="13"/>
  <c r="K131" i="13"/>
  <c r="K132" i="13"/>
  <c r="K133" i="13"/>
  <c r="K134" i="13"/>
  <c r="K135" i="13"/>
  <c r="K137" i="13"/>
  <c r="K138" i="13"/>
  <c r="K139" i="13"/>
  <c r="K140" i="13"/>
  <c r="K141" i="13"/>
  <c r="K143" i="13"/>
  <c r="K144" i="13"/>
  <c r="K145" i="13"/>
  <c r="K146" i="13"/>
  <c r="H7" i="13"/>
  <c r="K7" i="13" s="1"/>
  <c r="K7" i="18" s="1"/>
  <c r="J7" i="16" l="1"/>
  <c r="Q7" i="16" s="1"/>
  <c r="I7" i="18" l="1"/>
  <c r="H139" i="14"/>
  <c r="E8" i="13" l="1"/>
  <c r="G8" i="13"/>
  <c r="I8" i="13"/>
  <c r="J8" i="13"/>
  <c r="D8" i="13"/>
  <c r="E8" i="15"/>
  <c r="G8" i="15"/>
  <c r="H8" i="15"/>
  <c r="K8" i="15"/>
  <c r="L8" i="15"/>
  <c r="N8" i="15"/>
  <c r="O8" i="15"/>
  <c r="D8" i="15"/>
  <c r="E8" i="16"/>
  <c r="G8" i="16"/>
  <c r="H8" i="16"/>
  <c r="K8" i="16"/>
  <c r="L8" i="16"/>
  <c r="N8" i="16"/>
  <c r="O8" i="16"/>
  <c r="D8" i="16"/>
  <c r="E8" i="10"/>
  <c r="G8" i="10"/>
  <c r="D8" i="10"/>
  <c r="E8" i="8"/>
  <c r="G8" i="8"/>
  <c r="H8" i="8"/>
  <c r="E8" i="14"/>
  <c r="F8" i="14"/>
  <c r="G8" i="14"/>
  <c r="I8" i="14"/>
  <c r="J8" i="14"/>
  <c r="D8" i="14"/>
  <c r="E8" i="12" l="1"/>
  <c r="F8" i="12"/>
  <c r="G8" i="12"/>
  <c r="H8" i="12"/>
  <c r="D8" i="12"/>
  <c r="E10" i="18" l="1"/>
  <c r="F10" i="18"/>
  <c r="E11" i="18"/>
  <c r="F11" i="18"/>
  <c r="E12" i="18"/>
  <c r="F12" i="18"/>
  <c r="E13" i="18"/>
  <c r="F13" i="18"/>
  <c r="E14" i="18"/>
  <c r="F14" i="18"/>
  <c r="E15" i="18"/>
  <c r="F15" i="18"/>
  <c r="E16" i="18"/>
  <c r="F16" i="18"/>
  <c r="E17" i="18"/>
  <c r="F17" i="18"/>
  <c r="E18" i="18"/>
  <c r="F18" i="18"/>
  <c r="E19" i="18"/>
  <c r="F19" i="18"/>
  <c r="E20" i="18"/>
  <c r="F20" i="18"/>
  <c r="E21" i="18"/>
  <c r="F21" i="18"/>
  <c r="E22" i="18"/>
  <c r="F22" i="18"/>
  <c r="E23" i="18"/>
  <c r="F23" i="18"/>
  <c r="E24" i="18"/>
  <c r="F24" i="18"/>
  <c r="E25" i="18"/>
  <c r="F25" i="18"/>
  <c r="E26" i="18"/>
  <c r="F26" i="18"/>
  <c r="E27" i="18"/>
  <c r="F27" i="18"/>
  <c r="E28" i="18"/>
  <c r="F28" i="18"/>
  <c r="E29" i="18"/>
  <c r="F29" i="18"/>
  <c r="E30" i="18"/>
  <c r="F30" i="18"/>
  <c r="E31" i="18"/>
  <c r="F31" i="18"/>
  <c r="E32" i="18"/>
  <c r="F32" i="18"/>
  <c r="E33" i="18"/>
  <c r="F33" i="18"/>
  <c r="E34" i="18"/>
  <c r="F34" i="18"/>
  <c r="E35" i="18"/>
  <c r="F35" i="18"/>
  <c r="E36" i="18"/>
  <c r="F36" i="18"/>
  <c r="E37" i="18"/>
  <c r="F37" i="18"/>
  <c r="E38" i="18"/>
  <c r="F38" i="18"/>
  <c r="E39" i="18"/>
  <c r="F39" i="18"/>
  <c r="E40" i="18"/>
  <c r="F40" i="18"/>
  <c r="E41" i="18"/>
  <c r="F41" i="18"/>
  <c r="E42" i="18"/>
  <c r="F42" i="18"/>
  <c r="E43" i="18"/>
  <c r="F43" i="18"/>
  <c r="E44" i="18"/>
  <c r="F44" i="18"/>
  <c r="E45" i="18"/>
  <c r="F45" i="18"/>
  <c r="E46" i="18"/>
  <c r="F46" i="18"/>
  <c r="E47" i="18"/>
  <c r="F47" i="18"/>
  <c r="E48" i="18"/>
  <c r="F48" i="18"/>
  <c r="E49" i="18"/>
  <c r="F49" i="18"/>
  <c r="E50" i="18"/>
  <c r="F50" i="18"/>
  <c r="E51" i="18"/>
  <c r="F51" i="18"/>
  <c r="E52" i="18"/>
  <c r="F52" i="18"/>
  <c r="E53" i="18"/>
  <c r="F53" i="18"/>
  <c r="E54" i="18"/>
  <c r="F54" i="18"/>
  <c r="E55" i="18"/>
  <c r="F55" i="18"/>
  <c r="E56" i="18"/>
  <c r="F56" i="18"/>
  <c r="E57" i="18"/>
  <c r="F57" i="18"/>
  <c r="E58" i="18"/>
  <c r="F58" i="18"/>
  <c r="E59" i="18"/>
  <c r="F59" i="18"/>
  <c r="E60" i="18"/>
  <c r="F60" i="18"/>
  <c r="E61" i="18"/>
  <c r="F61" i="18"/>
  <c r="E62" i="18"/>
  <c r="F62" i="18"/>
  <c r="E63" i="18"/>
  <c r="F63" i="18"/>
  <c r="E64" i="18"/>
  <c r="F64" i="18"/>
  <c r="E65" i="18"/>
  <c r="F65" i="18"/>
  <c r="E66" i="18"/>
  <c r="F66" i="18"/>
  <c r="E67" i="18"/>
  <c r="F67" i="18"/>
  <c r="E68" i="18"/>
  <c r="F68" i="18"/>
  <c r="E69" i="18"/>
  <c r="F69" i="18"/>
  <c r="E70" i="18"/>
  <c r="F70" i="18"/>
  <c r="E71" i="18"/>
  <c r="F71" i="18"/>
  <c r="E72" i="18"/>
  <c r="F72" i="18"/>
  <c r="E73" i="18"/>
  <c r="F73" i="18"/>
  <c r="E74" i="18"/>
  <c r="F74" i="18"/>
  <c r="E75" i="18"/>
  <c r="F75" i="18"/>
  <c r="E76" i="18"/>
  <c r="F76" i="18"/>
  <c r="E77" i="18"/>
  <c r="F77" i="18"/>
  <c r="E78" i="18"/>
  <c r="F78" i="18"/>
  <c r="E79" i="18"/>
  <c r="F79" i="18"/>
  <c r="E80" i="18"/>
  <c r="F80" i="18"/>
  <c r="E81" i="18"/>
  <c r="F81" i="18"/>
  <c r="E82" i="18"/>
  <c r="F82" i="18"/>
  <c r="E83" i="18"/>
  <c r="F83" i="18"/>
  <c r="E84" i="18"/>
  <c r="F84" i="18"/>
  <c r="E85" i="18"/>
  <c r="F85" i="18"/>
  <c r="E86" i="18"/>
  <c r="F86" i="18"/>
  <c r="E87" i="18"/>
  <c r="F87" i="18"/>
  <c r="E88" i="18"/>
  <c r="F88" i="18"/>
  <c r="E89" i="18"/>
  <c r="F89" i="18"/>
  <c r="E90" i="18"/>
  <c r="F90" i="18"/>
  <c r="E91" i="18"/>
  <c r="F91" i="18"/>
  <c r="E92" i="18"/>
  <c r="F92" i="18"/>
  <c r="E93" i="18"/>
  <c r="F93" i="18"/>
  <c r="E94" i="18"/>
  <c r="F94" i="18"/>
  <c r="E95" i="18"/>
  <c r="F95" i="18"/>
  <c r="E96" i="18"/>
  <c r="F96" i="18"/>
  <c r="E97" i="18"/>
  <c r="F97" i="18"/>
  <c r="E98" i="18"/>
  <c r="F98" i="18"/>
  <c r="E99" i="18"/>
  <c r="F99" i="18"/>
  <c r="E100" i="18"/>
  <c r="F100" i="18"/>
  <c r="E101" i="18"/>
  <c r="F101" i="18"/>
  <c r="E102" i="18"/>
  <c r="F102" i="18"/>
  <c r="E103" i="18"/>
  <c r="F103" i="18"/>
  <c r="E104" i="18"/>
  <c r="F104" i="18"/>
  <c r="E105" i="18"/>
  <c r="F105" i="18"/>
  <c r="E106" i="18"/>
  <c r="F106" i="18"/>
  <c r="E107" i="18"/>
  <c r="F107" i="18"/>
  <c r="E108" i="18"/>
  <c r="F108" i="18"/>
  <c r="E109" i="18"/>
  <c r="F109" i="18"/>
  <c r="E110" i="18"/>
  <c r="F110" i="18"/>
  <c r="E111" i="18"/>
  <c r="F111" i="18"/>
  <c r="E112" i="18"/>
  <c r="F112" i="18"/>
  <c r="E113" i="18"/>
  <c r="F113" i="18"/>
  <c r="E114" i="18"/>
  <c r="F114" i="18"/>
  <c r="E115" i="18"/>
  <c r="F115" i="18"/>
  <c r="E116" i="18"/>
  <c r="F116" i="18"/>
  <c r="E117" i="18"/>
  <c r="F117" i="18"/>
  <c r="E118" i="18"/>
  <c r="F118" i="18"/>
  <c r="E119" i="18"/>
  <c r="F119" i="18"/>
  <c r="E120" i="18"/>
  <c r="F120" i="18"/>
  <c r="F121" i="18"/>
  <c r="F122" i="18"/>
  <c r="E123" i="18"/>
  <c r="F123" i="18"/>
  <c r="E124" i="18"/>
  <c r="F124" i="18"/>
  <c r="E125" i="18"/>
  <c r="F125" i="18"/>
  <c r="E126" i="18"/>
  <c r="F126" i="18"/>
  <c r="E127" i="18"/>
  <c r="F127" i="18"/>
  <c r="E128" i="18"/>
  <c r="F128" i="18"/>
  <c r="E129" i="18"/>
  <c r="F129" i="18"/>
  <c r="E130" i="18"/>
  <c r="F130" i="18"/>
  <c r="E131" i="18"/>
  <c r="F131" i="18"/>
  <c r="E132" i="18"/>
  <c r="F132" i="18"/>
  <c r="E133" i="18"/>
  <c r="F133" i="18"/>
  <c r="E134" i="18"/>
  <c r="F134" i="18"/>
  <c r="E135" i="18"/>
  <c r="F135" i="18"/>
  <c r="E136" i="18"/>
  <c r="F136" i="18"/>
  <c r="E137" i="18"/>
  <c r="F137" i="18"/>
  <c r="E138" i="18"/>
  <c r="F138" i="18"/>
  <c r="E139" i="18"/>
  <c r="E140" i="18"/>
  <c r="F140" i="18"/>
  <c r="E141" i="18"/>
  <c r="F141" i="18"/>
  <c r="E142" i="18"/>
  <c r="F142" i="18"/>
  <c r="E143" i="18"/>
  <c r="F143" i="18"/>
  <c r="E144" i="18"/>
  <c r="F144" i="18"/>
  <c r="E145" i="18"/>
  <c r="F145" i="18"/>
  <c r="E146" i="18"/>
  <c r="F146" i="18"/>
  <c r="F9" i="18"/>
  <c r="E9" i="18"/>
  <c r="J6" i="14" l="1"/>
  <c r="I6" i="14"/>
  <c r="G6" i="14"/>
  <c r="F6" i="14"/>
  <c r="E6" i="14"/>
  <c r="D6" i="14"/>
  <c r="F6" i="12"/>
  <c r="H6" i="12"/>
  <c r="G6" i="12"/>
  <c r="E6" i="12"/>
  <c r="D6" i="12"/>
  <c r="F146" i="8"/>
  <c r="I146" i="8" s="1"/>
  <c r="G146" i="18" s="1"/>
  <c r="E6" i="8"/>
  <c r="G6" i="8"/>
  <c r="H6" i="8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H146" i="10" s="1"/>
  <c r="F9" i="10"/>
  <c r="G6" i="10"/>
  <c r="E6" i="10"/>
  <c r="D6" i="10"/>
  <c r="J7" i="15"/>
  <c r="Q7" i="15" s="1"/>
  <c r="E6" i="16"/>
  <c r="G6" i="16"/>
  <c r="H6" i="16"/>
  <c r="K6" i="16"/>
  <c r="L6" i="16"/>
  <c r="N6" i="16"/>
  <c r="O6" i="16"/>
  <c r="D6" i="16"/>
  <c r="E6" i="15"/>
  <c r="G6" i="15"/>
  <c r="H6" i="15"/>
  <c r="K6" i="15"/>
  <c r="L6" i="15"/>
  <c r="N6" i="15"/>
  <c r="O6" i="15"/>
  <c r="D6" i="15"/>
  <c r="E6" i="13"/>
  <c r="G6" i="13"/>
  <c r="I6" i="13"/>
  <c r="J6" i="13"/>
  <c r="D6" i="13"/>
  <c r="J7" i="18" l="1"/>
  <c r="D7" i="18"/>
  <c r="Q146" i="15"/>
  <c r="F8" i="10"/>
  <c r="H146" i="18"/>
  <c r="Q146" i="16"/>
  <c r="J146" i="18" l="1"/>
  <c r="I146" i="18"/>
  <c r="K146" i="18" l="1"/>
  <c r="D146" i="18" s="1"/>
  <c r="K145" i="18" l="1"/>
  <c r="H145" i="10"/>
  <c r="F145" i="8"/>
  <c r="I145" i="8" s="1"/>
  <c r="G145" i="18" s="1"/>
  <c r="H145" i="18" l="1"/>
  <c r="Q145" i="15"/>
  <c r="Q145" i="16"/>
  <c r="J145" i="18" l="1"/>
  <c r="I145" i="18"/>
  <c r="D145" i="18" l="1"/>
  <c r="K144" i="18" l="1"/>
  <c r="F144" i="8" l="1"/>
  <c r="I144" i="8" s="1"/>
  <c r="G144" i="18" s="1"/>
  <c r="Q144" i="15" l="1"/>
  <c r="H144" i="10"/>
  <c r="Q144" i="16"/>
  <c r="J144" i="18" l="1"/>
  <c r="H144" i="18"/>
  <c r="I144" i="18"/>
  <c r="D144" i="18" l="1"/>
  <c r="H8" i="14" l="1"/>
  <c r="H6" i="14" s="1"/>
  <c r="K139" i="14" l="1"/>
  <c r="K8" i="14" l="1"/>
  <c r="K6" i="14" s="1"/>
  <c r="F139" i="18"/>
  <c r="F8" i="18" s="1"/>
  <c r="F6" i="18" s="1"/>
  <c r="F12" i="13"/>
  <c r="H12" i="13" s="1"/>
  <c r="K12" i="13" s="1"/>
  <c r="F13" i="13"/>
  <c r="H13" i="13" s="1"/>
  <c r="K13" i="13" s="1"/>
  <c r="F14" i="13"/>
  <c r="H14" i="13" s="1"/>
  <c r="K14" i="13" s="1"/>
  <c r="F15" i="13"/>
  <c r="H15" i="13" s="1"/>
  <c r="K15" i="13" s="1"/>
  <c r="F16" i="13"/>
  <c r="H16" i="13" s="1"/>
  <c r="K16" i="13" s="1"/>
  <c r="F17" i="13"/>
  <c r="H17" i="13" s="1"/>
  <c r="K17" i="13" s="1"/>
  <c r="F18" i="13"/>
  <c r="H18" i="13" s="1"/>
  <c r="K18" i="13" s="1"/>
  <c r="F19" i="13"/>
  <c r="H19" i="13" s="1"/>
  <c r="K19" i="13" s="1"/>
  <c r="F20" i="13"/>
  <c r="H20" i="13" s="1"/>
  <c r="K20" i="13" s="1"/>
  <c r="F22" i="13"/>
  <c r="H22" i="13" s="1"/>
  <c r="K22" i="13" s="1"/>
  <c r="F23" i="13"/>
  <c r="H23" i="13" s="1"/>
  <c r="K23" i="13" s="1"/>
  <c r="F24" i="13"/>
  <c r="H24" i="13" s="1"/>
  <c r="K24" i="13" s="1"/>
  <c r="F26" i="13"/>
  <c r="H26" i="13" s="1"/>
  <c r="K26" i="13" s="1"/>
  <c r="F27" i="13"/>
  <c r="H27" i="13" s="1"/>
  <c r="K27" i="13" s="1"/>
  <c r="F28" i="13"/>
  <c r="H28" i="13" s="1"/>
  <c r="K28" i="13" s="1"/>
  <c r="F33" i="13"/>
  <c r="H33" i="13" s="1"/>
  <c r="K33" i="13" s="1"/>
  <c r="F38" i="13"/>
  <c r="H38" i="13" s="1"/>
  <c r="K38" i="13" s="1"/>
  <c r="F40" i="13"/>
  <c r="H40" i="13" s="1"/>
  <c r="K40" i="13" s="1"/>
  <c r="F41" i="13"/>
  <c r="H41" i="13" s="1"/>
  <c r="K41" i="13" s="1"/>
  <c r="F42" i="13"/>
  <c r="H42" i="13" s="1"/>
  <c r="K42" i="13" s="1"/>
  <c r="F43" i="13"/>
  <c r="H43" i="13" s="1"/>
  <c r="K43" i="13" s="1"/>
  <c r="F44" i="13"/>
  <c r="H44" i="13" s="1"/>
  <c r="K44" i="13" s="1"/>
  <c r="F45" i="13"/>
  <c r="H45" i="13" s="1"/>
  <c r="K45" i="13" s="1"/>
  <c r="F48" i="13"/>
  <c r="H48" i="13" s="1"/>
  <c r="K48" i="13" s="1"/>
  <c r="F49" i="13"/>
  <c r="H49" i="13" s="1"/>
  <c r="K49" i="13" s="1"/>
  <c r="F50" i="13"/>
  <c r="H50" i="13" s="1"/>
  <c r="K50" i="13" s="1"/>
  <c r="F51" i="13"/>
  <c r="H51" i="13" s="1"/>
  <c r="K51" i="13" s="1"/>
  <c r="F52" i="13"/>
  <c r="H52" i="13" s="1"/>
  <c r="K52" i="13" s="1"/>
  <c r="F53" i="13"/>
  <c r="H53" i="13" s="1"/>
  <c r="K53" i="13" s="1"/>
  <c r="F54" i="13"/>
  <c r="H54" i="13" s="1"/>
  <c r="K54" i="13" s="1"/>
  <c r="F55" i="13"/>
  <c r="H55" i="13" s="1"/>
  <c r="K55" i="13" s="1"/>
  <c r="F56" i="13"/>
  <c r="H56" i="13" s="1"/>
  <c r="K56" i="13" s="1"/>
  <c r="F57" i="13"/>
  <c r="H57" i="13" s="1"/>
  <c r="K57" i="13" s="1"/>
  <c r="F58" i="13"/>
  <c r="H58" i="13" s="1"/>
  <c r="K58" i="13" s="1"/>
  <c r="F59" i="13"/>
  <c r="H59" i="13" s="1"/>
  <c r="K59" i="13" s="1"/>
  <c r="F60" i="13"/>
  <c r="H60" i="13" s="1"/>
  <c r="K60" i="13" s="1"/>
  <c r="F96" i="13"/>
  <c r="H96" i="13" s="1"/>
  <c r="K96" i="13" s="1"/>
  <c r="F97" i="13"/>
  <c r="H97" i="13" s="1"/>
  <c r="K97" i="13" s="1"/>
  <c r="F98" i="13"/>
  <c r="H98" i="13" s="1"/>
  <c r="K98" i="13" s="1"/>
  <c r="F99" i="13"/>
  <c r="H99" i="13" s="1"/>
  <c r="K99" i="13" s="1"/>
  <c r="F100" i="13"/>
  <c r="H100" i="13" s="1"/>
  <c r="K100" i="13" s="1"/>
  <c r="F101" i="13"/>
  <c r="H101" i="13" s="1"/>
  <c r="K101" i="13" s="1"/>
  <c r="F102" i="13"/>
  <c r="H102" i="13" s="1"/>
  <c r="K102" i="13" s="1"/>
  <c r="F103" i="13"/>
  <c r="H103" i="13" s="1"/>
  <c r="K103" i="13" s="1"/>
  <c r="F104" i="13"/>
  <c r="H104" i="13" s="1"/>
  <c r="K104" i="13" s="1"/>
  <c r="F105" i="13"/>
  <c r="H105" i="13" s="1"/>
  <c r="K105" i="13" s="1"/>
  <c r="F106" i="13"/>
  <c r="H106" i="13" s="1"/>
  <c r="K106" i="13" s="1"/>
  <c r="F107" i="13"/>
  <c r="H107" i="13" s="1"/>
  <c r="K107" i="13" s="1"/>
  <c r="F136" i="13"/>
  <c r="H136" i="13" s="1"/>
  <c r="K136" i="13" s="1"/>
  <c r="F142" i="13"/>
  <c r="H142" i="13" s="1"/>
  <c r="K142" i="13" s="1"/>
  <c r="F10" i="13"/>
  <c r="H10" i="13" s="1"/>
  <c r="K10" i="13" s="1"/>
  <c r="F9" i="13"/>
  <c r="F135" i="8"/>
  <c r="I135" i="8" s="1"/>
  <c r="G135" i="18" s="1"/>
  <c r="F136" i="8"/>
  <c r="I136" i="8" s="1"/>
  <c r="F137" i="8"/>
  <c r="I137" i="8" s="1"/>
  <c r="G137" i="18" s="1"/>
  <c r="F138" i="8"/>
  <c r="I138" i="8" s="1"/>
  <c r="G138" i="18" s="1"/>
  <c r="F139" i="8"/>
  <c r="I139" i="8" s="1"/>
  <c r="G139" i="18" s="1"/>
  <c r="F140" i="8"/>
  <c r="I140" i="8" s="1"/>
  <c r="G140" i="18" s="1"/>
  <c r="F141" i="8"/>
  <c r="I141" i="8" s="1"/>
  <c r="G141" i="18" s="1"/>
  <c r="F142" i="8"/>
  <c r="I142" i="8" s="1"/>
  <c r="G142" i="18" s="1"/>
  <c r="F143" i="8"/>
  <c r="I143" i="8" s="1"/>
  <c r="G143" i="18" s="1"/>
  <c r="F8" i="13" l="1"/>
  <c r="F6" i="13" s="1"/>
  <c r="G136" i="18"/>
  <c r="K84" i="18"/>
  <c r="K115" i="18"/>
  <c r="K143" i="18"/>
  <c r="K135" i="18"/>
  <c r="K123" i="18"/>
  <c r="K116" i="18"/>
  <c r="K90" i="18"/>
  <c r="K82" i="18"/>
  <c r="K74" i="18"/>
  <c r="K66" i="18"/>
  <c r="K47" i="18"/>
  <c r="K39" i="18"/>
  <c r="K30" i="18"/>
  <c r="K11" i="18"/>
  <c r="K138" i="18"/>
  <c r="K134" i="18"/>
  <c r="K130" i="18"/>
  <c r="K126" i="18"/>
  <c r="K119" i="18"/>
  <c r="K112" i="18"/>
  <c r="K109" i="18"/>
  <c r="K93" i="18"/>
  <c r="K85" i="18"/>
  <c r="K81" i="18"/>
  <c r="K77" i="18"/>
  <c r="K73" i="18"/>
  <c r="K69" i="18"/>
  <c r="K65" i="18"/>
  <c r="K61" i="18"/>
  <c r="K46" i="18"/>
  <c r="K29" i="18"/>
  <c r="K25" i="18"/>
  <c r="K137" i="18"/>
  <c r="K108" i="18"/>
  <c r="K76" i="18"/>
  <c r="K131" i="18"/>
  <c r="K133" i="18"/>
  <c r="K118" i="18"/>
  <c r="K88" i="18"/>
  <c r="K80" i="18"/>
  <c r="K72" i="18"/>
  <c r="K64" i="18"/>
  <c r="K35" i="18"/>
  <c r="K129" i="18"/>
  <c r="K68" i="18"/>
  <c r="K37" i="18"/>
  <c r="K139" i="18"/>
  <c r="K127" i="18"/>
  <c r="K120" i="18"/>
  <c r="K113" i="18"/>
  <c r="K94" i="18"/>
  <c r="K78" i="18"/>
  <c r="K70" i="18"/>
  <c r="K62" i="18"/>
  <c r="H9" i="13"/>
  <c r="K141" i="18"/>
  <c r="K125" i="18"/>
  <c r="K111" i="18"/>
  <c r="K140" i="18"/>
  <c r="K132" i="18"/>
  <c r="K128" i="18"/>
  <c r="K124" i="18"/>
  <c r="K121" i="18"/>
  <c r="K117" i="18"/>
  <c r="K114" i="18"/>
  <c r="K110" i="18"/>
  <c r="K95" i="18"/>
  <c r="K91" i="18"/>
  <c r="K87" i="18"/>
  <c r="K83" i="18"/>
  <c r="K79" i="18"/>
  <c r="K75" i="18"/>
  <c r="K71" i="18"/>
  <c r="K67" i="18"/>
  <c r="K63" i="18"/>
  <c r="K36" i="18"/>
  <c r="K34" i="18"/>
  <c r="K31" i="18"/>
  <c r="K122" i="18"/>
  <c r="K92" i="18"/>
  <c r="K32" i="18"/>
  <c r="P140" i="15"/>
  <c r="M140" i="15"/>
  <c r="I140" i="15"/>
  <c r="F140" i="15"/>
  <c r="I136" i="15"/>
  <c r="F136" i="15"/>
  <c r="M107" i="15"/>
  <c r="I107" i="15"/>
  <c r="I106" i="15"/>
  <c r="M105" i="15"/>
  <c r="I105" i="15"/>
  <c r="I104" i="15"/>
  <c r="I103" i="15"/>
  <c r="I102" i="15"/>
  <c r="I101" i="15"/>
  <c r="I100" i="15"/>
  <c r="I99" i="15"/>
  <c r="I98" i="15"/>
  <c r="I97" i="15"/>
  <c r="I96" i="15"/>
  <c r="I60" i="15"/>
  <c r="I59" i="15"/>
  <c r="I58" i="15"/>
  <c r="P57" i="15"/>
  <c r="M57" i="15"/>
  <c r="I57" i="15"/>
  <c r="I56" i="15"/>
  <c r="I55" i="15"/>
  <c r="I54" i="15"/>
  <c r="M53" i="15"/>
  <c r="I53" i="15"/>
  <c r="I52" i="15"/>
  <c r="M51" i="15"/>
  <c r="I51" i="15"/>
  <c r="I50" i="15"/>
  <c r="I49" i="15"/>
  <c r="I48" i="15"/>
  <c r="M47" i="15"/>
  <c r="I47" i="15"/>
  <c r="I45" i="15"/>
  <c r="I44" i="15"/>
  <c r="I43" i="15"/>
  <c r="I42" i="15"/>
  <c r="M41" i="15"/>
  <c r="I41" i="15"/>
  <c r="M40" i="15"/>
  <c r="I40" i="15"/>
  <c r="P39" i="15"/>
  <c r="M39" i="15"/>
  <c r="I39" i="15"/>
  <c r="M38" i="15"/>
  <c r="I38" i="15"/>
  <c r="P37" i="15"/>
  <c r="M37" i="15"/>
  <c r="I37" i="15"/>
  <c r="M36" i="15"/>
  <c r="I36" i="15"/>
  <c r="I33" i="15"/>
  <c r="M29" i="15"/>
  <c r="I29" i="15"/>
  <c r="M28" i="15"/>
  <c r="I28" i="15"/>
  <c r="I27" i="15"/>
  <c r="I26" i="15"/>
  <c r="M25" i="15"/>
  <c r="I25" i="15"/>
  <c r="M24" i="15"/>
  <c r="I24" i="15"/>
  <c r="M23" i="15"/>
  <c r="I23" i="15"/>
  <c r="I22" i="15"/>
  <c r="I20" i="15"/>
  <c r="I19" i="15"/>
  <c r="M17" i="15"/>
  <c r="I17" i="15"/>
  <c r="I16" i="15"/>
  <c r="I15" i="15"/>
  <c r="P14" i="15"/>
  <c r="M14" i="15"/>
  <c r="I14" i="15"/>
  <c r="I13" i="15"/>
  <c r="I12" i="15"/>
  <c r="P11" i="15"/>
  <c r="M11" i="15"/>
  <c r="I11" i="15"/>
  <c r="I10" i="15"/>
  <c r="I9" i="15"/>
  <c r="M8" i="15" l="1"/>
  <c r="I8" i="15"/>
  <c r="I6" i="15" s="1"/>
  <c r="P8" i="15"/>
  <c r="P6" i="15" s="1"/>
  <c r="H8" i="13"/>
  <c r="H6" i="13" s="1"/>
  <c r="K99" i="18"/>
  <c r="K96" i="18"/>
  <c r="K55" i="18"/>
  <c r="K18" i="18"/>
  <c r="K50" i="18"/>
  <c r="K23" i="18"/>
  <c r="K52" i="18"/>
  <c r="K10" i="18"/>
  <c r="K102" i="18"/>
  <c r="K101" i="18"/>
  <c r="K19" i="18"/>
  <c r="K106" i="18"/>
  <c r="K12" i="18"/>
  <c r="K27" i="18"/>
  <c r="K40" i="18"/>
  <c r="K56" i="18"/>
  <c r="K103" i="18"/>
  <c r="K43" i="18"/>
  <c r="K13" i="18"/>
  <c r="K41" i="18"/>
  <c r="K104" i="18"/>
  <c r="K38" i="18"/>
  <c r="K54" i="18"/>
  <c r="K105" i="18"/>
  <c r="K22" i="18"/>
  <c r="K60" i="18"/>
  <c r="K16" i="18"/>
  <c r="K44" i="18"/>
  <c r="K59" i="18"/>
  <c r="K107" i="18"/>
  <c r="K136" i="18"/>
  <c r="K51" i="18"/>
  <c r="K21" i="18"/>
  <c r="K49" i="18"/>
  <c r="K17" i="18"/>
  <c r="K42" i="18"/>
  <c r="K26" i="18"/>
  <c r="K58" i="18"/>
  <c r="K24" i="18"/>
  <c r="K20" i="18"/>
  <c r="K48" i="18"/>
  <c r="K100" i="18"/>
  <c r="K28" i="18"/>
  <c r="K57" i="18"/>
  <c r="K45" i="18"/>
  <c r="K14" i="18"/>
  <c r="K33" i="18"/>
  <c r="K97" i="18"/>
  <c r="K15" i="18"/>
  <c r="K98" i="18"/>
  <c r="K53" i="18"/>
  <c r="K142" i="18"/>
  <c r="M6" i="15"/>
  <c r="K9" i="13"/>
  <c r="K86" i="18"/>
  <c r="Q117" i="15"/>
  <c r="Q119" i="15"/>
  <c r="Q121" i="15"/>
  <c r="Q124" i="15"/>
  <c r="Q126" i="15"/>
  <c r="Q128" i="15"/>
  <c r="Q130" i="15"/>
  <c r="Q132" i="15"/>
  <c r="Q134" i="15"/>
  <c r="J136" i="15"/>
  <c r="Q136" i="15" s="1"/>
  <c r="Q138" i="15"/>
  <c r="J140" i="15"/>
  <c r="Q140" i="15" s="1"/>
  <c r="Q142" i="15"/>
  <c r="Q115" i="15"/>
  <c r="Q116" i="15"/>
  <c r="Q118" i="15"/>
  <c r="Q120" i="15"/>
  <c r="Q122" i="15"/>
  <c r="Q123" i="15"/>
  <c r="Q125" i="15"/>
  <c r="Q127" i="15"/>
  <c r="Q129" i="15"/>
  <c r="Q131" i="15"/>
  <c r="Q133" i="15"/>
  <c r="Q135" i="15"/>
  <c r="Q137" i="15"/>
  <c r="Q139" i="15"/>
  <c r="Q141" i="15"/>
  <c r="Q143" i="15"/>
  <c r="P141" i="16"/>
  <c r="M141" i="16"/>
  <c r="I141" i="16"/>
  <c r="F141" i="16"/>
  <c r="M102" i="16"/>
  <c r="I102" i="16"/>
  <c r="F102" i="16"/>
  <c r="F101" i="16"/>
  <c r="I97" i="16"/>
  <c r="F97" i="16"/>
  <c r="M96" i="16"/>
  <c r="I96" i="16"/>
  <c r="F96" i="16"/>
  <c r="P69" i="16"/>
  <c r="M69" i="16"/>
  <c r="P60" i="16"/>
  <c r="I60" i="16"/>
  <c r="P58" i="16"/>
  <c r="I58" i="16"/>
  <c r="M52" i="16"/>
  <c r="I52" i="16"/>
  <c r="P48" i="16"/>
  <c r="I48" i="16"/>
  <c r="P42" i="16"/>
  <c r="I42" i="16"/>
  <c r="M41" i="16"/>
  <c r="I41" i="16"/>
  <c r="P36" i="16"/>
  <c r="M36" i="16"/>
  <c r="I36" i="16"/>
  <c r="P33" i="16"/>
  <c r="M33" i="16"/>
  <c r="I33" i="16"/>
  <c r="P29" i="16"/>
  <c r="M29" i="16"/>
  <c r="I29" i="16"/>
  <c r="P28" i="16"/>
  <c r="M28" i="16"/>
  <c r="I28" i="16"/>
  <c r="I25" i="16"/>
  <c r="M18" i="16"/>
  <c r="I18" i="16"/>
  <c r="P11" i="16"/>
  <c r="I11" i="16"/>
  <c r="I8" i="16" l="1"/>
  <c r="I6" i="16" s="1"/>
  <c r="M8" i="16"/>
  <c r="M6" i="16" s="1"/>
  <c r="K89" i="18"/>
  <c r="K8" i="13"/>
  <c r="P8" i="16"/>
  <c r="P6" i="16" s="1"/>
  <c r="K9" i="18"/>
  <c r="J135" i="18"/>
  <c r="J120" i="18"/>
  <c r="J126" i="18"/>
  <c r="J141" i="18"/>
  <c r="J133" i="18"/>
  <c r="J125" i="18"/>
  <c r="J118" i="18"/>
  <c r="J132" i="18"/>
  <c r="J124" i="18"/>
  <c r="J143" i="18"/>
  <c r="J117" i="18"/>
  <c r="J139" i="18"/>
  <c r="J131" i="18"/>
  <c r="J123" i="18"/>
  <c r="J116" i="18"/>
  <c r="J138" i="18"/>
  <c r="J130" i="18"/>
  <c r="J121" i="18"/>
  <c r="J127" i="18"/>
  <c r="J142" i="18"/>
  <c r="J134" i="18"/>
  <c r="J137" i="18"/>
  <c r="J129" i="18"/>
  <c r="J122" i="18"/>
  <c r="J115" i="18"/>
  <c r="J136" i="18"/>
  <c r="J128" i="18"/>
  <c r="J119" i="18"/>
  <c r="J140" i="18"/>
  <c r="Q133" i="16"/>
  <c r="Q137" i="16"/>
  <c r="Q139" i="16"/>
  <c r="J141" i="16"/>
  <c r="Q141" i="16" s="1"/>
  <c r="Q143" i="16"/>
  <c r="Q130" i="16"/>
  <c r="Q132" i="16"/>
  <c r="J96" i="16"/>
  <c r="Q96" i="16" s="1"/>
  <c r="Q98" i="16"/>
  <c r="Q111" i="16"/>
  <c r="Q113" i="16"/>
  <c r="Q114" i="16"/>
  <c r="Q115" i="16"/>
  <c r="Q116" i="16"/>
  <c r="Q118" i="16"/>
  <c r="Q106" i="16"/>
  <c r="Q120" i="16"/>
  <c r="Q128" i="16"/>
  <c r="Q125" i="16"/>
  <c r="H9" i="10"/>
  <c r="H15" i="10"/>
  <c r="H22" i="10"/>
  <c r="H58" i="10"/>
  <c r="H87" i="10"/>
  <c r="H110" i="10"/>
  <c r="H42" i="10"/>
  <c r="H50" i="10"/>
  <c r="H73" i="10"/>
  <c r="H81" i="10"/>
  <c r="H101" i="10"/>
  <c r="H105" i="10"/>
  <c r="H109" i="10"/>
  <c r="H130" i="10"/>
  <c r="H138" i="10"/>
  <c r="H140" i="10"/>
  <c r="H143" i="10"/>
  <c r="H12" i="10"/>
  <c r="H20" i="10"/>
  <c r="H62" i="10"/>
  <c r="H94" i="10"/>
  <c r="H103" i="10"/>
  <c r="H113" i="10"/>
  <c r="H121" i="10"/>
  <c r="H123" i="10"/>
  <c r="H17" i="10"/>
  <c r="H24" i="10"/>
  <c r="H32" i="10"/>
  <c r="H27" i="10"/>
  <c r="H34" i="10"/>
  <c r="H44" i="10"/>
  <c r="H47" i="10"/>
  <c r="H52" i="10"/>
  <c r="H55" i="10"/>
  <c r="H56" i="10"/>
  <c r="H120" i="10"/>
  <c r="H128" i="10"/>
  <c r="H40" i="10"/>
  <c r="H41" i="10"/>
  <c r="H45" i="10"/>
  <c r="H48" i="10"/>
  <c r="H57" i="10"/>
  <c r="H67" i="10"/>
  <c r="H72" i="10"/>
  <c r="H75" i="10"/>
  <c r="H83" i="10"/>
  <c r="H99" i="10"/>
  <c r="H104" i="10"/>
  <c r="H107" i="10"/>
  <c r="H117" i="10"/>
  <c r="H122" i="10"/>
  <c r="H129" i="10"/>
  <c r="H133" i="10"/>
  <c r="H136" i="10"/>
  <c r="H141" i="10"/>
  <c r="H79" i="10"/>
  <c r="Q100" i="16"/>
  <c r="J102" i="16"/>
  <c r="Q102" i="16" s="1"/>
  <c r="Q104" i="16"/>
  <c r="Q108" i="16"/>
  <c r="Q136" i="16"/>
  <c r="Q138" i="16"/>
  <c r="Q140" i="16"/>
  <c r="Q122" i="16"/>
  <c r="Q123" i="16"/>
  <c r="Q99" i="16"/>
  <c r="J101" i="16"/>
  <c r="Q101" i="16" s="1"/>
  <c r="Q127" i="16"/>
  <c r="Q129" i="16"/>
  <c r="Q131" i="16"/>
  <c r="Q107" i="16"/>
  <c r="Q109" i="16"/>
  <c r="Q110" i="16"/>
  <c r="Q135" i="16"/>
  <c r="Q121" i="16"/>
  <c r="Q124" i="16"/>
  <c r="H18" i="10"/>
  <c r="H25" i="10"/>
  <c r="H33" i="10"/>
  <c r="H38" i="10"/>
  <c r="H43" i="10"/>
  <c r="H63" i="10"/>
  <c r="H89" i="10"/>
  <c r="H97" i="10"/>
  <c r="H102" i="10"/>
  <c r="H114" i="10"/>
  <c r="H13" i="10"/>
  <c r="H21" i="10"/>
  <c r="H23" i="10"/>
  <c r="H28" i="10"/>
  <c r="H31" i="10"/>
  <c r="H35" i="10"/>
  <c r="H36" i="10"/>
  <c r="H54" i="10"/>
  <c r="H71" i="10"/>
  <c r="H74" i="10"/>
  <c r="H95" i="10"/>
  <c r="H112" i="10"/>
  <c r="H119" i="10"/>
  <c r="H131" i="10"/>
  <c r="H11" i="10"/>
  <c r="H19" i="10"/>
  <c r="H26" i="10"/>
  <c r="H69" i="10"/>
  <c r="H90" i="10"/>
  <c r="H59" i="10"/>
  <c r="H85" i="10"/>
  <c r="H124" i="10"/>
  <c r="H65" i="10"/>
  <c r="H70" i="10"/>
  <c r="H78" i="10"/>
  <c r="H88" i="10"/>
  <c r="H91" i="10"/>
  <c r="H132" i="10"/>
  <c r="H135" i="10"/>
  <c r="H142" i="10"/>
  <c r="H30" i="10"/>
  <c r="H64" i="10"/>
  <c r="H96" i="10"/>
  <c r="H106" i="10"/>
  <c r="H108" i="10"/>
  <c r="H116" i="10"/>
  <c r="H118" i="10"/>
  <c r="H134" i="10"/>
  <c r="Q103" i="16"/>
  <c r="Q117" i="16"/>
  <c r="H39" i="10"/>
  <c r="H46" i="10"/>
  <c r="H51" i="10"/>
  <c r="H53" i="10"/>
  <c r="H77" i="10"/>
  <c r="H82" i="10"/>
  <c r="H84" i="10"/>
  <c r="H127" i="10"/>
  <c r="H139" i="10"/>
  <c r="Q105" i="16"/>
  <c r="Q119" i="16"/>
  <c r="Q134" i="16"/>
  <c r="H60" i="10"/>
  <c r="H92" i="10"/>
  <c r="H115" i="10"/>
  <c r="H125" i="10"/>
  <c r="H37" i="10"/>
  <c r="H49" i="10"/>
  <c r="H80" i="10"/>
  <c r="H137" i="10"/>
  <c r="H76" i="10"/>
  <c r="H14" i="10"/>
  <c r="H29" i="10"/>
  <c r="H61" i="10"/>
  <c r="H66" i="10"/>
  <c r="H68" i="10"/>
  <c r="H93" i="10"/>
  <c r="H98" i="10"/>
  <c r="H100" i="10"/>
  <c r="H111" i="10"/>
  <c r="H126" i="10"/>
  <c r="J97" i="16"/>
  <c r="Q97" i="16" s="1"/>
  <c r="Q112" i="16"/>
  <c r="Q126" i="16"/>
  <c r="Q142" i="16"/>
  <c r="Q114" i="15"/>
  <c r="H16" i="10"/>
  <c r="K6" i="13" l="1"/>
  <c r="K8" i="18"/>
  <c r="K6" i="18" s="1"/>
  <c r="J114" i="18"/>
  <c r="H111" i="18"/>
  <c r="H49" i="18"/>
  <c r="H46" i="18"/>
  <c r="H91" i="18"/>
  <c r="H90" i="18"/>
  <c r="H36" i="18"/>
  <c r="H43" i="18"/>
  <c r="H75" i="18"/>
  <c r="H52" i="18"/>
  <c r="H123" i="18"/>
  <c r="H143" i="18"/>
  <c r="H73" i="18"/>
  <c r="H9" i="18"/>
  <c r="H16" i="18"/>
  <c r="H100" i="18"/>
  <c r="H66" i="18"/>
  <c r="H76" i="18"/>
  <c r="H37" i="18"/>
  <c r="H60" i="18"/>
  <c r="H139" i="18"/>
  <c r="H77" i="18"/>
  <c r="H39" i="18"/>
  <c r="H134" i="18"/>
  <c r="H106" i="18"/>
  <c r="H142" i="18"/>
  <c r="H88" i="18"/>
  <c r="H124" i="18"/>
  <c r="H69" i="18"/>
  <c r="H131" i="18"/>
  <c r="H74" i="18"/>
  <c r="H35" i="18"/>
  <c r="H21" i="18"/>
  <c r="H97" i="18"/>
  <c r="H38" i="18"/>
  <c r="H79" i="18"/>
  <c r="H129" i="18"/>
  <c r="H104" i="18"/>
  <c r="H72" i="18"/>
  <c r="H45" i="18"/>
  <c r="H120" i="18"/>
  <c r="H47" i="18"/>
  <c r="H32" i="18"/>
  <c r="H121" i="18"/>
  <c r="H62" i="18"/>
  <c r="H140" i="18"/>
  <c r="H105" i="18"/>
  <c r="H50" i="18"/>
  <c r="H58" i="18"/>
  <c r="H68" i="18"/>
  <c r="H82" i="18"/>
  <c r="H30" i="18"/>
  <c r="H11" i="18"/>
  <c r="H102" i="18"/>
  <c r="H133" i="18"/>
  <c r="H128" i="18"/>
  <c r="H98" i="18"/>
  <c r="H137" i="18"/>
  <c r="H96" i="18"/>
  <c r="H135" i="18"/>
  <c r="H78" i="18"/>
  <c r="H85" i="18"/>
  <c r="H26" i="18"/>
  <c r="H119" i="18"/>
  <c r="H71" i="18"/>
  <c r="H31" i="18"/>
  <c r="H13" i="18"/>
  <c r="H89" i="18"/>
  <c r="H33" i="18"/>
  <c r="H141" i="18"/>
  <c r="H122" i="18"/>
  <c r="H99" i="18"/>
  <c r="H67" i="18"/>
  <c r="H41" i="18"/>
  <c r="H56" i="18"/>
  <c r="H44" i="18"/>
  <c r="H24" i="18"/>
  <c r="H113" i="18"/>
  <c r="H20" i="18"/>
  <c r="H138" i="18"/>
  <c r="H101" i="18"/>
  <c r="H42" i="18"/>
  <c r="H22" i="18"/>
  <c r="H14" i="18"/>
  <c r="H92" i="18"/>
  <c r="H108" i="18"/>
  <c r="H65" i="18"/>
  <c r="H95" i="18"/>
  <c r="H23" i="18"/>
  <c r="H18" i="18"/>
  <c r="H107" i="18"/>
  <c r="H48" i="18"/>
  <c r="H27" i="18"/>
  <c r="H94" i="18"/>
  <c r="H109" i="18"/>
  <c r="H87" i="18"/>
  <c r="H61" i="18"/>
  <c r="H125" i="18"/>
  <c r="H127" i="18"/>
  <c r="H53" i="18"/>
  <c r="H118" i="18"/>
  <c r="H126" i="18"/>
  <c r="H93" i="18"/>
  <c r="H29" i="18"/>
  <c r="H80" i="18"/>
  <c r="H115" i="18"/>
  <c r="H84" i="18"/>
  <c r="H51" i="18"/>
  <c r="H116" i="18"/>
  <c r="H64" i="18"/>
  <c r="H132" i="18"/>
  <c r="H70" i="18"/>
  <c r="H59" i="18"/>
  <c r="H19" i="18"/>
  <c r="H112" i="18"/>
  <c r="H54" i="18"/>
  <c r="H28" i="18"/>
  <c r="H114" i="18"/>
  <c r="H63" i="18"/>
  <c r="H25" i="18"/>
  <c r="H136" i="18"/>
  <c r="H117" i="18"/>
  <c r="H83" i="18"/>
  <c r="H57" i="18"/>
  <c r="H40" i="18"/>
  <c r="H55" i="18"/>
  <c r="H34" i="18"/>
  <c r="H17" i="18"/>
  <c r="H103" i="18"/>
  <c r="H12" i="18"/>
  <c r="H130" i="18"/>
  <c r="H81" i="18"/>
  <c r="H110" i="18"/>
  <c r="H15" i="18"/>
  <c r="I139" i="18"/>
  <c r="I136" i="18"/>
  <c r="I140" i="18"/>
  <c r="I137" i="18"/>
  <c r="I142" i="18"/>
  <c r="I138" i="18"/>
  <c r="I143" i="18"/>
  <c r="I135" i="18"/>
  <c r="I141" i="18"/>
  <c r="I117" i="18"/>
  <c r="I99" i="18"/>
  <c r="I98" i="18"/>
  <c r="I133" i="18"/>
  <c r="I126" i="18"/>
  <c r="I105" i="18"/>
  <c r="I103" i="18"/>
  <c r="I110" i="18"/>
  <c r="I129" i="18"/>
  <c r="I123" i="18"/>
  <c r="I100" i="18"/>
  <c r="I106" i="18"/>
  <c r="I114" i="18"/>
  <c r="I96" i="18"/>
  <c r="I131" i="18"/>
  <c r="I120" i="18"/>
  <c r="I124" i="18"/>
  <c r="I109" i="18"/>
  <c r="I127" i="18"/>
  <c r="I122" i="18"/>
  <c r="I108" i="18"/>
  <c r="I125" i="18"/>
  <c r="I118" i="18"/>
  <c r="I113" i="18"/>
  <c r="I132" i="18"/>
  <c r="I119" i="18"/>
  <c r="I102" i="18"/>
  <c r="I115" i="18"/>
  <c r="I112" i="18"/>
  <c r="I97" i="18"/>
  <c r="I134" i="18"/>
  <c r="I121" i="18"/>
  <c r="I107" i="18"/>
  <c r="I101" i="18"/>
  <c r="I104" i="18"/>
  <c r="I128" i="18"/>
  <c r="I116" i="18"/>
  <c r="I111" i="18"/>
  <c r="I130" i="18"/>
  <c r="F6" i="10"/>
  <c r="H10" i="10"/>
  <c r="H86" i="10"/>
  <c r="H8" i="10" l="1"/>
  <c r="H86" i="18"/>
  <c r="H10" i="18"/>
  <c r="Q113" i="15"/>
  <c r="Q95" i="16"/>
  <c r="H8" i="18" l="1"/>
  <c r="H6" i="18" s="1"/>
  <c r="J113" i="18"/>
  <c r="H6" i="10"/>
  <c r="I95" i="18"/>
  <c r="Q112" i="15"/>
  <c r="Q94" i="16"/>
  <c r="J112" i="18" l="1"/>
  <c r="I94" i="18"/>
  <c r="Q111" i="15"/>
  <c r="Q93" i="16"/>
  <c r="D139" i="18"/>
  <c r="D141" i="18"/>
  <c r="J111" i="18" l="1"/>
  <c r="I93" i="18"/>
  <c r="Q110" i="15"/>
  <c r="Q92" i="16"/>
  <c r="D138" i="18"/>
  <c r="D136" i="18"/>
  <c r="D142" i="18"/>
  <c r="D135" i="18"/>
  <c r="D140" i="18"/>
  <c r="D137" i="18"/>
  <c r="D143" i="18"/>
  <c r="J110" i="18" l="1"/>
  <c r="I92" i="18"/>
  <c r="Q91" i="16"/>
  <c r="I91" i="18" l="1"/>
  <c r="Q109" i="15"/>
  <c r="Q90" i="16"/>
  <c r="I121" i="12"/>
  <c r="E121" i="18" l="1"/>
  <c r="J109" i="18"/>
  <c r="I90" i="18"/>
  <c r="Q108" i="15"/>
  <c r="F107" i="15"/>
  <c r="I122" i="12"/>
  <c r="I8" i="12" s="1"/>
  <c r="Q89" i="16" l="1"/>
  <c r="I6" i="12"/>
  <c r="E122" i="18"/>
  <c r="E8" i="18" s="1"/>
  <c r="J108" i="18"/>
  <c r="J107" i="15"/>
  <c r="Q107" i="15" s="1"/>
  <c r="Q88" i="16"/>
  <c r="F106" i="15"/>
  <c r="I89" i="18" l="1"/>
  <c r="E6" i="18"/>
  <c r="J107" i="18"/>
  <c r="I88" i="18"/>
  <c r="J106" i="15"/>
  <c r="Q106" i="15" s="1"/>
  <c r="Q87" i="16"/>
  <c r="F105" i="15"/>
  <c r="J106" i="18" l="1"/>
  <c r="I87" i="18"/>
  <c r="J105" i="15"/>
  <c r="Q105" i="15" s="1"/>
  <c r="F104" i="15"/>
  <c r="J105" i="18" l="1"/>
  <c r="J104" i="15"/>
  <c r="Q104" i="15" s="1"/>
  <c r="Q86" i="16"/>
  <c r="Q85" i="16"/>
  <c r="F103" i="15"/>
  <c r="J104" i="18" l="1"/>
  <c r="I86" i="18"/>
  <c r="I85" i="18"/>
  <c r="J103" i="15"/>
  <c r="Q103" i="15" s="1"/>
  <c r="Q84" i="16"/>
  <c r="F102" i="15"/>
  <c r="J103" i="18" l="1"/>
  <c r="I84" i="18"/>
  <c r="J102" i="15"/>
  <c r="Q102" i="15" s="1"/>
  <c r="Q83" i="16"/>
  <c r="F101" i="15"/>
  <c r="J102" i="18" l="1"/>
  <c r="I83" i="18"/>
  <c r="J101" i="15"/>
  <c r="Q101" i="15" s="1"/>
  <c r="Q82" i="16"/>
  <c r="F100" i="15"/>
  <c r="J101" i="18" l="1"/>
  <c r="I82" i="18"/>
  <c r="J100" i="15"/>
  <c r="Q100" i="15" s="1"/>
  <c r="Q81" i="16"/>
  <c r="F99" i="15"/>
  <c r="J100" i="18" l="1"/>
  <c r="I81" i="18"/>
  <c r="J99" i="15"/>
  <c r="Q99" i="15" s="1"/>
  <c r="Q80" i="16"/>
  <c r="F98" i="15"/>
  <c r="J99" i="18" l="1"/>
  <c r="I80" i="18"/>
  <c r="J98" i="15"/>
  <c r="Q98" i="15" s="1"/>
  <c r="Q79" i="16"/>
  <c r="F97" i="15"/>
  <c r="J98" i="18" l="1"/>
  <c r="I79" i="18"/>
  <c r="J97" i="15"/>
  <c r="Q97" i="15" s="1"/>
  <c r="Q78" i="16"/>
  <c r="F96" i="15"/>
  <c r="J97" i="18" l="1"/>
  <c r="I78" i="18"/>
  <c r="J96" i="15"/>
  <c r="Q96" i="15" s="1"/>
  <c r="Q77" i="16"/>
  <c r="J96" i="18" l="1"/>
  <c r="I77" i="18"/>
  <c r="Q95" i="15"/>
  <c r="Q76" i="16"/>
  <c r="J95" i="18" l="1"/>
  <c r="I76" i="18"/>
  <c r="Q94" i="15"/>
  <c r="Q75" i="16"/>
  <c r="J94" i="18" l="1"/>
  <c r="I75" i="18"/>
  <c r="Q93" i="15"/>
  <c r="Q74" i="16"/>
  <c r="J93" i="18" l="1"/>
  <c r="I74" i="18"/>
  <c r="Q92" i="15"/>
  <c r="Q73" i="16"/>
  <c r="J92" i="18" l="1"/>
  <c r="I73" i="18"/>
  <c r="Q91" i="15"/>
  <c r="Q72" i="16"/>
  <c r="J91" i="18" l="1"/>
  <c r="I72" i="18"/>
  <c r="Q90" i="15"/>
  <c r="Q71" i="16"/>
  <c r="J90" i="18" l="1"/>
  <c r="I71" i="18"/>
  <c r="Q70" i="16"/>
  <c r="Q89" i="15" l="1"/>
  <c r="J89" i="18" s="1"/>
  <c r="I70" i="18"/>
  <c r="Q88" i="15"/>
  <c r="Q69" i="16"/>
  <c r="J88" i="18" l="1"/>
  <c r="I69" i="18"/>
  <c r="Q87" i="15"/>
  <c r="Q68" i="16"/>
  <c r="J87" i="18" l="1"/>
  <c r="I68" i="18"/>
  <c r="Q67" i="16"/>
  <c r="I67" i="18" l="1"/>
  <c r="Q85" i="15"/>
  <c r="Q66" i="16"/>
  <c r="Q86" i="15"/>
  <c r="J86" i="18" l="1"/>
  <c r="J85" i="18"/>
  <c r="I66" i="18"/>
  <c r="Q84" i="15"/>
  <c r="Q65" i="16"/>
  <c r="J84" i="18" l="1"/>
  <c r="I65" i="18"/>
  <c r="Q83" i="15"/>
  <c r="Q64" i="16"/>
  <c r="J83" i="18" l="1"/>
  <c r="I64" i="18"/>
  <c r="Q82" i="15"/>
  <c r="Q63" i="16"/>
  <c r="J82" i="18" l="1"/>
  <c r="I63" i="18"/>
  <c r="Q81" i="15"/>
  <c r="Q62" i="16"/>
  <c r="J81" i="18" l="1"/>
  <c r="I62" i="18"/>
  <c r="Q80" i="15"/>
  <c r="Q61" i="16"/>
  <c r="F60" i="16"/>
  <c r="J80" i="18" l="1"/>
  <c r="I61" i="18"/>
  <c r="Q79" i="15"/>
  <c r="J60" i="16"/>
  <c r="Q60" i="16" s="1"/>
  <c r="J79" i="18" l="1"/>
  <c r="I60" i="18"/>
  <c r="Q78" i="15"/>
  <c r="Q59" i="16"/>
  <c r="F58" i="16"/>
  <c r="J78" i="18" l="1"/>
  <c r="I59" i="18"/>
  <c r="Q77" i="15"/>
  <c r="J58" i="16"/>
  <c r="Q58" i="16" s="1"/>
  <c r="J77" i="18" l="1"/>
  <c r="I58" i="18"/>
  <c r="Q76" i="15"/>
  <c r="J76" i="18" l="1"/>
  <c r="Q75" i="15"/>
  <c r="Q57" i="16"/>
  <c r="J75" i="18" l="1"/>
  <c r="I57" i="18"/>
  <c r="Q74" i="15"/>
  <c r="Q56" i="16"/>
  <c r="J74" i="18" l="1"/>
  <c r="I56" i="18"/>
  <c r="Q73" i="15"/>
  <c r="Q55" i="16"/>
  <c r="J73" i="18" l="1"/>
  <c r="I55" i="18"/>
  <c r="Q72" i="15"/>
  <c r="Q54" i="16"/>
  <c r="J72" i="18" l="1"/>
  <c r="I54" i="18"/>
  <c r="Q71" i="15"/>
  <c r="Q53" i="16"/>
  <c r="F52" i="16"/>
  <c r="J71" i="18" l="1"/>
  <c r="I53" i="18"/>
  <c r="Q70" i="15"/>
  <c r="J52" i="16"/>
  <c r="Q52" i="16" s="1"/>
  <c r="J70" i="18" l="1"/>
  <c r="I52" i="18"/>
  <c r="Q69" i="15"/>
  <c r="Q51" i="16"/>
  <c r="J69" i="18" l="1"/>
  <c r="I51" i="18"/>
  <c r="Q68" i="15"/>
  <c r="Q50" i="16"/>
  <c r="J68" i="18" l="1"/>
  <c r="I50" i="18"/>
  <c r="Q67" i="15"/>
  <c r="Q49" i="16"/>
  <c r="F48" i="16"/>
  <c r="J67" i="18" l="1"/>
  <c r="I49" i="18"/>
  <c r="Q66" i="15"/>
  <c r="J48" i="16"/>
  <c r="Q48" i="16" s="1"/>
  <c r="J66" i="18" l="1"/>
  <c r="I48" i="18"/>
  <c r="Q65" i="15"/>
  <c r="Q47" i="16"/>
  <c r="J65" i="18" l="1"/>
  <c r="I47" i="18"/>
  <c r="Q64" i="15"/>
  <c r="Q46" i="16"/>
  <c r="J64" i="18" l="1"/>
  <c r="I46" i="18"/>
  <c r="Q63" i="15"/>
  <c r="Q45" i="16"/>
  <c r="J63" i="18" l="1"/>
  <c r="I45" i="18"/>
  <c r="Q62" i="15"/>
  <c r="Q44" i="16"/>
  <c r="J62" i="18" l="1"/>
  <c r="I44" i="18"/>
  <c r="Q61" i="15"/>
  <c r="Q43" i="16"/>
  <c r="F42" i="16"/>
  <c r="F60" i="15"/>
  <c r="J61" i="18" l="1"/>
  <c r="I43" i="18"/>
  <c r="J60" i="15"/>
  <c r="Q60" i="15" s="1"/>
  <c r="J42" i="16"/>
  <c r="Q42" i="16" s="1"/>
  <c r="F41" i="16"/>
  <c r="F59" i="15"/>
  <c r="J60" i="18" l="1"/>
  <c r="I42" i="18"/>
  <c r="J59" i="15"/>
  <c r="Q59" i="15" s="1"/>
  <c r="J41" i="16"/>
  <c r="Q41" i="16" s="1"/>
  <c r="F58" i="15"/>
  <c r="J59" i="18" l="1"/>
  <c r="I41" i="18"/>
  <c r="J58" i="15"/>
  <c r="Q58" i="15" s="1"/>
  <c r="Q40" i="16"/>
  <c r="J58" i="18" l="1"/>
  <c r="I40" i="18"/>
  <c r="Q39" i="16"/>
  <c r="F57" i="15"/>
  <c r="I39" i="18" l="1"/>
  <c r="J57" i="15"/>
  <c r="Q57" i="15" s="1"/>
  <c r="Q38" i="16"/>
  <c r="F56" i="15"/>
  <c r="J57" i="18" l="1"/>
  <c r="I38" i="18"/>
  <c r="J56" i="15"/>
  <c r="Q56" i="15" s="1"/>
  <c r="Q37" i="16"/>
  <c r="F36" i="16"/>
  <c r="F55" i="15"/>
  <c r="J56" i="18" l="1"/>
  <c r="I37" i="18"/>
  <c r="J55" i="15"/>
  <c r="Q55" i="15" s="1"/>
  <c r="J36" i="16"/>
  <c r="Q36" i="16" s="1"/>
  <c r="F54" i="15"/>
  <c r="J55" i="18" l="1"/>
  <c r="I36" i="18"/>
  <c r="J54" i="15"/>
  <c r="Q54" i="15" s="1"/>
  <c r="F53" i="15"/>
  <c r="J54" i="18" l="1"/>
  <c r="J53" i="15"/>
  <c r="Q53" i="15" s="1"/>
  <c r="F52" i="15"/>
  <c r="J53" i="18" l="1"/>
  <c r="J52" i="15"/>
  <c r="Q52" i="15" s="1"/>
  <c r="Q35" i="16"/>
  <c r="F51" i="15"/>
  <c r="J52" i="18" l="1"/>
  <c r="I35" i="18"/>
  <c r="J51" i="15"/>
  <c r="Q51" i="15" s="1"/>
  <c r="Q34" i="16"/>
  <c r="F50" i="15"/>
  <c r="J51" i="18" l="1"/>
  <c r="I34" i="18"/>
  <c r="J50" i="15"/>
  <c r="Q50" i="15" s="1"/>
  <c r="F33" i="16"/>
  <c r="F49" i="15"/>
  <c r="J50" i="18" l="1"/>
  <c r="J33" i="16"/>
  <c r="Q33" i="16" s="1"/>
  <c r="J49" i="15"/>
  <c r="Q49" i="15" s="1"/>
  <c r="F48" i="15"/>
  <c r="J49" i="18" l="1"/>
  <c r="I33" i="18"/>
  <c r="J48" i="15"/>
  <c r="Q48" i="15" s="1"/>
  <c r="Q32" i="16"/>
  <c r="F47" i="15"/>
  <c r="J48" i="18" l="1"/>
  <c r="I32" i="18"/>
  <c r="J47" i="15"/>
  <c r="Q47" i="15" s="1"/>
  <c r="Q31" i="16"/>
  <c r="J47" i="18" l="1"/>
  <c r="I31" i="18"/>
  <c r="Q46" i="15"/>
  <c r="Q30" i="16"/>
  <c r="F29" i="16"/>
  <c r="F45" i="15"/>
  <c r="J46" i="18" l="1"/>
  <c r="I30" i="18"/>
  <c r="J45" i="15"/>
  <c r="Q45" i="15" s="1"/>
  <c r="J29" i="16"/>
  <c r="Q29" i="16" s="1"/>
  <c r="F28" i="16"/>
  <c r="F44" i="15"/>
  <c r="J45" i="18" l="1"/>
  <c r="I29" i="18"/>
  <c r="J44" i="15"/>
  <c r="Q44" i="15" s="1"/>
  <c r="J28" i="16"/>
  <c r="Q28" i="16" s="1"/>
  <c r="F43" i="15"/>
  <c r="J44" i="18" l="1"/>
  <c r="I28" i="18"/>
  <c r="J43" i="15"/>
  <c r="Q43" i="15" s="1"/>
  <c r="Q27" i="16"/>
  <c r="F42" i="15"/>
  <c r="J43" i="18" l="1"/>
  <c r="I27" i="18"/>
  <c r="J42" i="15"/>
  <c r="Q42" i="15" s="1"/>
  <c r="Q26" i="16"/>
  <c r="F25" i="16"/>
  <c r="F41" i="15"/>
  <c r="J42" i="18" l="1"/>
  <c r="I26" i="18"/>
  <c r="J41" i="15"/>
  <c r="Q41" i="15" s="1"/>
  <c r="J25" i="16"/>
  <c r="Q25" i="16" s="1"/>
  <c r="F40" i="15"/>
  <c r="J41" i="18" l="1"/>
  <c r="I25" i="18"/>
  <c r="J40" i="15"/>
  <c r="Q40" i="15" s="1"/>
  <c r="Q24" i="16"/>
  <c r="F39" i="15"/>
  <c r="J40" i="18" l="1"/>
  <c r="I24" i="18"/>
  <c r="J39" i="15"/>
  <c r="Q39" i="15" s="1"/>
  <c r="Q23" i="16"/>
  <c r="F38" i="15"/>
  <c r="J39" i="18" l="1"/>
  <c r="I23" i="18"/>
  <c r="J38" i="15"/>
  <c r="Q38" i="15" s="1"/>
  <c r="Q22" i="16"/>
  <c r="F37" i="15"/>
  <c r="J38" i="18" l="1"/>
  <c r="I22" i="18"/>
  <c r="J37" i="15"/>
  <c r="Q37" i="15" s="1"/>
  <c r="F36" i="15"/>
  <c r="J37" i="18" l="1"/>
  <c r="J36" i="15"/>
  <c r="Q36" i="15" s="1"/>
  <c r="Q21" i="16"/>
  <c r="J36" i="18" l="1"/>
  <c r="I21" i="18"/>
  <c r="Q20" i="16"/>
  <c r="I20" i="18" l="1"/>
  <c r="Q19" i="16"/>
  <c r="F18" i="16"/>
  <c r="I19" i="18" l="1"/>
  <c r="Q35" i="15"/>
  <c r="J18" i="16"/>
  <c r="Q18" i="16" s="1"/>
  <c r="J35" i="18" l="1"/>
  <c r="I18" i="18"/>
  <c r="Q34" i="15"/>
  <c r="Q17" i="16"/>
  <c r="J34" i="18" l="1"/>
  <c r="I17" i="18"/>
  <c r="Q16" i="16"/>
  <c r="F33" i="15"/>
  <c r="I16" i="18" l="1"/>
  <c r="Q15" i="16"/>
  <c r="J33" i="15"/>
  <c r="Q33" i="15" s="1"/>
  <c r="J33" i="18" l="1"/>
  <c r="I15" i="18"/>
  <c r="Q32" i="15"/>
  <c r="Q14" i="16"/>
  <c r="J32" i="18" l="1"/>
  <c r="I14" i="18"/>
  <c r="Q31" i="15"/>
  <c r="Q13" i="16"/>
  <c r="J31" i="18" l="1"/>
  <c r="I13" i="18"/>
  <c r="Q30" i="15"/>
  <c r="F11" i="16"/>
  <c r="Q12" i="16"/>
  <c r="F29" i="15"/>
  <c r="J30" i="18" l="1"/>
  <c r="I12" i="18"/>
  <c r="J29" i="15"/>
  <c r="Q29" i="15" s="1"/>
  <c r="J11" i="16"/>
  <c r="Q11" i="16" s="1"/>
  <c r="F28" i="15"/>
  <c r="J29" i="18" l="1"/>
  <c r="I11" i="18"/>
  <c r="J28" i="15"/>
  <c r="Q28" i="15" s="1"/>
  <c r="F8" i="16"/>
  <c r="Q10" i="16"/>
  <c r="F27" i="15"/>
  <c r="J28" i="18" l="1"/>
  <c r="F6" i="16"/>
  <c r="I10" i="18"/>
  <c r="J27" i="15"/>
  <c r="Q27" i="15" s="1"/>
  <c r="F26" i="15"/>
  <c r="J8" i="16" l="1"/>
  <c r="J6" i="16" s="1"/>
  <c r="J27" i="18"/>
  <c r="J26" i="15"/>
  <c r="Q26" i="15" s="1"/>
  <c r="Q9" i="16"/>
  <c r="Q8" i="16" s="1"/>
  <c r="F25" i="15"/>
  <c r="J26" i="18" l="1"/>
  <c r="I9" i="18"/>
  <c r="J25" i="15"/>
  <c r="Q25" i="15" s="1"/>
  <c r="F24" i="15"/>
  <c r="I8" i="18" l="1"/>
  <c r="I6" i="18" s="1"/>
  <c r="J25" i="18"/>
  <c r="Q6" i="16"/>
  <c r="J24" i="15"/>
  <c r="Q24" i="15" s="1"/>
  <c r="F23" i="15"/>
  <c r="J24" i="18" l="1"/>
  <c r="J23" i="15"/>
  <c r="Q23" i="15" s="1"/>
  <c r="F22" i="15"/>
  <c r="J23" i="18" l="1"/>
  <c r="J22" i="15"/>
  <c r="Q22" i="15" s="1"/>
  <c r="J22" i="18" l="1"/>
  <c r="Q21" i="15" l="1"/>
  <c r="F20" i="15"/>
  <c r="J21" i="18" l="1"/>
  <c r="J20" i="15"/>
  <c r="Q20" i="15" s="1"/>
  <c r="F19" i="15"/>
  <c r="J20" i="18" l="1"/>
  <c r="J19" i="15"/>
  <c r="Q19" i="15" s="1"/>
  <c r="J19" i="18" l="1"/>
  <c r="Q18" i="15"/>
  <c r="F17" i="15"/>
  <c r="J18" i="18" l="1"/>
  <c r="J17" i="15"/>
  <c r="Q17" i="15" s="1"/>
  <c r="F16" i="15"/>
  <c r="J17" i="18" l="1"/>
  <c r="J16" i="15"/>
  <c r="Q16" i="15" s="1"/>
  <c r="F15" i="15"/>
  <c r="J16" i="18" l="1"/>
  <c r="J15" i="15"/>
  <c r="Q15" i="15" s="1"/>
  <c r="F14" i="15"/>
  <c r="J15" i="18" l="1"/>
  <c r="J14" i="15"/>
  <c r="Q14" i="15" s="1"/>
  <c r="F13" i="15"/>
  <c r="J14" i="18" l="1"/>
  <c r="J13" i="15"/>
  <c r="Q13" i="15" s="1"/>
  <c r="F12" i="15"/>
  <c r="J13" i="18" l="1"/>
  <c r="J12" i="15"/>
  <c r="Q12" i="15" s="1"/>
  <c r="F11" i="15"/>
  <c r="J12" i="18" l="1"/>
  <c r="J11" i="15"/>
  <c r="Q11" i="15" s="1"/>
  <c r="F10" i="15"/>
  <c r="J11" i="18" l="1"/>
  <c r="J10" i="15"/>
  <c r="Q10" i="15" s="1"/>
  <c r="F9" i="15"/>
  <c r="F8" i="15" s="1"/>
  <c r="F6" i="15" l="1"/>
  <c r="J10" i="18"/>
  <c r="J9" i="15"/>
  <c r="J8" i="15" l="1"/>
  <c r="J6" i="15" s="1"/>
  <c r="Q9" i="15"/>
  <c r="Q8" i="15" l="1"/>
  <c r="J9" i="18"/>
  <c r="Q6" i="15" l="1"/>
  <c r="J8" i="18"/>
  <c r="J6" i="18" s="1"/>
  <c r="F114" i="8"/>
  <c r="I114" i="8" s="1"/>
  <c r="G114" i="18" s="1"/>
  <c r="D114" i="18" s="1"/>
  <c r="F126" i="8"/>
  <c r="I126" i="8" s="1"/>
  <c r="G126" i="18" s="1"/>
  <c r="D126" i="18" s="1"/>
  <c r="F130" i="8"/>
  <c r="I130" i="8" s="1"/>
  <c r="F127" i="8"/>
  <c r="I127" i="8" s="1"/>
  <c r="G127" i="18" s="1"/>
  <c r="D127" i="18" s="1"/>
  <c r="F119" i="8"/>
  <c r="I119" i="8" s="1"/>
  <c r="G119" i="18" s="1"/>
  <c r="D119" i="18" s="1"/>
  <c r="F129" i="8"/>
  <c r="I129" i="8" s="1"/>
  <c r="G129" i="18" s="1"/>
  <c r="D129" i="18" s="1"/>
  <c r="F112" i="8"/>
  <c r="I112" i="8" s="1"/>
  <c r="G112" i="18" s="1"/>
  <c r="D112" i="18" s="1"/>
  <c r="F125" i="8"/>
  <c r="I125" i="8" s="1"/>
  <c r="G125" i="18" s="1"/>
  <c r="D125" i="18" s="1"/>
  <c r="F115" i="8"/>
  <c r="I115" i="8" s="1"/>
  <c r="G115" i="18" s="1"/>
  <c r="D115" i="18" s="1"/>
  <c r="F133" i="8"/>
  <c r="I133" i="8" s="1"/>
  <c r="G133" i="18" s="1"/>
  <c r="D133" i="18" s="1"/>
  <c r="F118" i="8"/>
  <c r="I118" i="8" s="1"/>
  <c r="G118" i="18" s="1"/>
  <c r="D118" i="18" s="1"/>
  <c r="F106" i="8"/>
  <c r="I106" i="8" s="1"/>
  <c r="F98" i="8"/>
  <c r="I98" i="8" s="1"/>
  <c r="F102" i="8"/>
  <c r="I102" i="8" s="1"/>
  <c r="F134" i="8"/>
  <c r="I134" i="8" s="1"/>
  <c r="G134" i="18" s="1"/>
  <c r="D134" i="18" s="1"/>
  <c r="F123" i="8"/>
  <c r="I123" i="8" s="1"/>
  <c r="G123" i="18" s="1"/>
  <c r="D123" i="18" s="1"/>
  <c r="F116" i="8"/>
  <c r="I116" i="8" s="1"/>
  <c r="G116" i="18" s="1"/>
  <c r="D116" i="18" s="1"/>
  <c r="F120" i="8"/>
  <c r="I120" i="8" s="1"/>
  <c r="G120" i="18" s="1"/>
  <c r="D120" i="18" s="1"/>
  <c r="F109" i="8"/>
  <c r="I109" i="8" s="1"/>
  <c r="G109" i="18" s="1"/>
  <c r="D109" i="18" s="1"/>
  <c r="F108" i="8"/>
  <c r="I108" i="8" s="1"/>
  <c r="G108" i="18" s="1"/>
  <c r="D108" i="18" s="1"/>
  <c r="F101" i="8"/>
  <c r="I101" i="8" s="1"/>
  <c r="F95" i="8"/>
  <c r="I95" i="8" s="1"/>
  <c r="G95" i="18" s="1"/>
  <c r="D95" i="18" s="1"/>
  <c r="F92" i="8"/>
  <c r="I92" i="8" s="1"/>
  <c r="G92" i="18" s="1"/>
  <c r="D92" i="18" s="1"/>
  <c r="F86" i="8"/>
  <c r="I86" i="8" s="1"/>
  <c r="G86" i="18" s="1"/>
  <c r="D86" i="18" s="1"/>
  <c r="F82" i="8"/>
  <c r="I82" i="8" s="1"/>
  <c r="G82" i="18" s="1"/>
  <c r="D82" i="18" s="1"/>
  <c r="F79" i="8"/>
  <c r="I79" i="8" s="1"/>
  <c r="G79" i="18" s="1"/>
  <c r="D79" i="18" s="1"/>
  <c r="F76" i="8"/>
  <c r="I76" i="8" s="1"/>
  <c r="G76" i="18" s="1"/>
  <c r="D76" i="18" s="1"/>
  <c r="F52" i="8"/>
  <c r="I52" i="8" s="1"/>
  <c r="F99" i="8"/>
  <c r="I99" i="8" s="1"/>
  <c r="F68" i="8"/>
  <c r="I68" i="8" s="1"/>
  <c r="G68" i="18" s="1"/>
  <c r="D68" i="18" s="1"/>
  <c r="F113" i="8"/>
  <c r="I113" i="8" s="1"/>
  <c r="G113" i="18" s="1"/>
  <c r="D113" i="18" s="1"/>
  <c r="F131" i="8"/>
  <c r="I131" i="8" s="1"/>
  <c r="G131" i="18" s="1"/>
  <c r="D131" i="18" s="1"/>
  <c r="F121" i="8"/>
  <c r="I121" i="8" s="1"/>
  <c r="G121" i="18" s="1"/>
  <c r="D121" i="18" s="1"/>
  <c r="F107" i="8"/>
  <c r="I107" i="8" s="1"/>
  <c r="F104" i="8"/>
  <c r="I104" i="8" s="1"/>
  <c r="F94" i="8"/>
  <c r="I94" i="8" s="1"/>
  <c r="G94" i="18" s="1"/>
  <c r="D94" i="18" s="1"/>
  <c r="F91" i="8"/>
  <c r="I91" i="8" s="1"/>
  <c r="G91" i="18" s="1"/>
  <c r="D91" i="18" s="1"/>
  <c r="F88" i="8"/>
  <c r="I88" i="8" s="1"/>
  <c r="G88" i="18" s="1"/>
  <c r="D88" i="18" s="1"/>
  <c r="F81" i="8"/>
  <c r="I81" i="8" s="1"/>
  <c r="G81" i="18" s="1"/>
  <c r="D81" i="18" s="1"/>
  <c r="F78" i="8"/>
  <c r="I78" i="8" s="1"/>
  <c r="G78" i="18" s="1"/>
  <c r="D78" i="18" s="1"/>
  <c r="F75" i="8"/>
  <c r="I75" i="8" s="1"/>
  <c r="G75" i="18" s="1"/>
  <c r="D75" i="18" s="1"/>
  <c r="F72" i="8"/>
  <c r="I72" i="8" s="1"/>
  <c r="G72" i="18" s="1"/>
  <c r="D72" i="18" s="1"/>
  <c r="F69" i="8"/>
  <c r="I69" i="8" s="1"/>
  <c r="G69" i="18" s="1"/>
  <c r="D69" i="18" s="1"/>
  <c r="F66" i="8"/>
  <c r="I66" i="8" s="1"/>
  <c r="G66" i="18" s="1"/>
  <c r="D66" i="18" s="1"/>
  <c r="F61" i="8"/>
  <c r="I61" i="8" s="1"/>
  <c r="G61" i="18" s="1"/>
  <c r="D61" i="18" s="1"/>
  <c r="F58" i="8"/>
  <c r="I58" i="8" s="1"/>
  <c r="F53" i="8"/>
  <c r="I53" i="8" s="1"/>
  <c r="F44" i="8"/>
  <c r="I44" i="8" s="1"/>
  <c r="F33" i="8"/>
  <c r="I33" i="8" s="1"/>
  <c r="F25" i="8"/>
  <c r="I25" i="8" s="1"/>
  <c r="F9" i="8"/>
  <c r="F54" i="8"/>
  <c r="I54" i="8" s="1"/>
  <c r="F48" i="8"/>
  <c r="I48" i="8" s="1"/>
  <c r="F32" i="8"/>
  <c r="I32" i="8" s="1"/>
  <c r="G32" i="18" s="1"/>
  <c r="D32" i="18" s="1"/>
  <c r="F17" i="8"/>
  <c r="I17" i="8" s="1"/>
  <c r="F40" i="8"/>
  <c r="I40" i="8" s="1"/>
  <c r="F111" i="8"/>
  <c r="I111" i="8" s="1"/>
  <c r="G111" i="18" s="1"/>
  <c r="D111" i="18" s="1"/>
  <c r="F128" i="8"/>
  <c r="I128" i="8" s="1"/>
  <c r="G128" i="18" s="1"/>
  <c r="D128" i="18" s="1"/>
  <c r="F122" i="8"/>
  <c r="I122" i="8" s="1"/>
  <c r="G122" i="18" s="1"/>
  <c r="D122" i="18" s="1"/>
  <c r="F103" i="8"/>
  <c r="I103" i="8" s="1"/>
  <c r="F100" i="8"/>
  <c r="I100" i="8" s="1"/>
  <c r="F93" i="8"/>
  <c r="I93" i="8" s="1"/>
  <c r="G93" i="18" s="1"/>
  <c r="D93" i="18" s="1"/>
  <c r="F90" i="8"/>
  <c r="I90" i="8" s="1"/>
  <c r="G90" i="18" s="1"/>
  <c r="D90" i="18" s="1"/>
  <c r="F87" i="8"/>
  <c r="I87" i="8" s="1"/>
  <c r="G87" i="18" s="1"/>
  <c r="D87" i="18" s="1"/>
  <c r="F84" i="8"/>
  <c r="I84" i="8" s="1"/>
  <c r="G84" i="18" s="1"/>
  <c r="D84" i="18" s="1"/>
  <c r="F77" i="8"/>
  <c r="I77" i="8" s="1"/>
  <c r="G77" i="18" s="1"/>
  <c r="D77" i="18" s="1"/>
  <c r="F74" i="8"/>
  <c r="I74" i="8" s="1"/>
  <c r="G74" i="18" s="1"/>
  <c r="D74" i="18" s="1"/>
  <c r="F71" i="8"/>
  <c r="I71" i="8" s="1"/>
  <c r="G71" i="18" s="1"/>
  <c r="D71" i="18" s="1"/>
  <c r="F67" i="8"/>
  <c r="I67" i="8" s="1"/>
  <c r="G67" i="18" s="1"/>
  <c r="D67" i="18" s="1"/>
  <c r="F65" i="8"/>
  <c r="I65" i="8" s="1"/>
  <c r="G65" i="18" s="1"/>
  <c r="D65" i="18" s="1"/>
  <c r="F64" i="8"/>
  <c r="I64" i="8" s="1"/>
  <c r="G64" i="18" s="1"/>
  <c r="D64" i="18" s="1"/>
  <c r="F60" i="8"/>
  <c r="I60" i="8" s="1"/>
  <c r="F59" i="8"/>
  <c r="I59" i="8" s="1"/>
  <c r="F57" i="8"/>
  <c r="I57" i="8" s="1"/>
  <c r="F56" i="8"/>
  <c r="I56" i="8" s="1"/>
  <c r="F51" i="8"/>
  <c r="I51" i="8" s="1"/>
  <c r="F47" i="8"/>
  <c r="I47" i="8" s="1"/>
  <c r="F46" i="8"/>
  <c r="I46" i="8" s="1"/>
  <c r="G46" i="18" s="1"/>
  <c r="D46" i="18" s="1"/>
  <c r="F43" i="8"/>
  <c r="I43" i="8" s="1"/>
  <c r="F42" i="8"/>
  <c r="I42" i="8" s="1"/>
  <c r="F39" i="8"/>
  <c r="I39" i="8" s="1"/>
  <c r="F37" i="8"/>
  <c r="I37" i="8" s="1"/>
  <c r="G37" i="18" s="1"/>
  <c r="D37" i="18" s="1"/>
  <c r="F35" i="8"/>
  <c r="I35" i="8" s="1"/>
  <c r="G35" i="18" s="1"/>
  <c r="D35" i="18" s="1"/>
  <c r="F34" i="8"/>
  <c r="I34" i="8" s="1"/>
  <c r="G34" i="18" s="1"/>
  <c r="D34" i="18" s="1"/>
  <c r="F30" i="8"/>
  <c r="I30" i="8" s="1"/>
  <c r="G30" i="18" s="1"/>
  <c r="D30" i="18" s="1"/>
  <c r="F28" i="8"/>
  <c r="I28" i="8" s="1"/>
  <c r="F27" i="8"/>
  <c r="I27" i="8" s="1"/>
  <c r="F26" i="8"/>
  <c r="I26" i="8" s="1"/>
  <c r="F24" i="8"/>
  <c r="I24" i="8" s="1"/>
  <c r="F23" i="8"/>
  <c r="I23" i="8" s="1"/>
  <c r="F22" i="8"/>
  <c r="I22" i="8" s="1"/>
  <c r="F21" i="8"/>
  <c r="I21" i="8" s="1"/>
  <c r="G21" i="18" s="1"/>
  <c r="D21" i="18" s="1"/>
  <c r="F20" i="8"/>
  <c r="I20" i="8" s="1"/>
  <c r="F16" i="8"/>
  <c r="I16" i="8" s="1"/>
  <c r="F15" i="8"/>
  <c r="I15" i="8" s="1"/>
  <c r="F14" i="8"/>
  <c r="I14" i="8" s="1"/>
  <c r="F12" i="8"/>
  <c r="I12" i="8" s="1"/>
  <c r="F11" i="8"/>
  <c r="I11" i="8" s="1"/>
  <c r="F10" i="8"/>
  <c r="I10" i="8" s="1"/>
  <c r="F97" i="8"/>
  <c r="I97" i="8" s="1"/>
  <c r="F124" i="8"/>
  <c r="I124" i="8" s="1"/>
  <c r="G124" i="18" s="1"/>
  <c r="D124" i="18" s="1"/>
  <c r="F132" i="8"/>
  <c r="I132" i="8" s="1"/>
  <c r="G132" i="18" s="1"/>
  <c r="D132" i="18" s="1"/>
  <c r="F117" i="8"/>
  <c r="I117" i="8" s="1"/>
  <c r="G117" i="18" s="1"/>
  <c r="D117" i="18" s="1"/>
  <c r="F110" i="8"/>
  <c r="I110" i="8" s="1"/>
  <c r="G110" i="18" s="1"/>
  <c r="D110" i="18" s="1"/>
  <c r="F105" i="8"/>
  <c r="I105" i="8" s="1"/>
  <c r="F96" i="8"/>
  <c r="I96" i="8" s="1"/>
  <c r="F89" i="8"/>
  <c r="F85" i="8"/>
  <c r="I85" i="8" s="1"/>
  <c r="G85" i="18" s="1"/>
  <c r="D85" i="18" s="1"/>
  <c r="F83" i="8"/>
  <c r="I83" i="8" s="1"/>
  <c r="G83" i="18" s="1"/>
  <c r="D83" i="18" s="1"/>
  <c r="F80" i="8"/>
  <c r="I80" i="8" s="1"/>
  <c r="G80" i="18" s="1"/>
  <c r="D80" i="18" s="1"/>
  <c r="F73" i="8"/>
  <c r="I73" i="8" s="1"/>
  <c r="G73" i="18" s="1"/>
  <c r="D73" i="18" s="1"/>
  <c r="F70" i="8"/>
  <c r="I70" i="8" s="1"/>
  <c r="G70" i="18" s="1"/>
  <c r="D70" i="18" s="1"/>
  <c r="F63" i="8"/>
  <c r="I63" i="8" s="1"/>
  <c r="G63" i="18" s="1"/>
  <c r="D63" i="18" s="1"/>
  <c r="F62" i="8"/>
  <c r="I62" i="8" s="1"/>
  <c r="G62" i="18" s="1"/>
  <c r="D62" i="18" s="1"/>
  <c r="F55" i="8"/>
  <c r="I55" i="8" s="1"/>
  <c r="F49" i="8"/>
  <c r="I49" i="8" s="1"/>
  <c r="F50" i="8"/>
  <c r="I50" i="8" s="1"/>
  <c r="F45" i="8"/>
  <c r="I45" i="8" s="1"/>
  <c r="F41" i="8"/>
  <c r="I41" i="8" s="1"/>
  <c r="F38" i="8"/>
  <c r="I38" i="8" s="1"/>
  <c r="F36" i="8"/>
  <c r="I36" i="8" s="1"/>
  <c r="F31" i="8"/>
  <c r="I31" i="8" s="1"/>
  <c r="G31" i="18" s="1"/>
  <c r="D31" i="18" s="1"/>
  <c r="F29" i="8"/>
  <c r="I29" i="8" s="1"/>
  <c r="F19" i="8"/>
  <c r="I19" i="8" s="1"/>
  <c r="F18" i="8"/>
  <c r="I18" i="8" s="1"/>
  <c r="F13" i="8"/>
  <c r="I13" i="8" s="1"/>
  <c r="D8" i="8"/>
  <c r="D6" i="8" s="1"/>
  <c r="G11" i="18" l="1"/>
  <c r="D11" i="18" s="1"/>
  <c r="G102" i="18"/>
  <c r="D102" i="18" s="1"/>
  <c r="G12" i="18"/>
  <c r="D12" i="18" s="1"/>
  <c r="I89" i="8"/>
  <c r="F8" i="8"/>
  <c r="F6" i="8" s="1"/>
  <c r="G43" i="18"/>
  <c r="D43" i="18" s="1"/>
  <c r="G48" i="18"/>
  <c r="D48" i="18" s="1"/>
  <c r="G58" i="18"/>
  <c r="D58" i="18" s="1"/>
  <c r="G49" i="18"/>
  <c r="D49" i="18" s="1"/>
  <c r="G15" i="18"/>
  <c r="D15" i="18" s="1"/>
  <c r="G27" i="18"/>
  <c r="D27" i="18" s="1"/>
  <c r="G59" i="18"/>
  <c r="D59" i="18" s="1"/>
  <c r="G44" i="18"/>
  <c r="D44" i="18" s="1"/>
  <c r="G29" i="18"/>
  <c r="D29" i="18" s="1"/>
  <c r="G57" i="18"/>
  <c r="D57" i="18" s="1"/>
  <c r="G45" i="18"/>
  <c r="D45" i="18" s="1"/>
  <c r="G22" i="18"/>
  <c r="D22" i="18" s="1"/>
  <c r="G100" i="18"/>
  <c r="D100" i="18" s="1"/>
  <c r="G107" i="18"/>
  <c r="D107" i="18" s="1"/>
  <c r="G18" i="18"/>
  <c r="D18" i="18" s="1"/>
  <c r="G36" i="18"/>
  <c r="D36" i="18" s="1"/>
  <c r="G55" i="18"/>
  <c r="D55" i="18" s="1"/>
  <c r="G10" i="18"/>
  <c r="D10" i="18" s="1"/>
  <c r="G16" i="18"/>
  <c r="D16" i="18" s="1"/>
  <c r="G28" i="18"/>
  <c r="D28" i="18" s="1"/>
  <c r="G19" i="18"/>
  <c r="D19" i="18" s="1"/>
  <c r="G38" i="18"/>
  <c r="D38" i="18" s="1"/>
  <c r="G97" i="18"/>
  <c r="D97" i="18" s="1"/>
  <c r="G42" i="18"/>
  <c r="D42" i="18" s="1"/>
  <c r="G56" i="18"/>
  <c r="D56" i="18" s="1"/>
  <c r="G103" i="18"/>
  <c r="D103" i="18" s="1"/>
  <c r="G98" i="18"/>
  <c r="D98" i="18" s="1"/>
  <c r="G13" i="18"/>
  <c r="D13" i="18" s="1"/>
  <c r="G41" i="18"/>
  <c r="D41" i="18" s="1"/>
  <c r="G96" i="18"/>
  <c r="D96" i="18" s="1"/>
  <c r="G14" i="18"/>
  <c r="D14" i="18" s="1"/>
  <c r="G23" i="18"/>
  <c r="D23" i="18" s="1"/>
  <c r="G24" i="18"/>
  <c r="D24" i="18" s="1"/>
  <c r="G39" i="18"/>
  <c r="D39" i="18" s="1"/>
  <c r="G47" i="18"/>
  <c r="D47" i="18" s="1"/>
  <c r="G52" i="18"/>
  <c r="D52" i="18" s="1"/>
  <c r="G105" i="18"/>
  <c r="D105" i="18" s="1"/>
  <c r="G40" i="18"/>
  <c r="D40" i="18" s="1"/>
  <c r="I9" i="8"/>
  <c r="G20" i="18"/>
  <c r="D20" i="18" s="1"/>
  <c r="G25" i="18"/>
  <c r="D25" i="18" s="1"/>
  <c r="G33" i="18"/>
  <c r="D33" i="18" s="1"/>
  <c r="G101" i="18"/>
  <c r="D101" i="18" s="1"/>
  <c r="G104" i="18"/>
  <c r="D104" i="18" s="1"/>
  <c r="G50" i="18"/>
  <c r="D50" i="18" s="1"/>
  <c r="G26" i="18"/>
  <c r="D26" i="18" s="1"/>
  <c r="G51" i="18"/>
  <c r="D51" i="18" s="1"/>
  <c r="G60" i="18"/>
  <c r="D60" i="18" s="1"/>
  <c r="G17" i="18"/>
  <c r="D17" i="18" s="1"/>
  <c r="G54" i="18"/>
  <c r="D54" i="18" s="1"/>
  <c r="G53" i="18"/>
  <c r="D53" i="18" s="1"/>
  <c r="G99" i="18"/>
  <c r="D99" i="18" s="1"/>
  <c r="G106" i="18"/>
  <c r="D106" i="18" s="1"/>
  <c r="G130" i="18"/>
  <c r="D130" i="18" s="1"/>
  <c r="G89" i="18" l="1"/>
  <c r="D89" i="18" s="1"/>
  <c r="I8" i="8"/>
  <c r="G9" i="18"/>
  <c r="I6" i="8" l="1"/>
  <c r="G8" i="18"/>
  <c r="G6" i="18" s="1"/>
  <c r="D9" i="18"/>
  <c r="D8" i="18" l="1"/>
  <c r="D6" i="18" l="1"/>
</calcChain>
</file>

<file path=xl/sharedStrings.xml><?xml version="1.0" encoding="utf-8"?>
<sst xmlns="http://schemas.openxmlformats.org/spreadsheetml/2006/main" count="2327" uniqueCount="323">
  <si>
    <t>ГБУЗ РБ Давлекановская ЦРБ</t>
  </si>
  <si>
    <t>ГБУЗ РБ Миякинская ЦРБ</t>
  </si>
  <si>
    <t>ГБУЗ РБ Белебеевская ЦРБ</t>
  </si>
  <si>
    <t>ГБУЗ РБ Бижбулякская ЦРБ</t>
  </si>
  <si>
    <t>ГБУЗ РБ Ермекеевская ЦРБ</t>
  </si>
  <si>
    <t>ГБУЗ РБ Бирская ЦРБ</t>
  </si>
  <si>
    <t>ГБУЗ РБ Караидельская ЦРБ</t>
  </si>
  <si>
    <t>ГБУЗ РБ Мишкинская ЦРБ</t>
  </si>
  <si>
    <t>ГБУЗ РБ Верхне-Татышлинская ЦРБ</t>
  </si>
  <si>
    <t>ГБУЗ РБ Белорецкая ЦРКБ</t>
  </si>
  <si>
    <t>ГБУЗ РБ Аскаровская ЦРБ</t>
  </si>
  <si>
    <t>ГБУЗ РБ Бурзянская ЦРБ</t>
  </si>
  <si>
    <t>ГБУЗ РБ Белокатайская ЦРБ</t>
  </si>
  <si>
    <t>ГБУЗ РБ Месягутовская ЦРБ</t>
  </si>
  <si>
    <t>ГБУЗ РБ Кигинская ЦРБ</t>
  </si>
  <si>
    <t>ГБУЗ РБ Малоязовская ЦРБ</t>
  </si>
  <si>
    <t>ГБУЗ РБ Исянгуловская ЦРБ</t>
  </si>
  <si>
    <t>ГБУЗ РБ Калтасинская ЦРБ</t>
  </si>
  <si>
    <t>ГБУЗ РБ Краснокамская ЦРБ</t>
  </si>
  <si>
    <t>ГБУЗ РБ Янаульская ЦРБ</t>
  </si>
  <si>
    <t>ГБУЗ РБ Федоровская ЦРБ</t>
  </si>
  <si>
    <t>ГБУЗ РБ Ишимбайская ЦРБ</t>
  </si>
  <si>
    <t>ГБУЗ РБ Акъярская ЦРБ</t>
  </si>
  <si>
    <t>ГБУЗ РБ Толбазинская ЦРБ</t>
  </si>
  <si>
    <t>ГБУЗ РБ Красноусольская ЦРБ</t>
  </si>
  <si>
    <t>ГБУЗ РБ Туймазинская ЦРБ</t>
  </si>
  <si>
    <t>ГБУЗ РБ Благовещенская ЦРБ</t>
  </si>
  <si>
    <t>ГБУЗ РБ Архангельская ЦРБ</t>
  </si>
  <si>
    <t>ГБУЗ РБ Иглинская ЦРБ</t>
  </si>
  <si>
    <t>ГБУЗ РБ Кармаскалинская ЦРБ</t>
  </si>
  <si>
    <t>ГБУЗ РБ Кушнаренковская ЦРБ</t>
  </si>
  <si>
    <t>ГБУЗ РБ Нуримановская ЦРБ</t>
  </si>
  <si>
    <t>ГБУЗ РБ Буздякская ЦРБ</t>
  </si>
  <si>
    <t>ГБУЗ РБ Чишминская ЦРБ</t>
  </si>
  <si>
    <t>ГБУЗ РБ ГКБ №8 г.Уфа</t>
  </si>
  <si>
    <t>ГБУЗ РБ ГКБ №13 г.Уфа</t>
  </si>
  <si>
    <t>ГБУЗ РБ ГБ г.Салават</t>
  </si>
  <si>
    <t>ГБУЗ РБ ЦГБ г.Сибай</t>
  </si>
  <si>
    <t>ГБУЗ РБ ГБ г.Кумертау</t>
  </si>
  <si>
    <t>ГБУЗ РКЦ</t>
  </si>
  <si>
    <t>ГБУЗ РБ Аскинская ЦРБ</t>
  </si>
  <si>
    <t>ГБУЗ РБ Большеустьикинская ЦРБ</t>
  </si>
  <si>
    <t>№ п/п</t>
  </si>
  <si>
    <t>Наименование медицинской организации</t>
  </si>
  <si>
    <t>ГБУЗ РДКБ</t>
  </si>
  <si>
    <t>ГБУЗ РМГЦ</t>
  </si>
  <si>
    <t>ГБУЗ РКПЦ МЗ РБ</t>
  </si>
  <si>
    <t>ФКУЗ "МСЧ МВД России по Республике Башкортостан"</t>
  </si>
  <si>
    <t>ГБУЗ РБ ГДКБ №17 г.Уфа</t>
  </si>
  <si>
    <t>ГБУЗ РБ Поликлиника №46 г.Уфа</t>
  </si>
  <si>
    <t>ГБУЗ РБ Детская поликлиника №2 г.Уфа</t>
  </si>
  <si>
    <t>ГБУЗ РБ Чекмагушевская ЦРБ</t>
  </si>
  <si>
    <t>025004</t>
  </si>
  <si>
    <t>022103</t>
  </si>
  <si>
    <t>025001</t>
  </si>
  <si>
    <t>025005</t>
  </si>
  <si>
    <t>022102</t>
  </si>
  <si>
    <t>021201</t>
  </si>
  <si>
    <t>ГБУЗ РБ ГБ г.Нефтекамск</t>
  </si>
  <si>
    <t>027001</t>
  </si>
  <si>
    <t>021206</t>
  </si>
  <si>
    <t>025003</t>
  </si>
  <si>
    <t>021205</t>
  </si>
  <si>
    <t>025002</t>
  </si>
  <si>
    <t>022104</t>
  </si>
  <si>
    <t>021501</t>
  </si>
  <si>
    <t>024001</t>
  </si>
  <si>
    <t>022001</t>
  </si>
  <si>
    <t>024005</t>
  </si>
  <si>
    <t>024002</t>
  </si>
  <si>
    <t>022012</t>
  </si>
  <si>
    <t>021901</t>
  </si>
  <si>
    <t>021502</t>
  </si>
  <si>
    <t>024006</t>
  </si>
  <si>
    <t>ФГБУЗ МСЧ №142 ФМБА России</t>
  </si>
  <si>
    <t>021536</t>
  </si>
  <si>
    <t>ООО "МедТех"</t>
  </si>
  <si>
    <t>021621</t>
  </si>
  <si>
    <t>ГАУЗ РБ  "Санаторий для детей Нур г.Стерлитамак"</t>
  </si>
  <si>
    <t>021601</t>
  </si>
  <si>
    <t>ГБУЗ РБ ГКБ №1 г.Стерлитамак</t>
  </si>
  <si>
    <t>021616</t>
  </si>
  <si>
    <t>ГБУЗ РБ ДБ г.Стерлитамак</t>
  </si>
  <si>
    <t>021636</t>
  </si>
  <si>
    <t>ГБУЗ РБ СП г.Стерлитамак</t>
  </si>
  <si>
    <t>021111</t>
  </si>
  <si>
    <t>021424</t>
  </si>
  <si>
    <t>021105</t>
  </si>
  <si>
    <t>029001</t>
  </si>
  <si>
    <t>021605</t>
  </si>
  <si>
    <t>021104</t>
  </si>
  <si>
    <t>021102</t>
  </si>
  <si>
    <t>021606</t>
  </si>
  <si>
    <t>021607</t>
  </si>
  <si>
    <t>021405</t>
  </si>
  <si>
    <t>021401</t>
  </si>
  <si>
    <t>ООО "Медсервис" г.Салават</t>
  </si>
  <si>
    <t>021303</t>
  </si>
  <si>
    <t>ГБУЗ РБ ГБ №1 г.Октябрьский</t>
  </si>
  <si>
    <t>028004</t>
  </si>
  <si>
    <t>023002</t>
  </si>
  <si>
    <t>023005</t>
  </si>
  <si>
    <t>028002</t>
  </si>
  <si>
    <t>021002</t>
  </si>
  <si>
    <t>023006</t>
  </si>
  <si>
    <t>021001</t>
  </si>
  <si>
    <t>021003</t>
  </si>
  <si>
    <t>021701</t>
  </si>
  <si>
    <t>021706</t>
  </si>
  <si>
    <t>021110</t>
  </si>
  <si>
    <t>021100</t>
  </si>
  <si>
    <t>027000</t>
  </si>
  <si>
    <t>ГБУЗ РБ Детская поликлиника  №4 г.Уфа</t>
  </si>
  <si>
    <t>021120</t>
  </si>
  <si>
    <t>021130</t>
  </si>
  <si>
    <t>021140</t>
  </si>
  <si>
    <t>021150</t>
  </si>
  <si>
    <t>029100</t>
  </si>
  <si>
    <t>029300</t>
  </si>
  <si>
    <t>029700</t>
  </si>
  <si>
    <t>021040</t>
  </si>
  <si>
    <t>021050</t>
  </si>
  <si>
    <t>021060</t>
  </si>
  <si>
    <t>021070</t>
  </si>
  <si>
    <t>021080</t>
  </si>
  <si>
    <t>021160</t>
  </si>
  <si>
    <t>021310</t>
  </si>
  <si>
    <t>029400</t>
  </si>
  <si>
    <t>ГБУЗ РБ ГКБ Демского района г.Уфы</t>
  </si>
  <si>
    <t>023500</t>
  </si>
  <si>
    <t>021800</t>
  </si>
  <si>
    <t>024200</t>
  </si>
  <si>
    <t>022300</t>
  </si>
  <si>
    <t>021200</t>
  </si>
  <si>
    <t>028000</t>
  </si>
  <si>
    <t>023200</t>
  </si>
  <si>
    <t>020159</t>
  </si>
  <si>
    <t>022800</t>
  </si>
  <si>
    <t>025000</t>
  </si>
  <si>
    <t>020171</t>
  </si>
  <si>
    <t>УФИЦ РАН</t>
  </si>
  <si>
    <t>022117</t>
  </si>
  <si>
    <t>ЧУЗ "КБ "РЖД-Медицина"г.Уфа</t>
  </si>
  <si>
    <t>022204</t>
  </si>
  <si>
    <t>026005</t>
  </si>
  <si>
    <t>022202</t>
  </si>
  <si>
    <t>026002</t>
  </si>
  <si>
    <t>022002</t>
  </si>
  <si>
    <t>022201</t>
  </si>
  <si>
    <t>022205</t>
  </si>
  <si>
    <t>026004</t>
  </si>
  <si>
    <t>022208</t>
  </si>
  <si>
    <t>026003</t>
  </si>
  <si>
    <t>026001</t>
  </si>
  <si>
    <t>022203</t>
  </si>
  <si>
    <t>027002</t>
  </si>
  <si>
    <t>022000</t>
  </si>
  <si>
    <t>022003</t>
  </si>
  <si>
    <t>020251</t>
  </si>
  <si>
    <t>ООО  "МЦ "Агидель"</t>
  </si>
  <si>
    <t>020169</t>
  </si>
  <si>
    <t>ООО "АНЭКО"</t>
  </si>
  <si>
    <t>020235</t>
  </si>
  <si>
    <t>ООО "Евромед-Уфа"</t>
  </si>
  <si>
    <t>020232</t>
  </si>
  <si>
    <t>ООО "Клиника глазных болезней"</t>
  </si>
  <si>
    <t>020241</t>
  </si>
  <si>
    <t>ООО "Клиника современной флебологии"</t>
  </si>
  <si>
    <t>020181</t>
  </si>
  <si>
    <t>ООО "Клиника Эксперт Уфа"</t>
  </si>
  <si>
    <t>029140</t>
  </si>
  <si>
    <t>ООО "Лаборатория гемодиализа"</t>
  </si>
  <si>
    <t>029150</t>
  </si>
  <si>
    <t>ООО "ЛДЦ МИБС-Уфа"</t>
  </si>
  <si>
    <t>020188</t>
  </si>
  <si>
    <t>ООО"МД Проект 2010"</t>
  </si>
  <si>
    <t>020157</t>
  </si>
  <si>
    <t>ООО "Медицинский центр Семья"</t>
  </si>
  <si>
    <t>020265</t>
  </si>
  <si>
    <t>ООО "ММЦ Медикал Он Груп-Уфа"</t>
  </si>
  <si>
    <t>020199</t>
  </si>
  <si>
    <t>020172</t>
  </si>
  <si>
    <t>020170</t>
  </si>
  <si>
    <t>020161</t>
  </si>
  <si>
    <t>ООО "Экома"</t>
  </si>
  <si>
    <t>020248</t>
  </si>
  <si>
    <t>022120</t>
  </si>
  <si>
    <t>022100</t>
  </si>
  <si>
    <t>ГАУЗ РКОД Минздрава РБ</t>
  </si>
  <si>
    <t>022130</t>
  </si>
  <si>
    <t>022113</t>
  </si>
  <si>
    <t xml:space="preserve">022112 </t>
  </si>
  <si>
    <t>026000</t>
  </si>
  <si>
    <t>022132</t>
  </si>
  <si>
    <t>022124</t>
  </si>
  <si>
    <t>ГБУЗ РВФД</t>
  </si>
  <si>
    <t>022220</t>
  </si>
  <si>
    <t>022400</t>
  </si>
  <si>
    <t>022720</t>
  </si>
  <si>
    <t>022710</t>
  </si>
  <si>
    <t>ГБУЗ РКИБ</t>
  </si>
  <si>
    <t>022121</t>
  </si>
  <si>
    <t>АУЗ РСП</t>
  </si>
  <si>
    <t>022134</t>
  </si>
  <si>
    <t>ООО "Центр ПЭТ-Технолоджи"</t>
  </si>
  <si>
    <t>ГБУЗ РБ Балтачевская ЦРБ</t>
  </si>
  <si>
    <t>ГБУЗ РБ Бураевская ЦРБ</t>
  </si>
  <si>
    <t>ГБУЗ РБ Дюртюлинская ЦРБ</t>
  </si>
  <si>
    <t>ГБУЗ РБ Зилаирская ЦРБ</t>
  </si>
  <si>
    <t>ГБУЗ РБ Мелеузовская ЦРБ</t>
  </si>
  <si>
    <t>ГБУЗ РБ Мраковская ЦРБ</t>
  </si>
  <si>
    <t>ГБУЗ РБ Стерлибашевская ЦРБ</t>
  </si>
  <si>
    <t>ГБУЗ РБ Верхнеяркеевская ЦРБ</t>
  </si>
  <si>
    <t>ГБУЗ РБ Раевская ЦРБ</t>
  </si>
  <si>
    <t>ГБУЗ РБ Шаранская ЦРБ</t>
  </si>
  <si>
    <t>ГБУЗ РБ Языковская ЦРБ</t>
  </si>
  <si>
    <t>ГБУЗ РБ Бакалинская ЦРБ</t>
  </si>
  <si>
    <t>ООО "ОСЦ"</t>
  </si>
  <si>
    <t>021322</t>
  </si>
  <si>
    <t>Итого по МО</t>
  </si>
  <si>
    <t>ВСЕГО</t>
  </si>
  <si>
    <t>ГБУЗ РКБ им. Г.Г.Куватова</t>
  </si>
  <si>
    <t>ГБУЗ РБ КБСМП г.Уфа</t>
  </si>
  <si>
    <t xml:space="preserve">ГБУЗ РКВД </t>
  </si>
  <si>
    <t>Посещения с профилактическими и иными целями</t>
  </si>
  <si>
    <t>Обращения в связи с заболеваниями</t>
  </si>
  <si>
    <t>ГБУЗ РБ ГКБ №18 г.Уфы</t>
  </si>
  <si>
    <t>посещения при оказании паллиативной помощи, в том числе на дому (за исключением посещений на дому выездными бригадами)</t>
  </si>
  <si>
    <t>посещения на дому выездными патронажными бригадами</t>
  </si>
  <si>
    <t>Всего</t>
  </si>
  <si>
    <t>020163</t>
  </si>
  <si>
    <t>ООО "АВИЦЕННА" г.Нефтекамск</t>
  </si>
  <si>
    <t>029179</t>
  </si>
  <si>
    <t>ГАУЗ РБ Санаторий "Дуслык" г.Уфа</t>
  </si>
  <si>
    <t>ГБУЗ РБ Детская поликлиника №3 г.Уфа</t>
  </si>
  <si>
    <t>ГБУЗ РБ Детская поликлиника №5 г.Уфа</t>
  </si>
  <si>
    <t>ГАУЗ РБ Детская стоматологическая поликлиника №3 г.Уфа</t>
  </si>
  <si>
    <t>ГБУЗ РБ Детская стоматологическая поликлиника  №7 г.Уфа</t>
  </si>
  <si>
    <t>ГБУЗ РБ Поликлиника №43 г.Уфа</t>
  </si>
  <si>
    <t>ГБУЗ РБ Поликлиника №50 г.Уфа</t>
  </si>
  <si>
    <t>ГБУЗ РБ Стоматологическая поликлиника №1 г.Уфа</t>
  </si>
  <si>
    <t>ГБУЗ РБ Стоматологическая поликлиника №2 г.Уфа</t>
  </si>
  <si>
    <t>ГБУЗ РБ Стоматологическая поликлиника №4 г.Уфа</t>
  </si>
  <si>
    <t>ГБУЗ РБ Стоматологическая поликлиника №5 г.Уфа</t>
  </si>
  <si>
    <t>ГБУЗ РБ Стоматологическая поликлиника №6 г.Уфа</t>
  </si>
  <si>
    <t>ГАУЗ РБ Стоматологическая поликлиника №8 г.Уфа</t>
  </si>
  <si>
    <t>ГАУЗ РБ Стоматологическая поликлиника №9 г.Уфа</t>
  </si>
  <si>
    <t>ГБУЗ РБ ГКБ №5 г.Уфа</t>
  </si>
  <si>
    <t>ФГБОУ ВО БГМУ Минздрава России всего, в том числе:</t>
  </si>
  <si>
    <t>ФГБОУ ВО БГМУ Минздрава России (стоматология)</t>
  </si>
  <si>
    <t>ООО "МЦ МЕГИ"</t>
  </si>
  <si>
    <t>020005</t>
  </si>
  <si>
    <t>ГБУЗ РКНД Минздрава РБ</t>
  </si>
  <si>
    <t>020006</t>
  </si>
  <si>
    <t>ГБУЗ РКПЦ Минздрава РБ</t>
  </si>
  <si>
    <t>020007</t>
  </si>
  <si>
    <t>в условиях дневного стационара</t>
  </si>
  <si>
    <t xml:space="preserve">ИТОГО </t>
  </si>
  <si>
    <t>в амбулаторных условиях</t>
  </si>
  <si>
    <t>ГБУЗ РБ ЦСМП и МК</t>
  </si>
  <si>
    <t>020164</t>
  </si>
  <si>
    <t>ГАУЗ РПНС Акбузат</t>
  </si>
  <si>
    <t>ООО "Медси-Уфа"</t>
  </si>
  <si>
    <t>Реестро-вый номер</t>
  </si>
  <si>
    <t>в  условиях круглосуточного стационара</t>
  </si>
  <si>
    <t>Посещения всего</t>
  </si>
  <si>
    <t xml:space="preserve">в условиях круглосуточных стационаров </t>
  </si>
  <si>
    <t xml:space="preserve">в условиях дневных стационаров </t>
  </si>
  <si>
    <t>Обращения в связи с заболеваниями всего</t>
  </si>
  <si>
    <t>ГБУЗ РБ Детская поликлиника №6 г.Уфа</t>
  </si>
  <si>
    <t>Долечивание работающих граждан непосредствен-но после стационарного лечения в санаторно-курортных организациях РБ</t>
  </si>
  <si>
    <t xml:space="preserve">Лечебные мероприятия  "Кибер-нож" </t>
  </si>
  <si>
    <t>Медицинская помощь по профилю "Венерология"</t>
  </si>
  <si>
    <t>Медицинская помощь по профилю "Паллиативная медицинская помощь"</t>
  </si>
  <si>
    <t xml:space="preserve">Дополнительное финансовое обеспечение видов и условий оказания медицинской помощи, не установленных базовой программой ОМС </t>
  </si>
  <si>
    <t>Медицинская помощь по профилю "Психотерапия"</t>
  </si>
  <si>
    <t>Медицинская помощь по профилю "Наркология"</t>
  </si>
  <si>
    <t>Медицинская помощь по профилю "Фтизиатрия"</t>
  </si>
  <si>
    <t>Посещения с профилактичес-кими и иными целями</t>
  </si>
  <si>
    <t xml:space="preserve">в условиях круглосуточного стационара </t>
  </si>
  <si>
    <t xml:space="preserve">в условиях дневного стационара </t>
  </si>
  <si>
    <t xml:space="preserve">в условиях круглосуточ-ного стационара </t>
  </si>
  <si>
    <t>ГБУЗ РКПТД (консультативные посещения)</t>
  </si>
  <si>
    <t>Все МО, кроме ГБУЗ РКНД Минздрава РБ</t>
  </si>
  <si>
    <t>все МО, кроме ГБУЗ РКНД Минздрава РБ</t>
  </si>
  <si>
    <t>ГБУЗ РКНД Минздрава РБ (консультатив-ные посещения)</t>
  </si>
  <si>
    <t>в условиях круглосуточного стационара</t>
  </si>
  <si>
    <t>все МО кроме ГБУЗ РКПЦ Минздрава РБ</t>
  </si>
  <si>
    <t>ИТОГО</t>
  </si>
  <si>
    <t>ФГБОУ ВО БГМУ Минздрава России (без стоматологии, офтальмологии для отдельных структурных подразделений)</t>
  </si>
  <si>
    <t>ФГБОУ ВО БГМУ Минздрава России (офтальмология для отдельных структурных подразделений)</t>
  </si>
  <si>
    <t>ГБУЗ РБ ГКПЦ г.Уфы</t>
  </si>
  <si>
    <t>в том числе</t>
  </si>
  <si>
    <t>операции с имплантацией референсных маркеров</t>
  </si>
  <si>
    <t>операции без имплантации референсных маркеров</t>
  </si>
  <si>
    <t>АНМО "Уфимский хоспис"</t>
  </si>
  <si>
    <t>020051</t>
  </si>
  <si>
    <t xml:space="preserve">Всего </t>
  </si>
  <si>
    <t>ООО "Клиника эстетической медицины "Юхелф"</t>
  </si>
  <si>
    <t>ГБУЗ РЦПБ СО СПИДОМ И ИЗ</t>
  </si>
  <si>
    <t>020052</t>
  </si>
  <si>
    <t>ООО "Клиника Фомина Уфа"</t>
  </si>
  <si>
    <t>020066</t>
  </si>
  <si>
    <t>020058</t>
  </si>
  <si>
    <t>ООО "ДОКТОР ВЕН"</t>
  </si>
  <si>
    <t>ГБУЗ РБ Баймакская ЦГБ</t>
  </si>
  <si>
    <t>ГБУЗ РБ Учалинская ЦГБ</t>
  </si>
  <si>
    <t xml:space="preserve">АО "Санаторий "Зеленая роща" </t>
  </si>
  <si>
    <t>Медицинская помощь за пределами РБ</t>
  </si>
  <si>
    <t>Плановые объемы финансового обеспечения по комплексу процессных мероприятий «Осуществление медицинской реабилитации и санаторно-курортного лечения, в том числе детей» на 2025 год.</t>
  </si>
  <si>
    <t>Плановые объемы финансового обеспечения по комплексу процессных мероприятий «Оказание медицинской помощи населению Республики Башкортостан (кибер-нож)» на 2025 год.</t>
  </si>
  <si>
    <t>Плановые объемы финансового обеспечения по комплексу процессных мероприятий «Организация медицинской помощи по профилю «Венерология»» на 2025 год.</t>
  </si>
  <si>
    <t xml:space="preserve">Плановые объемы финансового обеспечения по комплексу процессных мероприятий «Оказание паллиативной медицинской помощи,  в том числе на дому» на 2025 год.                                                                         </t>
  </si>
  <si>
    <t>Плановые объемы финансового обеспечения по комплексу процессных мероприятий «Улучшение уровня психологического здоровья населения» на 2025 год.</t>
  </si>
  <si>
    <t>Плановые объемы финансового обеспечения по комплексу процессных мероприятий «Организация медицинской помощи по профилю «Наркология»» на 2025 год.</t>
  </si>
  <si>
    <t xml:space="preserve">Плановые объемы финансового обеспечения по  комплексу процессных мероприятий «Оказание специализированной медицинской помощи больным биологически опасными инфекционными заболеваниями (туберкулез, ВИЧ-инфекция, вирусные гепатиты В и С)»  на 2025 год. </t>
  </si>
  <si>
    <t>ГБУЗ РБ ГКБ №9 г.Уфа</t>
  </si>
  <si>
    <t xml:space="preserve">ГБУЗ РКФПЦ </t>
  </si>
  <si>
    <t>АО санаторий "Юматово"</t>
  </si>
  <si>
    <t>020083</t>
  </si>
  <si>
    <t xml:space="preserve">Дополнительное финансовое обеспечение видов и условий оказания медицинской помощи, не установленных базовой программой ОМС на 2026 год.                 </t>
  </si>
  <si>
    <t>ГБУЗ РБ ГКБ №21 г.Уфы им. В.Г. Сахаутдинова</t>
  </si>
  <si>
    <t>ГБУЗ РКГВВ им. М.В. Каменева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</si>
</sst>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_р_._-;\-* #,##0_р_._-;_-* &quot;-&quot;_р_._-;_-@_-"/>
    <numFmt numFmtId="165" formatCode="_-* #,##0.00_р_._-;\-* #,##0.00_р_._-;_-* &quot;-&quot;??_р_._-;_-@_-"/>
    <numFmt numFmtId="166" formatCode="[$-419]General"/>
    <numFmt numFmtId="167" formatCode="#,##0.00&quot; &quot;[$руб.-419];[Red]&quot;-&quot;#,##0.00&quot; &quot;[$руб.-419]"/>
    <numFmt numFmtId="168" formatCode="&quot;Да&quot;;&quot;Да&quot;;&quot;Нет&quot;"/>
    <numFmt numFmtId="169" formatCode="#,##0_ ;\-#,##0\ "/>
  </numFmts>
  <fonts count="5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1"/>
    </font>
    <font>
      <sz val="10"/>
      <name val="Calibri"/>
      <family val="2"/>
      <charset val="1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2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 Cyr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70C0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b/>
      <sz val="9"/>
      <name val="Arial Cyr"/>
      <charset val="204"/>
    </font>
    <font>
      <b/>
      <sz val="9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4">
    <xf numFmtId="0" fontId="0" fillId="0" borderId="0"/>
    <xf numFmtId="0" fontId="7" fillId="0" borderId="0"/>
    <xf numFmtId="0" fontId="8" fillId="0" borderId="0"/>
    <xf numFmtId="0" fontId="9" fillId="0" borderId="0"/>
    <xf numFmtId="166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6" fillId="0" borderId="0"/>
    <xf numFmtId="0" fontId="8" fillId="0" borderId="0"/>
    <xf numFmtId="0" fontId="6" fillId="0" borderId="0"/>
    <xf numFmtId="0" fontId="3" fillId="0" borderId="0"/>
    <xf numFmtId="0" fontId="3" fillId="0" borderId="0"/>
    <xf numFmtId="0" fontId="2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5" borderId="0" applyNumberFormat="0" applyBorder="0" applyAlignment="0" applyProtection="0"/>
    <xf numFmtId="0" fontId="15" fillId="22" borderId="2" applyNumberFormat="0" applyAlignment="0" applyProtection="0"/>
    <xf numFmtId="0" fontId="16" fillId="23" borderId="3" applyNumberFormat="0" applyAlignment="0" applyProtection="0"/>
    <xf numFmtId="0" fontId="17" fillId="0" borderId="0"/>
    <xf numFmtId="166" fontId="10" fillId="0" borderId="0" applyBorder="0" applyProtection="0"/>
    <xf numFmtId="166" fontId="10" fillId="0" borderId="0"/>
    <xf numFmtId="0" fontId="18" fillId="0" borderId="0"/>
    <xf numFmtId="0" fontId="18" fillId="0" borderId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0" applyNumberFormat="0" applyBorder="0" applyProtection="0">
      <alignment horizontal="center"/>
    </xf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Border="0" applyProtection="0">
      <alignment horizontal="center" textRotation="90"/>
    </xf>
    <xf numFmtId="0" fontId="25" fillId="9" borderId="2" applyNumberFormat="0" applyAlignment="0" applyProtection="0"/>
    <xf numFmtId="0" fontId="26" fillId="0" borderId="7" applyNumberFormat="0" applyFill="0" applyAlignment="0" applyProtection="0"/>
    <xf numFmtId="0" fontId="27" fillId="24" borderId="0" applyNumberFormat="0" applyBorder="0" applyAlignment="0" applyProtection="0"/>
    <xf numFmtId="0" fontId="6" fillId="25" borderId="8" applyNumberFormat="0" applyFont="0" applyAlignment="0" applyProtection="0"/>
    <xf numFmtId="0" fontId="28" fillId="22" borderId="9" applyNumberFormat="0" applyAlignment="0" applyProtection="0"/>
    <xf numFmtId="0" fontId="29" fillId="0" borderId="0" applyNumberFormat="0" applyBorder="0" applyProtection="0"/>
    <xf numFmtId="167" fontId="29" fillId="0" borderId="0" applyBorder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25" fillId="9" borderId="2" applyNumberFormat="0" applyAlignment="0" applyProtection="0"/>
    <xf numFmtId="0" fontId="28" fillId="22" borderId="9" applyNumberFormat="0" applyAlignment="0" applyProtection="0"/>
    <xf numFmtId="0" fontId="15" fillId="22" borderId="2" applyNumberFormat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16" fillId="23" borderId="3" applyNumberFormat="0" applyAlignment="0" applyProtection="0"/>
    <xf numFmtId="0" fontId="30" fillId="0" borderId="0" applyNumberFormat="0" applyFill="0" applyBorder="0" applyAlignment="0" applyProtection="0"/>
    <xf numFmtId="0" fontId="27" fillId="24" borderId="0" applyNumberFormat="0" applyBorder="0" applyAlignment="0" applyProtection="0"/>
    <xf numFmtId="0" fontId="33" fillId="0" borderId="0"/>
    <xf numFmtId="0" fontId="17" fillId="0" borderId="0"/>
    <xf numFmtId="0" fontId="34" fillId="0" borderId="0"/>
    <xf numFmtId="0" fontId="34" fillId="0" borderId="0"/>
    <xf numFmtId="0" fontId="35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8" fillId="0" borderId="0"/>
    <xf numFmtId="0" fontId="1" fillId="0" borderId="0"/>
    <xf numFmtId="0" fontId="11" fillId="0" borderId="0"/>
    <xf numFmtId="0" fontId="33" fillId="0" borderId="0"/>
    <xf numFmtId="0" fontId="33" fillId="0" borderId="0"/>
    <xf numFmtId="0" fontId="14" fillId="5" borderId="0" applyNumberFormat="0" applyBorder="0" applyAlignment="0" applyProtection="0"/>
    <xf numFmtId="0" fontId="19" fillId="0" borderId="0" applyNumberFormat="0" applyFill="0" applyBorder="0" applyAlignment="0" applyProtection="0"/>
    <xf numFmtId="0" fontId="6" fillId="25" borderId="8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7" applyNumberFormat="0" applyFill="0" applyAlignment="0" applyProtection="0"/>
    <xf numFmtId="0" fontId="32" fillId="0" borderId="0" applyNumberFormat="0" applyFill="0" applyBorder="0" applyAlignment="0" applyProtection="0"/>
    <xf numFmtId="0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37" fillId="0" borderId="0" applyFill="0" applyBorder="0" applyAlignment="0" applyProtection="0"/>
    <xf numFmtId="164" fontId="33" fillId="0" borderId="0" applyFont="0" applyFill="0" applyBorder="0" applyAlignment="0" applyProtection="0"/>
    <xf numFmtId="0" fontId="20" fillId="6" borderId="0" applyNumberFormat="0" applyBorder="0" applyAlignment="0" applyProtection="0"/>
    <xf numFmtId="9" fontId="38" fillId="0" borderId="0" applyFont="0" applyFill="0" applyBorder="0" applyAlignment="0" applyProtection="0"/>
    <xf numFmtId="0" fontId="6" fillId="0" borderId="0"/>
    <xf numFmtId="0" fontId="12" fillId="0" borderId="0"/>
    <xf numFmtId="0" fontId="6" fillId="0" borderId="0"/>
    <xf numFmtId="0" fontId="33" fillId="0" borderId="0"/>
    <xf numFmtId="0" fontId="8" fillId="0" borderId="0"/>
  </cellStyleXfs>
  <cellXfs count="504">
    <xf numFmtId="0" fontId="0" fillId="0" borderId="0" xfId="0"/>
    <xf numFmtId="0" fontId="46" fillId="0" borderId="65" xfId="0" applyFont="1" applyBorder="1" applyAlignment="1">
      <alignment horizontal="center" vertical="center" wrapText="1"/>
    </xf>
    <xf numFmtId="0" fontId="46" fillId="0" borderId="66" xfId="0" applyFont="1" applyBorder="1" applyAlignment="1">
      <alignment horizontal="center" vertical="center" wrapText="1"/>
    </xf>
    <xf numFmtId="4" fontId="43" fillId="0" borderId="0" xfId="0" applyNumberFormat="1" applyFont="1" applyFill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3" fontId="47" fillId="0" borderId="0" xfId="0" applyNumberFormat="1" applyFont="1" applyFill="1" applyAlignment="1">
      <alignment horizontal="center" vertical="center"/>
    </xf>
    <xf numFmtId="4" fontId="47" fillId="0" borderId="0" xfId="0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4" fontId="43" fillId="0" borderId="46" xfId="0" applyNumberFormat="1" applyFont="1" applyFill="1" applyBorder="1" applyAlignment="1">
      <alignment horizontal="center" vertical="center"/>
    </xf>
    <xf numFmtId="4" fontId="43" fillId="3" borderId="46" xfId="0" applyNumberFormat="1" applyFont="1" applyFill="1" applyBorder="1" applyAlignment="1">
      <alignment horizontal="center" vertical="center"/>
    </xf>
    <xf numFmtId="4" fontId="43" fillId="0" borderId="22" xfId="0" applyNumberFormat="1" applyFont="1" applyFill="1" applyBorder="1" applyAlignment="1">
      <alignment horizontal="center" vertical="center"/>
    </xf>
    <xf numFmtId="4" fontId="43" fillId="3" borderId="58" xfId="0" applyNumberFormat="1" applyFont="1" applyFill="1" applyBorder="1" applyAlignment="1">
      <alignment horizontal="center" vertical="center"/>
    </xf>
    <xf numFmtId="4" fontId="43" fillId="26" borderId="53" xfId="0" applyNumberFormat="1" applyFont="1" applyFill="1" applyBorder="1" applyAlignment="1">
      <alignment horizontal="center" vertical="center"/>
    </xf>
    <xf numFmtId="4" fontId="43" fillId="26" borderId="74" xfId="0" applyNumberFormat="1" applyFont="1" applyFill="1" applyBorder="1" applyAlignment="1">
      <alignment horizontal="center" vertical="center"/>
    </xf>
    <xf numFmtId="4" fontId="47" fillId="3" borderId="68" xfId="94" applyNumberFormat="1" applyFont="1" applyFill="1" applyBorder="1" applyAlignment="1">
      <alignment horizontal="center" vertical="center"/>
    </xf>
    <xf numFmtId="4" fontId="47" fillId="3" borderId="46" xfId="94" applyNumberFormat="1" applyFont="1" applyFill="1" applyBorder="1" applyAlignment="1">
      <alignment horizontal="center" vertical="center"/>
    </xf>
    <xf numFmtId="4" fontId="43" fillId="3" borderId="74" xfId="0" applyNumberFormat="1" applyFont="1" applyFill="1" applyBorder="1" applyAlignment="1">
      <alignment horizontal="center" vertical="center"/>
    </xf>
    <xf numFmtId="0" fontId="47" fillId="3" borderId="0" xfId="0" applyFont="1" applyFill="1" applyAlignment="1">
      <alignment horizontal="center" vertical="center"/>
    </xf>
    <xf numFmtId="3" fontId="47" fillId="3" borderId="46" xfId="2" applyNumberFormat="1" applyFont="1" applyFill="1" applyBorder="1" applyAlignment="1">
      <alignment horizontal="center" vertical="center"/>
    </xf>
    <xf numFmtId="0" fontId="47" fillId="3" borderId="46" xfId="2" applyFont="1" applyFill="1" applyBorder="1" applyAlignment="1">
      <alignment horizontal="center" vertical="center" wrapText="1"/>
    </xf>
    <xf numFmtId="4" fontId="47" fillId="3" borderId="63" xfId="94" applyNumberFormat="1" applyFont="1" applyFill="1" applyBorder="1" applyAlignment="1">
      <alignment horizontal="center" vertical="center"/>
    </xf>
    <xf numFmtId="169" fontId="47" fillId="3" borderId="46" xfId="2" applyNumberFormat="1" applyFont="1" applyFill="1" applyBorder="1" applyAlignment="1">
      <alignment horizontal="center" vertical="center"/>
    </xf>
    <xf numFmtId="4" fontId="47" fillId="3" borderId="51" xfId="94" applyNumberFormat="1" applyFont="1" applyFill="1" applyBorder="1" applyAlignment="1">
      <alignment horizontal="center" vertical="center"/>
    </xf>
    <xf numFmtId="4" fontId="47" fillId="3" borderId="60" xfId="94" applyNumberFormat="1" applyFont="1" applyFill="1" applyBorder="1" applyAlignment="1">
      <alignment horizontal="center" vertical="center"/>
    </xf>
    <xf numFmtId="0" fontId="47" fillId="3" borderId="46" xfId="0" quotePrefix="1" applyFont="1" applyFill="1" applyBorder="1" applyAlignment="1">
      <alignment horizontal="center" vertical="center"/>
    </xf>
    <xf numFmtId="4" fontId="46" fillId="0" borderId="0" xfId="0" applyNumberFormat="1" applyFont="1" applyAlignment="1">
      <alignment horizontal="center" vertical="center"/>
    </xf>
    <xf numFmtId="4" fontId="43" fillId="0" borderId="46" xfId="94" applyNumberFormat="1" applyFont="1" applyFill="1" applyBorder="1" applyAlignment="1">
      <alignment horizontal="center" vertical="center"/>
    </xf>
    <xf numFmtId="4" fontId="43" fillId="0" borderId="52" xfId="94" applyNumberFormat="1" applyFont="1" applyFill="1" applyBorder="1" applyAlignment="1">
      <alignment horizontal="center" vertical="center"/>
    </xf>
    <xf numFmtId="4" fontId="43" fillId="0" borderId="22" xfId="94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4" fontId="47" fillId="0" borderId="46" xfId="94" applyNumberFormat="1" applyFont="1" applyFill="1" applyBorder="1" applyAlignment="1">
      <alignment horizontal="center" vertical="center"/>
    </xf>
    <xf numFmtId="4" fontId="47" fillId="0" borderId="14" xfId="94" applyNumberFormat="1" applyFont="1" applyFill="1" applyBorder="1" applyAlignment="1">
      <alignment horizontal="center" vertical="center"/>
    </xf>
    <xf numFmtId="4" fontId="47" fillId="0" borderId="54" xfId="94" applyNumberFormat="1" applyFont="1" applyFill="1" applyBorder="1" applyAlignment="1">
      <alignment horizontal="center" vertical="center"/>
    </xf>
    <xf numFmtId="4" fontId="47" fillId="0" borderId="60" xfId="94" applyNumberFormat="1" applyFont="1" applyFill="1" applyBorder="1" applyAlignment="1">
      <alignment horizontal="center" vertical="center"/>
    </xf>
    <xf numFmtId="4" fontId="47" fillId="0" borderId="51" xfId="94" applyNumberFormat="1" applyFont="1" applyFill="1" applyBorder="1" applyAlignment="1">
      <alignment horizontal="center" vertical="center"/>
    </xf>
    <xf numFmtId="4" fontId="43" fillId="0" borderId="62" xfId="94" applyNumberFormat="1" applyFont="1" applyFill="1" applyBorder="1" applyAlignment="1">
      <alignment horizontal="center" vertical="center"/>
    </xf>
    <xf numFmtId="4" fontId="47" fillId="0" borderId="69" xfId="94" applyNumberFormat="1" applyFont="1" applyFill="1" applyBorder="1" applyAlignment="1">
      <alignment horizontal="center" vertical="center"/>
    </xf>
    <xf numFmtId="4" fontId="43" fillId="0" borderId="51" xfId="94" applyNumberFormat="1" applyFont="1" applyFill="1" applyBorder="1" applyAlignment="1">
      <alignment horizontal="center" vertical="center"/>
    </xf>
    <xf numFmtId="4" fontId="43" fillId="0" borderId="57" xfId="94" applyNumberFormat="1" applyFont="1" applyFill="1" applyBorder="1" applyAlignment="1">
      <alignment horizontal="center" vertical="center"/>
    </xf>
    <xf numFmtId="4" fontId="43" fillId="0" borderId="55" xfId="94" applyNumberFormat="1" applyFont="1" applyFill="1" applyBorder="1" applyAlignment="1">
      <alignment horizontal="center" vertical="center"/>
    </xf>
    <xf numFmtId="4" fontId="47" fillId="0" borderId="63" xfId="94" applyNumberFormat="1" applyFont="1" applyFill="1" applyBorder="1" applyAlignment="1">
      <alignment horizontal="center" vertical="center"/>
    </xf>
    <xf numFmtId="4" fontId="43" fillId="3" borderId="62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left" vertical="center"/>
    </xf>
    <xf numFmtId="4" fontId="47" fillId="0" borderId="0" xfId="0" applyNumberFormat="1" applyFont="1" applyAlignment="1">
      <alignment horizontal="center" vertical="center"/>
    </xf>
    <xf numFmtId="4" fontId="43" fillId="26" borderId="30" xfId="0" applyNumberFormat="1" applyFont="1" applyFill="1" applyBorder="1" applyAlignment="1">
      <alignment horizontal="center" vertical="center" wrapText="1"/>
    </xf>
    <xf numFmtId="4" fontId="47" fillId="0" borderId="31" xfId="94" applyNumberFormat="1" applyFont="1" applyFill="1" applyBorder="1" applyAlignment="1">
      <alignment horizontal="center" vertical="center"/>
    </xf>
    <xf numFmtId="4" fontId="47" fillId="0" borderId="58" xfId="94" applyNumberFormat="1" applyFont="1" applyFill="1" applyBorder="1" applyAlignment="1">
      <alignment horizontal="center" vertical="center"/>
    </xf>
    <xf numFmtId="4" fontId="47" fillId="3" borderId="31" xfId="94" applyNumberFormat="1" applyFont="1" applyFill="1" applyBorder="1" applyAlignment="1">
      <alignment horizontal="center" vertical="center"/>
    </xf>
    <xf numFmtId="4" fontId="47" fillId="3" borderId="58" xfId="94" applyNumberFormat="1" applyFont="1" applyFill="1" applyBorder="1" applyAlignment="1">
      <alignment horizontal="center" vertical="center"/>
    </xf>
    <xf numFmtId="49" fontId="47" fillId="3" borderId="46" xfId="2" applyNumberFormat="1" applyFont="1" applyFill="1" applyBorder="1" applyAlignment="1">
      <alignment horizontal="center" vertical="center" wrapText="1"/>
    </xf>
    <xf numFmtId="3" fontId="47" fillId="0" borderId="52" xfId="0" applyNumberFormat="1" applyFont="1" applyFill="1" applyBorder="1" applyAlignment="1">
      <alignment horizontal="left" vertical="center" wrapText="1"/>
    </xf>
    <xf numFmtId="0" fontId="47" fillId="3" borderId="46" xfId="2" applyFont="1" applyFill="1" applyBorder="1" applyAlignment="1">
      <alignment horizontal="left" vertical="center" wrapText="1"/>
    </xf>
    <xf numFmtId="3" fontId="50" fillId="0" borderId="62" xfId="0" applyNumberFormat="1" applyFont="1" applyFill="1" applyBorder="1" applyAlignment="1">
      <alignment horizontal="left" vertical="center" wrapText="1"/>
    </xf>
    <xf numFmtId="4" fontId="47" fillId="0" borderId="74" xfId="94" applyNumberFormat="1" applyFont="1" applyFill="1" applyBorder="1" applyAlignment="1">
      <alignment horizontal="center" vertical="center"/>
    </xf>
    <xf numFmtId="3" fontId="47" fillId="0" borderId="62" xfId="0" applyNumberFormat="1" applyFont="1" applyFill="1" applyBorder="1" applyAlignment="1">
      <alignment horizontal="left" vertical="center" wrapText="1"/>
    </xf>
    <xf numFmtId="4" fontId="47" fillId="0" borderId="68" xfId="94" applyNumberFormat="1" applyFont="1" applyFill="1" applyBorder="1" applyAlignment="1">
      <alignment horizontal="center" vertical="center"/>
    </xf>
    <xf numFmtId="0" fontId="47" fillId="3" borderId="63" xfId="0" applyFont="1" applyFill="1" applyBorder="1" applyAlignment="1">
      <alignment horizontal="center" vertical="center"/>
    </xf>
    <xf numFmtId="4" fontId="47" fillId="0" borderId="70" xfId="94" applyNumberFormat="1" applyFont="1" applyFill="1" applyBorder="1" applyAlignment="1">
      <alignment horizontal="center" vertical="center"/>
    </xf>
    <xf numFmtId="4" fontId="47" fillId="0" borderId="59" xfId="94" applyNumberFormat="1" applyFont="1" applyFill="1" applyBorder="1" applyAlignment="1">
      <alignment horizontal="center" vertical="center"/>
    </xf>
    <xf numFmtId="4" fontId="47" fillId="0" borderId="0" xfId="0" applyNumberFormat="1" applyFont="1" applyAlignment="1">
      <alignment vertical="center"/>
    </xf>
    <xf numFmtId="3" fontId="43" fillId="0" borderId="0" xfId="0" applyNumberFormat="1" applyFont="1" applyAlignment="1">
      <alignment horizontal="center" vertical="center"/>
    </xf>
    <xf numFmtId="4" fontId="47" fillId="0" borderId="0" xfId="0" applyNumberFormat="1" applyFont="1" applyFill="1" applyAlignment="1">
      <alignment horizontal="left" vertical="center"/>
    </xf>
    <xf numFmtId="4" fontId="43" fillId="0" borderId="0" xfId="0" applyNumberFormat="1" applyFont="1" applyAlignment="1">
      <alignment horizontal="center" vertical="center"/>
    </xf>
    <xf numFmtId="4" fontId="43" fillId="26" borderId="18" xfId="0" applyNumberFormat="1" applyFont="1" applyFill="1" applyBorder="1" applyAlignment="1">
      <alignment horizontal="center" vertical="center" wrapText="1"/>
    </xf>
    <xf numFmtId="4" fontId="43" fillId="26" borderId="24" xfId="0" applyNumberFormat="1" applyFont="1" applyFill="1" applyBorder="1" applyAlignment="1">
      <alignment horizontal="center" vertical="center" wrapText="1"/>
    </xf>
    <xf numFmtId="4" fontId="43" fillId="26" borderId="19" xfId="0" applyNumberFormat="1" applyFont="1" applyFill="1" applyBorder="1" applyAlignment="1">
      <alignment horizontal="center" vertical="center" wrapText="1"/>
    </xf>
    <xf numFmtId="4" fontId="43" fillId="0" borderId="46" xfId="0" applyNumberFormat="1" applyFont="1" applyFill="1" applyBorder="1" applyAlignment="1">
      <alignment horizontal="center" vertical="center" wrapText="1"/>
    </xf>
    <xf numFmtId="4" fontId="43" fillId="0" borderId="63" xfId="0" applyNumberFormat="1" applyFont="1" applyFill="1" applyBorder="1" applyAlignment="1">
      <alignment horizontal="center" vertical="center" wrapText="1"/>
    </xf>
    <xf numFmtId="4" fontId="47" fillId="0" borderId="46" xfId="0" applyNumberFormat="1" applyFont="1" applyFill="1" applyBorder="1" applyAlignment="1">
      <alignment horizontal="center" vertical="center"/>
    </xf>
    <xf numFmtId="4" fontId="43" fillId="26" borderId="68" xfId="0" applyNumberFormat="1" applyFont="1" applyFill="1" applyBorder="1" applyAlignment="1">
      <alignment horizontal="center" vertical="center"/>
    </xf>
    <xf numFmtId="4" fontId="43" fillId="26" borderId="62" xfId="0" applyNumberFormat="1" applyFont="1" applyFill="1" applyBorder="1" applyAlignment="1">
      <alignment horizontal="center" vertical="center"/>
    </xf>
    <xf numFmtId="4" fontId="43" fillId="3" borderId="68" xfId="0" applyNumberFormat="1" applyFont="1" applyFill="1" applyBorder="1" applyAlignment="1">
      <alignment horizontal="center" vertical="center" wrapText="1"/>
    </xf>
    <xf numFmtId="4" fontId="47" fillId="0" borderId="46" xfId="94" applyNumberFormat="1" applyFont="1" applyFill="1" applyBorder="1" applyAlignment="1">
      <alignment horizontal="center" vertical="center" wrapText="1"/>
    </xf>
    <xf numFmtId="4" fontId="47" fillId="0" borderId="46" xfId="2" applyNumberFormat="1" applyFont="1" applyFill="1" applyBorder="1" applyAlignment="1">
      <alignment horizontal="center" vertical="center" wrapText="1"/>
    </xf>
    <xf numFmtId="4" fontId="47" fillId="0" borderId="62" xfId="0" applyNumberFormat="1" applyFont="1" applyBorder="1" applyAlignment="1">
      <alignment horizontal="center" vertical="center"/>
    </xf>
    <xf numFmtId="4" fontId="43" fillId="3" borderId="63" xfId="0" applyNumberFormat="1" applyFont="1" applyFill="1" applyBorder="1" applyAlignment="1">
      <alignment horizontal="center" vertical="center" wrapText="1"/>
    </xf>
    <xf numFmtId="4" fontId="47" fillId="3" borderId="46" xfId="0" applyNumberFormat="1" applyFont="1" applyFill="1" applyBorder="1" applyAlignment="1">
      <alignment horizontal="center" vertical="center"/>
    </xf>
    <xf numFmtId="3" fontId="47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 wrapText="1"/>
    </xf>
    <xf numFmtId="0" fontId="49" fillId="0" borderId="0" xfId="0" applyFont="1" applyFill="1" applyAlignment="1">
      <alignment horizontal="center" vertical="center" wrapText="1"/>
    </xf>
    <xf numFmtId="4" fontId="49" fillId="0" borderId="0" xfId="0" applyNumberFormat="1" applyFont="1" applyAlignment="1">
      <alignment horizontal="center" vertical="center" wrapText="1"/>
    </xf>
    <xf numFmtId="4" fontId="43" fillId="26" borderId="58" xfId="0" applyNumberFormat="1" applyFont="1" applyFill="1" applyBorder="1" applyAlignment="1">
      <alignment horizontal="center" vertical="center"/>
    </xf>
    <xf numFmtId="3" fontId="50" fillId="3" borderId="14" xfId="2" applyNumberFormat="1" applyFont="1" applyFill="1" applyBorder="1" applyAlignment="1">
      <alignment horizontal="left" vertical="center" wrapText="1"/>
    </xf>
    <xf numFmtId="3" fontId="50" fillId="3" borderId="46" xfId="2" applyNumberFormat="1" applyFont="1" applyFill="1" applyBorder="1" applyAlignment="1">
      <alignment horizontal="left" vertical="center" wrapText="1"/>
    </xf>
    <xf numFmtId="3" fontId="50" fillId="3" borderId="52" xfId="2" applyNumberFormat="1" applyFont="1" applyFill="1" applyBorder="1" applyAlignment="1">
      <alignment horizontal="left" vertical="center" wrapText="1"/>
    </xf>
    <xf numFmtId="0" fontId="46" fillId="0" borderId="58" xfId="0" applyFont="1" applyBorder="1" applyAlignment="1">
      <alignment horizontal="center" vertical="center"/>
    </xf>
    <xf numFmtId="4" fontId="46" fillId="0" borderId="58" xfId="0" applyNumberFormat="1" applyFont="1" applyBorder="1" applyAlignment="1">
      <alignment horizontal="center" vertical="center"/>
    </xf>
    <xf numFmtId="4" fontId="46" fillId="0" borderId="31" xfId="0" applyNumberFormat="1" applyFont="1" applyBorder="1" applyAlignment="1">
      <alignment horizontal="center" vertical="center"/>
    </xf>
    <xf numFmtId="3" fontId="46" fillId="3" borderId="14" xfId="2" applyNumberFormat="1" applyFont="1" applyFill="1" applyBorder="1" applyAlignment="1">
      <alignment horizontal="left" vertical="center" wrapText="1"/>
    </xf>
    <xf numFmtId="3" fontId="46" fillId="3" borderId="46" xfId="2" applyNumberFormat="1" applyFont="1" applyFill="1" applyBorder="1" applyAlignment="1">
      <alignment horizontal="left" vertical="center" wrapText="1"/>
    </xf>
    <xf numFmtId="3" fontId="46" fillId="3" borderId="52" xfId="2" applyNumberFormat="1" applyFont="1" applyFill="1" applyBorder="1" applyAlignment="1">
      <alignment horizontal="left" vertical="center" wrapText="1"/>
    </xf>
    <xf numFmtId="3" fontId="47" fillId="3" borderId="14" xfId="2" applyNumberFormat="1" applyFont="1" applyFill="1" applyBorder="1" applyAlignment="1">
      <alignment horizontal="left" vertical="center" wrapText="1"/>
    </xf>
    <xf numFmtId="3" fontId="47" fillId="3" borderId="46" xfId="2" applyNumberFormat="1" applyFont="1" applyFill="1" applyBorder="1" applyAlignment="1">
      <alignment horizontal="left" vertical="center" wrapText="1"/>
    </xf>
    <xf numFmtId="3" fontId="47" fillId="3" borderId="52" xfId="2" applyNumberFormat="1" applyFont="1" applyFill="1" applyBorder="1" applyAlignment="1">
      <alignment horizontal="left" vertical="center" wrapText="1"/>
    </xf>
    <xf numFmtId="0" fontId="50" fillId="3" borderId="14" xfId="2" applyFont="1" applyFill="1" applyBorder="1" applyAlignment="1">
      <alignment horizontal="left" vertical="center" wrapText="1"/>
    </xf>
    <xf numFmtId="0" fontId="50" fillId="3" borderId="46" xfId="2" applyFont="1" applyFill="1" applyBorder="1" applyAlignment="1">
      <alignment horizontal="left" vertical="center" wrapText="1"/>
    </xf>
    <xf numFmtId="0" fontId="50" fillId="3" borderId="52" xfId="2" applyFont="1" applyFill="1" applyBorder="1" applyAlignment="1">
      <alignment horizontal="left" vertical="center" wrapText="1"/>
    </xf>
    <xf numFmtId="49" fontId="47" fillId="3" borderId="46" xfId="0" applyNumberFormat="1" applyFont="1" applyFill="1" applyBorder="1" applyAlignment="1">
      <alignment horizontal="center" vertical="center" wrapText="1"/>
    </xf>
    <xf numFmtId="3" fontId="50" fillId="3" borderId="14" xfId="0" applyNumberFormat="1" applyFont="1" applyFill="1" applyBorder="1" applyAlignment="1">
      <alignment horizontal="left" vertical="center" wrapText="1"/>
    </xf>
    <xf numFmtId="3" fontId="50" fillId="3" borderId="46" xfId="0" applyNumberFormat="1" applyFont="1" applyFill="1" applyBorder="1" applyAlignment="1">
      <alignment horizontal="left" vertical="center" wrapText="1"/>
    </xf>
    <xf numFmtId="3" fontId="50" fillId="3" borderId="52" xfId="0" applyNumberFormat="1" applyFont="1" applyFill="1" applyBorder="1" applyAlignment="1">
      <alignment horizontal="left" vertical="center" wrapText="1"/>
    </xf>
    <xf numFmtId="0" fontId="47" fillId="3" borderId="14" xfId="2" applyFont="1" applyFill="1" applyBorder="1" applyAlignment="1">
      <alignment horizontal="left" vertical="center" wrapText="1"/>
    </xf>
    <xf numFmtId="0" fontId="47" fillId="3" borderId="52" xfId="2" applyFont="1" applyFill="1" applyBorder="1" applyAlignment="1">
      <alignment horizontal="left" vertical="center" wrapText="1"/>
    </xf>
    <xf numFmtId="49" fontId="47" fillId="3" borderId="46" xfId="0" applyNumberFormat="1" applyFont="1" applyFill="1" applyBorder="1" applyAlignment="1">
      <alignment horizontal="center" vertical="center"/>
    </xf>
    <xf numFmtId="4" fontId="49" fillId="0" borderId="58" xfId="0" applyNumberFormat="1" applyFont="1" applyBorder="1" applyAlignment="1">
      <alignment horizontal="center" vertical="center"/>
    </xf>
    <xf numFmtId="3" fontId="46" fillId="3" borderId="14" xfId="0" applyNumberFormat="1" applyFont="1" applyFill="1" applyBorder="1" applyAlignment="1">
      <alignment horizontal="left" vertical="center" wrapText="1"/>
    </xf>
    <xf numFmtId="3" fontId="46" fillId="3" borderId="46" xfId="0" applyNumberFormat="1" applyFont="1" applyFill="1" applyBorder="1" applyAlignment="1">
      <alignment horizontal="left" vertical="center" wrapText="1"/>
    </xf>
    <xf numFmtId="3" fontId="46" fillId="3" borderId="52" xfId="0" applyNumberFormat="1" applyFont="1" applyFill="1" applyBorder="1" applyAlignment="1">
      <alignment horizontal="left" vertical="center" wrapText="1"/>
    </xf>
    <xf numFmtId="4" fontId="46" fillId="0" borderId="74" xfId="0" applyNumberFormat="1" applyFont="1" applyBorder="1" applyAlignment="1">
      <alignment horizontal="center" vertical="center"/>
    </xf>
    <xf numFmtId="3" fontId="50" fillId="0" borderId="63" xfId="0" applyNumberFormat="1" applyFont="1" applyFill="1" applyBorder="1" applyAlignment="1">
      <alignment horizontal="left" vertical="center" wrapText="1"/>
    </xf>
    <xf numFmtId="3" fontId="50" fillId="0" borderId="46" xfId="0" applyNumberFormat="1" applyFont="1" applyFill="1" applyBorder="1" applyAlignment="1">
      <alignment horizontal="left" vertical="center" wrapText="1"/>
    </xf>
    <xf numFmtId="3" fontId="50" fillId="0" borderId="52" xfId="0" applyNumberFormat="1" applyFont="1" applyFill="1" applyBorder="1" applyAlignment="1">
      <alignment horizontal="left" vertical="center" wrapText="1"/>
    </xf>
    <xf numFmtId="3" fontId="47" fillId="0" borderId="63" xfId="0" applyNumberFormat="1" applyFont="1" applyFill="1" applyBorder="1" applyAlignment="1">
      <alignment horizontal="left" vertical="center" wrapText="1"/>
    </xf>
    <xf numFmtId="3" fontId="47" fillId="0" borderId="46" xfId="0" applyNumberFormat="1" applyFont="1" applyFill="1" applyBorder="1" applyAlignment="1">
      <alignment horizontal="left" vertical="center" wrapText="1"/>
    </xf>
    <xf numFmtId="3" fontId="50" fillId="0" borderId="60" xfId="0" applyNumberFormat="1" applyFont="1" applyFill="1" applyBorder="1" applyAlignment="1">
      <alignment horizontal="left" vertical="center" wrapText="1"/>
    </xf>
    <xf numFmtId="3" fontId="50" fillId="0" borderId="51" xfId="0" applyNumberFormat="1" applyFont="1" applyFill="1" applyBorder="1" applyAlignment="1">
      <alignment horizontal="left" vertical="center" wrapText="1"/>
    </xf>
    <xf numFmtId="3" fontId="50" fillId="0" borderId="55" xfId="0" applyNumberFormat="1" applyFont="1" applyFill="1" applyBorder="1" applyAlignment="1">
      <alignment horizontal="left" vertical="center" wrapText="1"/>
    </xf>
    <xf numFmtId="4" fontId="46" fillId="0" borderId="70" xfId="0" applyNumberFormat="1" applyFont="1" applyBorder="1" applyAlignment="1">
      <alignment horizontal="center" vertical="center"/>
    </xf>
    <xf numFmtId="0" fontId="46" fillId="0" borderId="59" xfId="0" applyFont="1" applyBorder="1" applyAlignment="1">
      <alignment horizontal="center" vertical="center"/>
    </xf>
    <xf numFmtId="4" fontId="46" fillId="0" borderId="59" xfId="0" applyNumberFormat="1" applyFont="1" applyBorder="1" applyAlignment="1">
      <alignment horizontal="center" vertical="center"/>
    </xf>
    <xf numFmtId="0" fontId="46" fillId="0" borderId="0" xfId="0" applyFont="1" applyFill="1" applyAlignment="1">
      <alignment horizontal="left" vertical="center"/>
    </xf>
    <xf numFmtId="0" fontId="46" fillId="0" borderId="0" xfId="0" applyFont="1" applyAlignment="1">
      <alignment horizontal="left" vertical="center"/>
    </xf>
    <xf numFmtId="4" fontId="43" fillId="26" borderId="33" xfId="0" applyNumberFormat="1" applyFont="1" applyFill="1" applyBorder="1" applyAlignment="1">
      <alignment horizontal="center" vertical="center" wrapText="1"/>
    </xf>
    <xf numFmtId="4" fontId="43" fillId="26" borderId="26" xfId="0" applyNumberFormat="1" applyFont="1" applyFill="1" applyBorder="1" applyAlignment="1">
      <alignment horizontal="center" vertical="center" wrapText="1"/>
    </xf>
    <xf numFmtId="4" fontId="46" fillId="0" borderId="63" xfId="0" applyNumberFormat="1" applyFont="1" applyBorder="1" applyAlignment="1">
      <alignment horizontal="center" vertical="center"/>
    </xf>
    <xf numFmtId="4" fontId="46" fillId="0" borderId="46" xfId="0" applyNumberFormat="1" applyFont="1" applyBorder="1" applyAlignment="1">
      <alignment horizontal="center" vertical="center"/>
    </xf>
    <xf numFmtId="4" fontId="46" fillId="0" borderId="62" xfId="0" applyNumberFormat="1" applyFont="1" applyBorder="1" applyAlignment="1">
      <alignment horizontal="center" vertical="center"/>
    </xf>
    <xf numFmtId="3" fontId="50" fillId="3" borderId="63" xfId="2" applyNumberFormat="1" applyFont="1" applyFill="1" applyBorder="1" applyAlignment="1">
      <alignment horizontal="left" vertical="center" wrapText="1"/>
    </xf>
    <xf numFmtId="4" fontId="46" fillId="0" borderId="54" xfId="0" applyNumberFormat="1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7" fillId="3" borderId="62" xfId="2" applyFont="1" applyFill="1" applyBorder="1" applyAlignment="1">
      <alignment horizontal="left" vertical="center" wrapText="1"/>
    </xf>
    <xf numFmtId="3" fontId="47" fillId="3" borderId="51" xfId="2" applyNumberFormat="1" applyFont="1" applyFill="1" applyBorder="1" applyAlignment="1">
      <alignment horizontal="center" vertical="center"/>
    </xf>
    <xf numFmtId="4" fontId="47" fillId="0" borderId="68" xfId="0" applyNumberFormat="1" applyFont="1" applyFill="1" applyBorder="1" applyAlignment="1">
      <alignment horizontal="center" vertical="center"/>
    </xf>
    <xf numFmtId="4" fontId="43" fillId="0" borderId="58" xfId="0" applyNumberFormat="1" applyFont="1" applyFill="1" applyBorder="1" applyAlignment="1">
      <alignment horizontal="center" vertical="center"/>
    </xf>
    <xf numFmtId="4" fontId="47" fillId="0" borderId="31" xfId="0" applyNumberFormat="1" applyFont="1" applyFill="1" applyBorder="1" applyAlignment="1">
      <alignment horizontal="center" vertical="center"/>
    </xf>
    <xf numFmtId="4" fontId="47" fillId="0" borderId="58" xfId="0" applyNumberFormat="1" applyFont="1" applyFill="1" applyBorder="1" applyAlignment="1">
      <alignment horizontal="center" vertical="center"/>
    </xf>
    <xf numFmtId="4" fontId="47" fillId="3" borderId="31" xfId="0" applyNumberFormat="1" applyFont="1" applyFill="1" applyBorder="1" applyAlignment="1">
      <alignment horizontal="center" vertical="center"/>
    </xf>
    <xf numFmtId="4" fontId="47" fillId="3" borderId="58" xfId="0" applyNumberFormat="1" applyFont="1" applyFill="1" applyBorder="1" applyAlignment="1">
      <alignment horizontal="center" vertical="center"/>
    </xf>
    <xf numFmtId="4" fontId="48" fillId="0" borderId="0" xfId="0" applyNumberFormat="1" applyFont="1" applyFill="1" applyAlignment="1">
      <alignment horizontal="center" vertical="center"/>
    </xf>
    <xf numFmtId="4" fontId="47" fillId="0" borderId="52" xfId="94" applyNumberFormat="1" applyFont="1" applyFill="1" applyBorder="1" applyAlignment="1">
      <alignment horizontal="center" vertical="center"/>
    </xf>
    <xf numFmtId="4" fontId="43" fillId="0" borderId="74" xfId="0" applyNumberFormat="1" applyFont="1" applyFill="1" applyBorder="1" applyAlignment="1">
      <alignment horizontal="center" vertical="center"/>
    </xf>
    <xf numFmtId="4" fontId="43" fillId="0" borderId="62" xfId="0" applyNumberFormat="1" applyFont="1" applyFill="1" applyBorder="1" applyAlignment="1">
      <alignment horizontal="center" vertical="center"/>
    </xf>
    <xf numFmtId="4" fontId="43" fillId="0" borderId="51" xfId="0" applyNumberFormat="1" applyFont="1" applyFill="1" applyBorder="1" applyAlignment="1">
      <alignment horizontal="center" vertical="center"/>
    </xf>
    <xf numFmtId="4" fontId="43" fillId="0" borderId="57" xfId="0" applyNumberFormat="1" applyFont="1" applyFill="1" applyBorder="1" applyAlignment="1">
      <alignment horizontal="center" vertical="center"/>
    </xf>
    <xf numFmtId="4" fontId="43" fillId="0" borderId="70" xfId="0" applyNumberFormat="1" applyFont="1" applyFill="1" applyBorder="1" applyAlignment="1">
      <alignment horizontal="center" vertical="center"/>
    </xf>
    <xf numFmtId="4" fontId="47" fillId="0" borderId="74" xfId="0" applyNumberFormat="1" applyFont="1" applyFill="1" applyBorder="1" applyAlignment="1">
      <alignment horizontal="center" vertical="center"/>
    </xf>
    <xf numFmtId="4" fontId="47" fillId="0" borderId="75" xfId="94" applyNumberFormat="1" applyFont="1" applyFill="1" applyBorder="1" applyAlignment="1">
      <alignment horizontal="center" vertical="center"/>
    </xf>
    <xf numFmtId="4" fontId="43" fillId="0" borderId="52" xfId="0" applyNumberFormat="1" applyFont="1" applyFill="1" applyBorder="1" applyAlignment="1">
      <alignment horizontal="center" vertical="center"/>
    </xf>
    <xf numFmtId="4" fontId="47" fillId="0" borderId="0" xfId="0" applyNumberFormat="1" applyFont="1" applyFill="1"/>
    <xf numFmtId="0" fontId="47" fillId="3" borderId="62" xfId="0" applyFont="1" applyFill="1" applyBorder="1" applyAlignment="1">
      <alignment horizontal="left" vertical="center"/>
    </xf>
    <xf numFmtId="0" fontId="47" fillId="3" borderId="52" xfId="0" applyFont="1" applyFill="1" applyBorder="1" applyAlignment="1">
      <alignment horizontal="left" vertical="center"/>
    </xf>
    <xf numFmtId="4" fontId="54" fillId="0" borderId="0" xfId="0" applyNumberFormat="1" applyFont="1" applyFill="1" applyAlignment="1">
      <alignment horizontal="center" vertical="center"/>
    </xf>
    <xf numFmtId="4" fontId="43" fillId="26" borderId="63" xfId="0" applyNumberFormat="1" applyFont="1" applyFill="1" applyBorder="1" applyAlignment="1">
      <alignment horizontal="center" vertical="center"/>
    </xf>
    <xf numFmtId="4" fontId="43" fillId="26" borderId="54" xfId="0" applyNumberFormat="1" applyFont="1" applyFill="1" applyBorder="1" applyAlignment="1">
      <alignment horizontal="center" vertical="center"/>
    </xf>
    <xf numFmtId="4" fontId="43" fillId="26" borderId="46" xfId="0" applyNumberFormat="1" applyFont="1" applyFill="1" applyBorder="1" applyAlignment="1">
      <alignment horizontal="center" vertical="center"/>
    </xf>
    <xf numFmtId="4" fontId="43" fillId="26" borderId="52" xfId="0" applyNumberFormat="1" applyFont="1" applyFill="1" applyBorder="1" applyAlignment="1">
      <alignment horizontal="center" vertical="center"/>
    </xf>
    <xf numFmtId="4" fontId="47" fillId="3" borderId="46" xfId="0" applyNumberFormat="1" applyFont="1" applyFill="1" applyBorder="1" applyAlignment="1">
      <alignment horizontal="center" vertical="center" wrapText="1"/>
    </xf>
    <xf numFmtId="49" fontId="47" fillId="3" borderId="46" xfId="2" applyNumberFormat="1" applyFont="1" applyFill="1" applyBorder="1" applyAlignment="1">
      <alignment horizontal="center" vertical="center"/>
    </xf>
    <xf numFmtId="0" fontId="47" fillId="3" borderId="46" xfId="0" applyFont="1" applyFill="1" applyBorder="1" applyAlignment="1">
      <alignment horizontal="center" vertical="center"/>
    </xf>
    <xf numFmtId="0" fontId="47" fillId="3" borderId="46" xfId="0" applyFont="1" applyFill="1" applyBorder="1" applyAlignment="1">
      <alignment horizontal="left" vertical="center" wrapText="1"/>
    </xf>
    <xf numFmtId="0" fontId="43" fillId="3" borderId="46" xfId="2" applyFont="1" applyFill="1" applyBorder="1" applyAlignment="1">
      <alignment horizontal="left" vertical="center" wrapText="1"/>
    </xf>
    <xf numFmtId="0" fontId="47" fillId="3" borderId="46" xfId="195" applyFont="1" applyFill="1" applyBorder="1" applyAlignment="1">
      <alignment horizontal="left" vertical="center" wrapText="1"/>
    </xf>
    <xf numFmtId="49" fontId="47" fillId="3" borderId="46" xfId="2" applyNumberFormat="1" applyFont="1" applyFill="1" applyBorder="1" applyAlignment="1">
      <alignment horizontal="left" vertical="center" wrapText="1"/>
    </xf>
    <xf numFmtId="3" fontId="47" fillId="3" borderId="46" xfId="0" applyNumberFormat="1" applyFont="1" applyFill="1" applyBorder="1" applyAlignment="1">
      <alignment horizontal="left" vertical="center" wrapText="1"/>
    </xf>
    <xf numFmtId="0" fontId="47" fillId="3" borderId="46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center" vertical="center"/>
    </xf>
    <xf numFmtId="0" fontId="47" fillId="3" borderId="52" xfId="0" applyFont="1" applyFill="1" applyBorder="1" applyAlignment="1">
      <alignment horizontal="left" vertical="center" wrapText="1"/>
    </xf>
    <xf numFmtId="0" fontId="43" fillId="3" borderId="52" xfId="2" applyFont="1" applyFill="1" applyBorder="1" applyAlignment="1">
      <alignment horizontal="left" vertical="center" wrapText="1"/>
    </xf>
    <xf numFmtId="0" fontId="47" fillId="3" borderId="52" xfId="195" applyFont="1" applyFill="1" applyBorder="1" applyAlignment="1">
      <alignment horizontal="left" vertical="center" wrapText="1"/>
    </xf>
    <xf numFmtId="49" fontId="47" fillId="3" borderId="52" xfId="2" applyNumberFormat="1" applyFont="1" applyFill="1" applyBorder="1" applyAlignment="1">
      <alignment horizontal="left" vertical="center" wrapText="1"/>
    </xf>
    <xf numFmtId="3" fontId="47" fillId="3" borderId="52" xfId="0" applyNumberFormat="1" applyFont="1" applyFill="1" applyBorder="1" applyAlignment="1">
      <alignment horizontal="left" vertical="center" wrapText="1"/>
    </xf>
    <xf numFmtId="4" fontId="43" fillId="0" borderId="68" xfId="0" applyNumberFormat="1" applyFont="1" applyFill="1" applyBorder="1" applyAlignment="1">
      <alignment horizontal="center" vertical="center"/>
    </xf>
    <xf numFmtId="4" fontId="43" fillId="0" borderId="63" xfId="0" applyNumberFormat="1" applyFont="1" applyFill="1" applyBorder="1" applyAlignment="1">
      <alignment horizontal="center" vertical="center"/>
    </xf>
    <xf numFmtId="4" fontId="47" fillId="0" borderId="63" xfId="0" applyNumberFormat="1" applyFont="1" applyFill="1" applyBorder="1" applyAlignment="1">
      <alignment horizontal="center" vertical="center"/>
    </xf>
    <xf numFmtId="4" fontId="43" fillId="0" borderId="54" xfId="0" applyNumberFormat="1" applyFont="1" applyFill="1" applyBorder="1" applyAlignment="1">
      <alignment horizontal="center" vertical="center"/>
    </xf>
    <xf numFmtId="4" fontId="47" fillId="0" borderId="53" xfId="94" applyNumberFormat="1" applyFont="1" applyFill="1" applyBorder="1" applyAlignment="1">
      <alignment horizontal="center" vertical="center"/>
    </xf>
    <xf numFmtId="3" fontId="47" fillId="3" borderId="62" xfId="0" applyNumberFormat="1" applyFont="1" applyFill="1" applyBorder="1" applyAlignment="1">
      <alignment horizontal="left" vertical="center" wrapText="1"/>
    </xf>
    <xf numFmtId="0" fontId="47" fillId="3" borderId="62" xfId="0" applyFont="1" applyFill="1" applyBorder="1" applyAlignment="1">
      <alignment horizontal="left" vertical="center" wrapText="1"/>
    </xf>
    <xf numFmtId="4" fontId="43" fillId="0" borderId="28" xfId="0" applyNumberFormat="1" applyFont="1" applyFill="1" applyBorder="1" applyAlignment="1">
      <alignment horizontal="center" vertical="center" wrapText="1"/>
    </xf>
    <xf numFmtId="4" fontId="43" fillId="0" borderId="13" xfId="0" applyNumberFormat="1" applyFont="1" applyFill="1" applyBorder="1" applyAlignment="1">
      <alignment horizontal="center" vertical="center" wrapText="1"/>
    </xf>
    <xf numFmtId="4" fontId="43" fillId="0" borderId="36" xfId="0" applyNumberFormat="1" applyFont="1" applyFill="1" applyBorder="1" applyAlignment="1">
      <alignment horizontal="center" vertical="center" wrapText="1"/>
    </xf>
    <xf numFmtId="4" fontId="43" fillId="0" borderId="62" xfId="0" applyNumberFormat="1" applyFont="1" applyFill="1" applyBorder="1" applyAlignment="1">
      <alignment horizontal="center" vertical="center" wrapText="1"/>
    </xf>
    <xf numFmtId="3" fontId="53" fillId="0" borderId="60" xfId="2" applyNumberFormat="1" applyFont="1" applyFill="1" applyBorder="1" applyAlignment="1">
      <alignment horizontal="center" vertical="center" wrapText="1"/>
    </xf>
    <xf numFmtId="3" fontId="53" fillId="0" borderId="69" xfId="2" applyNumberFormat="1" applyFont="1" applyFill="1" applyBorder="1" applyAlignment="1">
      <alignment horizontal="center" vertical="center" wrapText="1"/>
    </xf>
    <xf numFmtId="4" fontId="53" fillId="0" borderId="0" xfId="0" applyNumberFormat="1" applyFont="1" applyAlignment="1">
      <alignment horizontal="center" vertical="center"/>
    </xf>
    <xf numFmtId="3" fontId="53" fillId="0" borderId="51" xfId="0" applyNumberFormat="1" applyFont="1" applyFill="1" applyBorder="1" applyAlignment="1">
      <alignment horizontal="center" vertical="center" wrapText="1"/>
    </xf>
    <xf numFmtId="3" fontId="56" fillId="0" borderId="55" xfId="0" applyNumberFormat="1" applyFont="1" applyFill="1" applyBorder="1" applyAlignment="1">
      <alignment horizontal="center" vertical="center" wrapText="1"/>
    </xf>
    <xf numFmtId="3" fontId="56" fillId="0" borderId="57" xfId="0" applyNumberFormat="1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center" vertical="center"/>
    </xf>
    <xf numFmtId="3" fontId="53" fillId="0" borderId="64" xfId="2" applyNumberFormat="1" applyFont="1" applyFill="1" applyBorder="1" applyAlignment="1">
      <alignment horizontal="center" vertical="center" wrapText="1"/>
    </xf>
    <xf numFmtId="3" fontId="53" fillId="0" borderId="65" xfId="2" applyNumberFormat="1" applyFont="1" applyFill="1" applyBorder="1" applyAlignment="1">
      <alignment horizontal="center" vertical="center" wrapText="1"/>
    </xf>
    <xf numFmtId="3" fontId="56" fillId="0" borderId="65" xfId="0" applyNumberFormat="1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4" fontId="43" fillId="0" borderId="47" xfId="0" applyNumberFormat="1" applyFont="1" applyFill="1" applyBorder="1" applyAlignment="1">
      <alignment horizontal="center" vertical="center" wrapText="1"/>
    </xf>
    <xf numFmtId="4" fontId="43" fillId="0" borderId="56" xfId="0" applyNumberFormat="1" applyFont="1" applyFill="1" applyBorder="1" applyAlignment="1">
      <alignment horizontal="center" vertical="center" wrapText="1"/>
    </xf>
    <xf numFmtId="4" fontId="43" fillId="0" borderId="23" xfId="0" applyNumberFormat="1" applyFont="1" applyFill="1" applyBorder="1" applyAlignment="1">
      <alignment horizontal="center" vertical="center" wrapText="1"/>
    </xf>
    <xf numFmtId="4" fontId="47" fillId="3" borderId="54" xfId="94" applyNumberFormat="1" applyFont="1" applyFill="1" applyBorder="1" applyAlignment="1">
      <alignment horizontal="center" vertical="center"/>
    </xf>
    <xf numFmtId="3" fontId="47" fillId="3" borderId="62" xfId="2" applyNumberFormat="1" applyFont="1" applyFill="1" applyBorder="1" applyAlignment="1">
      <alignment horizontal="left" vertical="center" wrapText="1"/>
    </xf>
    <xf numFmtId="0" fontId="43" fillId="3" borderId="62" xfId="2" applyFont="1" applyFill="1" applyBorder="1" applyAlignment="1">
      <alignment horizontal="left" vertical="center" wrapText="1"/>
    </xf>
    <xf numFmtId="0" fontId="47" fillId="3" borderId="62" xfId="195" applyFont="1" applyFill="1" applyBorder="1" applyAlignment="1">
      <alignment horizontal="left" vertical="center" wrapText="1"/>
    </xf>
    <xf numFmtId="49" fontId="47" fillId="3" borderId="62" xfId="2" applyNumberFormat="1" applyFont="1" applyFill="1" applyBorder="1" applyAlignment="1">
      <alignment horizontal="left" vertical="center" wrapText="1"/>
    </xf>
    <xf numFmtId="4" fontId="43" fillId="0" borderId="29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 wrapText="1"/>
    </xf>
    <xf numFmtId="4" fontId="43" fillId="3" borderId="60" xfId="0" applyNumberFormat="1" applyFont="1" applyFill="1" applyBorder="1" applyAlignment="1">
      <alignment horizontal="center" vertical="center" wrapText="1"/>
    </xf>
    <xf numFmtId="3" fontId="46" fillId="3" borderId="63" xfId="2" applyNumberFormat="1" applyFont="1" applyFill="1" applyBorder="1" applyAlignment="1">
      <alignment horizontal="left" vertical="center" wrapText="1"/>
    </xf>
    <xf numFmtId="3" fontId="46" fillId="3" borderId="62" xfId="2" applyNumberFormat="1" applyFont="1" applyFill="1" applyBorder="1" applyAlignment="1">
      <alignment horizontal="left" vertical="center" wrapText="1"/>
    </xf>
    <xf numFmtId="4" fontId="46" fillId="0" borderId="68" xfId="0" applyNumberFormat="1" applyFont="1" applyBorder="1" applyAlignment="1">
      <alignment horizontal="center" vertical="center"/>
    </xf>
    <xf numFmtId="3" fontId="47" fillId="3" borderId="63" xfId="2" applyNumberFormat="1" applyFont="1" applyFill="1" applyBorder="1" applyAlignment="1">
      <alignment horizontal="left" vertical="center" wrapText="1"/>
    </xf>
    <xf numFmtId="0" fontId="50" fillId="3" borderId="63" xfId="2" applyFont="1" applyFill="1" applyBorder="1" applyAlignment="1">
      <alignment horizontal="left" vertical="center" wrapText="1"/>
    </xf>
    <xf numFmtId="3" fontId="50" fillId="3" borderId="63" xfId="0" applyNumberFormat="1" applyFont="1" applyFill="1" applyBorder="1" applyAlignment="1">
      <alignment horizontal="left" vertical="center" wrapText="1"/>
    </xf>
    <xf numFmtId="0" fontId="47" fillId="3" borderId="63" xfId="2" applyFont="1" applyFill="1" applyBorder="1" applyAlignment="1">
      <alignment horizontal="left" vertical="center" wrapText="1"/>
    </xf>
    <xf numFmtId="3" fontId="46" fillId="3" borderId="63" xfId="0" applyNumberFormat="1" applyFont="1" applyFill="1" applyBorder="1" applyAlignment="1">
      <alignment horizontal="left" vertical="center" wrapText="1"/>
    </xf>
    <xf numFmtId="4" fontId="43" fillId="26" borderId="20" xfId="0" applyNumberFormat="1" applyFont="1" applyFill="1" applyBorder="1" applyAlignment="1">
      <alignment horizontal="center" vertical="center" wrapText="1"/>
    </xf>
    <xf numFmtId="4" fontId="43" fillId="26" borderId="79" xfId="0" applyNumberFormat="1" applyFont="1" applyFill="1" applyBorder="1" applyAlignment="1">
      <alignment horizontal="center" vertical="center" wrapText="1"/>
    </xf>
    <xf numFmtId="0" fontId="47" fillId="0" borderId="0" xfId="0" applyFont="1" applyFill="1"/>
    <xf numFmtId="4" fontId="43" fillId="26" borderId="28" xfId="0" applyNumberFormat="1" applyFont="1" applyFill="1" applyBorder="1" applyAlignment="1">
      <alignment horizontal="center" vertical="center" wrapText="1"/>
    </xf>
    <xf numFmtId="4" fontId="43" fillId="26" borderId="13" xfId="0" applyNumberFormat="1" applyFont="1" applyFill="1" applyBorder="1" applyAlignment="1">
      <alignment horizontal="center" vertical="center" wrapText="1"/>
    </xf>
    <xf numFmtId="4" fontId="43" fillId="26" borderId="29" xfId="0" applyNumberFormat="1" applyFont="1" applyFill="1" applyBorder="1" applyAlignment="1">
      <alignment horizontal="center" vertical="center" wrapText="1"/>
    </xf>
    <xf numFmtId="3" fontId="56" fillId="0" borderId="65" xfId="2" applyNumberFormat="1" applyFont="1" applyFill="1" applyBorder="1" applyAlignment="1">
      <alignment horizontal="center" vertical="center" wrapText="1"/>
    </xf>
    <xf numFmtId="0" fontId="47" fillId="0" borderId="0" xfId="0" applyFont="1"/>
    <xf numFmtId="4" fontId="47" fillId="0" borderId="0" xfId="0" applyNumberFormat="1" applyFont="1" applyFill="1" applyAlignment="1">
      <alignment horizontal="center"/>
    </xf>
    <xf numFmtId="4" fontId="43" fillId="0" borderId="0" xfId="0" applyNumberFormat="1" applyFont="1" applyFill="1" applyAlignment="1">
      <alignment horizontal="center"/>
    </xf>
    <xf numFmtId="4" fontId="43" fillId="3" borderId="54" xfId="0" applyNumberFormat="1" applyFont="1" applyFill="1" applyBorder="1" applyAlignment="1">
      <alignment horizontal="center" vertical="center" wrapText="1"/>
    </xf>
    <xf numFmtId="0" fontId="48" fillId="3" borderId="63" xfId="0" applyFont="1" applyFill="1" applyBorder="1" applyAlignment="1">
      <alignment horizontal="center" vertical="center"/>
    </xf>
    <xf numFmtId="3" fontId="47" fillId="0" borderId="63" xfId="61" applyNumberFormat="1" applyFont="1" applyFill="1" applyBorder="1" applyAlignment="1">
      <alignment horizontal="center" vertical="center"/>
    </xf>
    <xf numFmtId="3" fontId="47" fillId="0" borderId="60" xfId="61" applyNumberFormat="1" applyFont="1" applyFill="1" applyBorder="1" applyAlignment="1">
      <alignment horizontal="center" vertical="center"/>
    </xf>
    <xf numFmtId="3" fontId="53" fillId="0" borderId="51" xfId="2" applyNumberFormat="1" applyFont="1" applyFill="1" applyBorder="1" applyAlignment="1">
      <alignment horizontal="center" vertical="center" wrapText="1"/>
    </xf>
    <xf numFmtId="3" fontId="47" fillId="0" borderId="0" xfId="0" applyNumberFormat="1" applyFont="1" applyFill="1" applyBorder="1" applyAlignment="1">
      <alignment horizontal="center" vertical="center"/>
    </xf>
    <xf numFmtId="4" fontId="43" fillId="0" borderId="0" xfId="0" applyNumberFormat="1" applyFont="1" applyFill="1"/>
    <xf numFmtId="3" fontId="53" fillId="0" borderId="65" xfId="0" applyNumberFormat="1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/>
    </xf>
    <xf numFmtId="0" fontId="43" fillId="0" borderId="0" xfId="0" applyFont="1" applyFill="1"/>
    <xf numFmtId="4" fontId="43" fillId="0" borderId="62" xfId="0" applyNumberFormat="1" applyFont="1" applyFill="1" applyBorder="1" applyAlignment="1">
      <alignment horizontal="center"/>
    </xf>
    <xf numFmtId="4" fontId="43" fillId="0" borderId="46" xfId="0" applyNumberFormat="1" applyFont="1" applyFill="1" applyBorder="1" applyAlignment="1">
      <alignment horizontal="center"/>
    </xf>
    <xf numFmtId="4" fontId="47" fillId="3" borderId="63" xfId="0" applyNumberFormat="1" applyFont="1" applyFill="1" applyBorder="1" applyAlignment="1">
      <alignment horizontal="center" vertical="center"/>
    </xf>
    <xf numFmtId="4" fontId="47" fillId="3" borderId="46" xfId="0" applyNumberFormat="1" applyFont="1" applyFill="1" applyBorder="1" applyAlignment="1">
      <alignment horizontal="center"/>
    </xf>
    <xf numFmtId="4" fontId="43" fillId="0" borderId="52" xfId="0" applyNumberFormat="1" applyFont="1" applyFill="1" applyBorder="1" applyAlignment="1">
      <alignment horizontal="center"/>
    </xf>
    <xf numFmtId="4" fontId="43" fillId="0" borderId="58" xfId="0" applyNumberFormat="1" applyFont="1" applyFill="1" applyBorder="1" applyAlignment="1">
      <alignment horizontal="center"/>
    </xf>
    <xf numFmtId="4" fontId="43" fillId="3" borderId="52" xfId="0" applyNumberFormat="1" applyFont="1" applyFill="1" applyBorder="1" applyAlignment="1">
      <alignment horizontal="center"/>
    </xf>
    <xf numFmtId="4" fontId="43" fillId="3" borderId="58" xfId="0" applyNumberFormat="1" applyFont="1" applyFill="1" applyBorder="1" applyAlignment="1">
      <alignment horizontal="center"/>
    </xf>
    <xf numFmtId="4" fontId="43" fillId="0" borderId="55" xfId="0" applyNumberFormat="1" applyFont="1" applyFill="1" applyBorder="1" applyAlignment="1">
      <alignment horizontal="center"/>
    </xf>
    <xf numFmtId="4" fontId="43" fillId="0" borderId="59" xfId="0" applyNumberFormat="1" applyFont="1" applyFill="1" applyBorder="1" applyAlignment="1">
      <alignment horizontal="center"/>
    </xf>
    <xf numFmtId="4" fontId="43" fillId="26" borderId="1" xfId="0" applyNumberFormat="1" applyFont="1" applyFill="1" applyBorder="1" applyAlignment="1">
      <alignment horizontal="center" vertical="center" wrapText="1"/>
    </xf>
    <xf numFmtId="3" fontId="53" fillId="0" borderId="73" xfId="2" applyNumberFormat="1" applyFont="1" applyFill="1" applyBorder="1" applyAlignment="1">
      <alignment horizontal="center" vertical="center" wrapText="1"/>
    </xf>
    <xf numFmtId="4" fontId="43" fillId="26" borderId="80" xfId="0" applyNumberFormat="1" applyFont="1" applyFill="1" applyBorder="1" applyAlignment="1">
      <alignment horizontal="center" vertical="center" wrapText="1"/>
    </xf>
    <xf numFmtId="4" fontId="56" fillId="0" borderId="66" xfId="0" applyNumberFormat="1" applyFont="1" applyFill="1" applyBorder="1" applyAlignment="1">
      <alignment horizontal="center" vertical="center" wrapText="1"/>
    </xf>
    <xf numFmtId="4" fontId="47" fillId="0" borderId="64" xfId="94" applyNumberFormat="1" applyFont="1" applyFill="1" applyBorder="1" applyAlignment="1">
      <alignment horizontal="center" vertical="center"/>
    </xf>
    <xf numFmtId="4" fontId="47" fillId="0" borderId="65" xfId="94" applyNumberFormat="1" applyFont="1" applyFill="1" applyBorder="1" applyAlignment="1">
      <alignment horizontal="center" vertical="center"/>
    </xf>
    <xf numFmtId="4" fontId="43" fillId="0" borderId="66" xfId="94" applyNumberFormat="1" applyFont="1" applyFill="1" applyBorder="1" applyAlignment="1">
      <alignment horizontal="center" vertical="center"/>
    </xf>
    <xf numFmtId="0" fontId="53" fillId="3" borderId="64" xfId="0" applyFont="1" applyFill="1" applyBorder="1" applyAlignment="1">
      <alignment horizontal="center" vertical="center"/>
    </xf>
    <xf numFmtId="0" fontId="53" fillId="3" borderId="65" xfId="0" quotePrefix="1" applyFont="1" applyFill="1" applyBorder="1" applyAlignment="1">
      <alignment horizontal="center" vertical="center"/>
    </xf>
    <xf numFmtId="0" fontId="53" fillId="3" borderId="66" xfId="0" applyFont="1" applyFill="1" applyBorder="1" applyAlignment="1">
      <alignment horizontal="left" vertical="center" wrapText="1"/>
    </xf>
    <xf numFmtId="4" fontId="47" fillId="3" borderId="73" xfId="0" applyNumberFormat="1" applyFont="1" applyFill="1" applyBorder="1" applyAlignment="1">
      <alignment horizontal="center" vertical="center"/>
    </xf>
    <xf numFmtId="4" fontId="47" fillId="3" borderId="65" xfId="0" applyNumberFormat="1" applyFont="1" applyFill="1" applyBorder="1" applyAlignment="1">
      <alignment horizontal="center" vertical="center"/>
    </xf>
    <xf numFmtId="4" fontId="43" fillId="0" borderId="65" xfId="94" applyNumberFormat="1" applyFont="1" applyFill="1" applyBorder="1" applyAlignment="1">
      <alignment horizontal="center" vertical="center"/>
    </xf>
    <xf numFmtId="4" fontId="47" fillId="0" borderId="65" xfId="0" applyNumberFormat="1" applyFont="1" applyFill="1" applyBorder="1" applyAlignment="1">
      <alignment horizontal="center" vertical="center"/>
    </xf>
    <xf numFmtId="4" fontId="43" fillId="0" borderId="65" xfId="0" applyNumberFormat="1" applyFont="1" applyFill="1" applyBorder="1" applyAlignment="1">
      <alignment horizontal="center" vertical="center"/>
    </xf>
    <xf numFmtId="4" fontId="43" fillId="0" borderId="71" xfId="0" applyNumberFormat="1" applyFont="1" applyFill="1" applyBorder="1" applyAlignment="1">
      <alignment horizontal="center" vertical="center"/>
    </xf>
    <xf numFmtId="4" fontId="47" fillId="0" borderId="73" xfId="94" applyNumberFormat="1" applyFont="1" applyFill="1" applyBorder="1" applyAlignment="1">
      <alignment horizontal="center" vertical="center"/>
    </xf>
    <xf numFmtId="4" fontId="43" fillId="0" borderId="66" xfId="0" applyNumberFormat="1" applyFont="1" applyFill="1" applyBorder="1" applyAlignment="1">
      <alignment horizontal="center" vertical="center"/>
    </xf>
    <xf numFmtId="0" fontId="47" fillId="0" borderId="49" xfId="0" applyFont="1" applyBorder="1"/>
    <xf numFmtId="0" fontId="53" fillId="3" borderId="71" xfId="0" applyFont="1" applyFill="1" applyBorder="1" applyAlignment="1">
      <alignment horizontal="left" vertical="center" wrapText="1"/>
    </xf>
    <xf numFmtId="4" fontId="43" fillId="3" borderId="66" xfId="0" applyNumberFormat="1" applyFont="1" applyFill="1" applyBorder="1" applyAlignment="1">
      <alignment horizontal="center" vertical="center"/>
    </xf>
    <xf numFmtId="4" fontId="43" fillId="0" borderId="32" xfId="0" applyNumberFormat="1" applyFont="1" applyFill="1" applyBorder="1" applyAlignment="1">
      <alignment horizontal="center" vertical="center"/>
    </xf>
    <xf numFmtId="4" fontId="43" fillId="0" borderId="72" xfId="0" applyNumberFormat="1" applyFont="1" applyFill="1" applyBorder="1" applyAlignment="1">
      <alignment horizontal="center" vertical="center"/>
    </xf>
    <xf numFmtId="4" fontId="47" fillId="3" borderId="73" xfId="94" applyNumberFormat="1" applyFont="1" applyFill="1" applyBorder="1" applyAlignment="1">
      <alignment horizontal="center" vertical="center"/>
    </xf>
    <xf numFmtId="4" fontId="47" fillId="3" borderId="65" xfId="94" applyNumberFormat="1" applyFont="1" applyFill="1" applyBorder="1" applyAlignment="1">
      <alignment horizontal="center" vertical="center"/>
    </xf>
    <xf numFmtId="4" fontId="47" fillId="0" borderId="32" xfId="94" applyNumberFormat="1" applyFont="1" applyFill="1" applyBorder="1" applyAlignment="1">
      <alignment horizontal="center" vertical="center"/>
    </xf>
    <xf numFmtId="4" fontId="47" fillId="0" borderId="72" xfId="94" applyNumberFormat="1" applyFont="1" applyFill="1" applyBorder="1" applyAlignment="1">
      <alignment horizontal="center" vertical="center"/>
    </xf>
    <xf numFmtId="4" fontId="43" fillId="3" borderId="73" xfId="0" applyNumberFormat="1" applyFont="1" applyFill="1" applyBorder="1" applyAlignment="1">
      <alignment horizontal="center" vertical="center" wrapText="1"/>
    </xf>
    <xf numFmtId="4" fontId="47" fillId="3" borderId="65" xfId="0" applyNumberFormat="1" applyFont="1" applyFill="1" applyBorder="1" applyAlignment="1">
      <alignment horizontal="center" vertical="center" wrapText="1"/>
    </xf>
    <xf numFmtId="4" fontId="47" fillId="0" borderId="65" xfId="94" applyNumberFormat="1" applyFont="1" applyFill="1" applyBorder="1" applyAlignment="1">
      <alignment horizontal="center" vertical="center" wrapText="1"/>
    </xf>
    <xf numFmtId="4" fontId="47" fillId="0" borderId="65" xfId="2" applyNumberFormat="1" applyFont="1" applyFill="1" applyBorder="1" applyAlignment="1">
      <alignment horizontal="center" vertical="center" wrapText="1"/>
    </xf>
    <xf numFmtId="4" fontId="47" fillId="0" borderId="66" xfId="0" applyNumberFormat="1" applyFont="1" applyBorder="1" applyAlignment="1">
      <alignment horizontal="center" vertical="center"/>
    </xf>
    <xf numFmtId="4" fontId="46" fillId="0" borderId="64" xfId="0" applyNumberFormat="1" applyFont="1" applyFill="1" applyBorder="1" applyAlignment="1">
      <alignment horizontal="left" vertical="center"/>
    </xf>
    <xf numFmtId="4" fontId="46" fillId="0" borderId="65" xfId="0" applyNumberFormat="1" applyFont="1" applyFill="1" applyBorder="1" applyAlignment="1">
      <alignment horizontal="left" vertical="center"/>
    </xf>
    <xf numFmtId="4" fontId="46" fillId="0" borderId="71" xfId="0" applyNumberFormat="1" applyFont="1" applyFill="1" applyBorder="1" applyAlignment="1">
      <alignment horizontal="left" vertical="center"/>
    </xf>
    <xf numFmtId="4" fontId="51" fillId="0" borderId="32" xfId="0" applyNumberFormat="1" applyFont="1" applyFill="1" applyBorder="1" applyAlignment="1">
      <alignment horizontal="center" vertical="center"/>
    </xf>
    <xf numFmtId="0" fontId="51" fillId="0" borderId="72" xfId="0" applyFont="1" applyFill="1" applyBorder="1" applyAlignment="1">
      <alignment horizontal="center" vertical="center"/>
    </xf>
    <xf numFmtId="4" fontId="52" fillId="0" borderId="32" xfId="0" applyNumberFormat="1" applyFont="1" applyFill="1" applyBorder="1" applyAlignment="1">
      <alignment horizontal="center" vertical="center"/>
    </xf>
    <xf numFmtId="3" fontId="50" fillId="0" borderId="64" xfId="0" applyNumberFormat="1" applyFont="1" applyFill="1" applyBorder="1" applyAlignment="1">
      <alignment horizontal="left" vertical="center" wrapText="1"/>
    </xf>
    <xf numFmtId="3" fontId="50" fillId="0" borderId="65" xfId="0" applyNumberFormat="1" applyFont="1" applyFill="1" applyBorder="1" applyAlignment="1">
      <alignment horizontal="left" vertical="center" wrapText="1"/>
    </xf>
    <xf numFmtId="3" fontId="50" fillId="0" borderId="71" xfId="0" applyNumberFormat="1" applyFont="1" applyFill="1" applyBorder="1" applyAlignment="1">
      <alignment horizontal="left" vertical="center" wrapText="1"/>
    </xf>
    <xf numFmtId="4" fontId="46" fillId="0" borderId="32" xfId="0" applyNumberFormat="1" applyFont="1" applyBorder="1" applyAlignment="1">
      <alignment horizontal="center" vertical="center"/>
    </xf>
    <xf numFmtId="4" fontId="46" fillId="0" borderId="73" xfId="0" applyNumberFormat="1" applyFont="1" applyBorder="1" applyAlignment="1">
      <alignment horizontal="center" vertical="center"/>
    </xf>
    <xf numFmtId="4" fontId="46" fillId="0" borderId="65" xfId="0" applyNumberFormat="1" applyFont="1" applyBorder="1" applyAlignment="1">
      <alignment horizontal="center" vertical="center"/>
    </xf>
    <xf numFmtId="4" fontId="46" fillId="0" borderId="66" xfId="0" applyNumberFormat="1" applyFont="1" applyBorder="1" applyAlignment="1">
      <alignment horizontal="center" vertical="center"/>
    </xf>
    <xf numFmtId="4" fontId="46" fillId="0" borderId="72" xfId="0" applyNumberFormat="1" applyFont="1" applyBorder="1" applyAlignment="1">
      <alignment horizontal="center" vertical="center"/>
    </xf>
    <xf numFmtId="4" fontId="43" fillId="0" borderId="71" xfId="94" applyNumberFormat="1" applyFont="1" applyFill="1" applyBorder="1" applyAlignment="1">
      <alignment horizontal="center" vertical="center"/>
    </xf>
    <xf numFmtId="4" fontId="47" fillId="0" borderId="64" xfId="0" applyNumberFormat="1" applyFont="1" applyFill="1" applyBorder="1" applyAlignment="1">
      <alignment horizontal="center" vertical="center"/>
    </xf>
    <xf numFmtId="4" fontId="43" fillId="3" borderId="32" xfId="0" applyNumberFormat="1" applyFont="1" applyFill="1" applyBorder="1" applyAlignment="1">
      <alignment horizontal="center" vertical="center"/>
    </xf>
    <xf numFmtId="4" fontId="47" fillId="3" borderId="36" xfId="0" applyNumberFormat="1" applyFont="1" applyFill="1" applyBorder="1" applyAlignment="1">
      <alignment horizontal="center" vertical="center"/>
    </xf>
    <xf numFmtId="3" fontId="47" fillId="3" borderId="63" xfId="61" applyNumberFormat="1" applyFont="1" applyFill="1" applyBorder="1" applyAlignment="1">
      <alignment horizontal="center" vertical="center"/>
    </xf>
    <xf numFmtId="3" fontId="47" fillId="3" borderId="60" xfId="61" applyNumberFormat="1" applyFont="1" applyFill="1" applyBorder="1" applyAlignment="1">
      <alignment horizontal="center" vertical="center"/>
    </xf>
    <xf numFmtId="0" fontId="47" fillId="3" borderId="0" xfId="0" applyFont="1" applyFill="1"/>
    <xf numFmtId="4" fontId="47" fillId="3" borderId="59" xfId="0" applyNumberFormat="1" applyFont="1" applyFill="1" applyBorder="1" applyAlignment="1">
      <alignment horizontal="center" vertical="center"/>
    </xf>
    <xf numFmtId="4" fontId="43" fillId="3" borderId="59" xfId="0" applyNumberFormat="1" applyFont="1" applyFill="1" applyBorder="1" applyAlignment="1">
      <alignment horizontal="center" vertical="center"/>
    </xf>
    <xf numFmtId="4" fontId="43" fillId="3" borderId="64" xfId="0" applyNumberFormat="1" applyFont="1" applyFill="1" applyBorder="1" applyAlignment="1">
      <alignment horizontal="center" vertical="center"/>
    </xf>
    <xf numFmtId="4" fontId="43" fillId="3" borderId="65" xfId="0" applyNumberFormat="1" applyFont="1" applyFill="1" applyBorder="1" applyAlignment="1">
      <alignment horizontal="center" vertical="center"/>
    </xf>
    <xf numFmtId="4" fontId="43" fillId="3" borderId="72" xfId="0" applyNumberFormat="1" applyFont="1" applyFill="1" applyBorder="1" applyAlignment="1">
      <alignment horizontal="center" vertical="center"/>
    </xf>
    <xf numFmtId="4" fontId="43" fillId="27" borderId="63" xfId="0" applyNumberFormat="1" applyFont="1" applyFill="1" applyBorder="1" applyAlignment="1">
      <alignment horizontal="center" vertical="center" wrapText="1"/>
    </xf>
    <xf numFmtId="4" fontId="47" fillId="27" borderId="46" xfId="2" applyNumberFormat="1" applyFont="1" applyFill="1" applyBorder="1" applyAlignment="1">
      <alignment horizontal="center" vertical="center" wrapText="1"/>
    </xf>
    <xf numFmtId="0" fontId="47" fillId="27" borderId="46" xfId="2" applyFont="1" applyFill="1" applyBorder="1" applyAlignment="1">
      <alignment horizontal="left" vertical="center" wrapText="1"/>
    </xf>
    <xf numFmtId="4" fontId="53" fillId="3" borderId="46" xfId="0" applyNumberFormat="1" applyFont="1" applyFill="1" applyBorder="1" applyAlignment="1">
      <alignment horizontal="center" vertical="center" wrapText="1"/>
    </xf>
    <xf numFmtId="4" fontId="53" fillId="3" borderId="65" xfId="0" applyNumberFormat="1" applyFont="1" applyFill="1" applyBorder="1" applyAlignment="1">
      <alignment horizontal="center" vertical="center" wrapText="1"/>
    </xf>
    <xf numFmtId="3" fontId="47" fillId="0" borderId="60" xfId="61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9" fontId="47" fillId="3" borderId="51" xfId="2" applyNumberFormat="1" applyFont="1" applyFill="1" applyBorder="1" applyAlignment="1">
      <alignment horizontal="center" vertical="center"/>
    </xf>
    <xf numFmtId="49" fontId="47" fillId="3" borderId="12" xfId="2" applyNumberFormat="1" applyFont="1" applyFill="1" applyBorder="1" applyAlignment="1">
      <alignment horizontal="center" vertical="center"/>
    </xf>
    <xf numFmtId="49" fontId="47" fillId="3" borderId="13" xfId="2" applyNumberFormat="1" applyFont="1" applyFill="1" applyBorder="1" applyAlignment="1">
      <alignment horizontal="center" vertical="center"/>
    </xf>
    <xf numFmtId="3" fontId="39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4" fontId="53" fillId="3" borderId="51" xfId="0" applyNumberFormat="1" applyFont="1" applyFill="1" applyBorder="1" applyAlignment="1">
      <alignment horizontal="center" vertical="center" wrapText="1"/>
    </xf>
    <xf numFmtId="0" fontId="55" fillId="0" borderId="38" xfId="0" applyFont="1" applyBorder="1" applyAlignment="1">
      <alignment horizontal="center" vertical="center" wrapText="1"/>
    </xf>
    <xf numFmtId="4" fontId="53" fillId="3" borderId="57" xfId="0" applyNumberFormat="1" applyFont="1" applyFill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43" fillId="26" borderId="63" xfId="0" applyFont="1" applyFill="1" applyBorder="1" applyAlignment="1">
      <alignment horizontal="left" vertical="center"/>
    </xf>
    <xf numFmtId="0" fontId="43" fillId="26" borderId="46" xfId="0" applyFont="1" applyFill="1" applyBorder="1" applyAlignment="1">
      <alignment horizontal="left" vertical="center"/>
    </xf>
    <xf numFmtId="0" fontId="43" fillId="26" borderId="62" xfId="0" applyFont="1" applyFill="1" applyBorder="1" applyAlignment="1">
      <alignment horizontal="left" vertical="center"/>
    </xf>
    <xf numFmtId="0" fontId="43" fillId="0" borderId="68" xfId="0" applyFont="1" applyFill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58" xfId="0" applyBorder="1" applyAlignment="1">
      <alignment horizontal="left" vertical="center" wrapText="1"/>
    </xf>
    <xf numFmtId="0" fontId="43" fillId="26" borderId="28" xfId="0" applyFont="1" applyFill="1" applyBorder="1" applyAlignment="1">
      <alignment horizontal="left" vertical="center"/>
    </xf>
    <xf numFmtId="0" fontId="43" fillId="26" borderId="13" xfId="0" applyFont="1" applyFill="1" applyBorder="1" applyAlignment="1">
      <alignment horizontal="left" vertical="center"/>
    </xf>
    <xf numFmtId="0" fontId="43" fillId="26" borderId="29" xfId="0" applyFont="1" applyFill="1" applyBorder="1" applyAlignment="1">
      <alignment horizontal="left" vertical="center"/>
    </xf>
    <xf numFmtId="3" fontId="53" fillId="3" borderId="33" xfId="0" applyNumberFormat="1" applyFont="1" applyFill="1" applyBorder="1" applyAlignment="1">
      <alignment horizontal="center" vertical="center" wrapText="1"/>
    </xf>
    <xf numFmtId="3" fontId="53" fillId="3" borderId="68" xfId="0" applyNumberFormat="1" applyFont="1" applyFill="1" applyBorder="1" applyAlignment="1">
      <alignment horizontal="center" vertical="center" wrapText="1"/>
    </xf>
    <xf numFmtId="3" fontId="53" fillId="3" borderId="77" xfId="0" applyNumberFormat="1" applyFont="1" applyFill="1" applyBorder="1" applyAlignment="1">
      <alignment horizontal="center" vertical="center" wrapText="1"/>
    </xf>
    <xf numFmtId="4" fontId="53" fillId="3" borderId="24" xfId="0" applyNumberFormat="1" applyFont="1" applyFill="1" applyBorder="1" applyAlignment="1">
      <alignment horizontal="center" vertical="center" wrapText="1"/>
    </xf>
    <xf numFmtId="4" fontId="53" fillId="0" borderId="19" xfId="0" applyNumberFormat="1" applyFont="1" applyFill="1" applyBorder="1" applyAlignment="1">
      <alignment horizontal="center" vertical="center" wrapText="1"/>
    </xf>
    <xf numFmtId="4" fontId="53" fillId="0" borderId="62" xfId="0" applyNumberFormat="1" applyFont="1" applyFill="1" applyBorder="1" applyAlignment="1">
      <alignment horizontal="center" vertical="center" wrapText="1"/>
    </xf>
    <xf numFmtId="4" fontId="53" fillId="0" borderId="66" xfId="0" applyNumberFormat="1" applyFont="1" applyFill="1" applyBorder="1" applyAlignment="1">
      <alignment horizontal="center" vertical="center" wrapText="1"/>
    </xf>
    <xf numFmtId="4" fontId="53" fillId="0" borderId="79" xfId="94" applyNumberFormat="1" applyFont="1" applyFill="1" applyBorder="1" applyAlignment="1">
      <alignment horizontal="center" vertical="center" wrapText="1"/>
    </xf>
    <xf numFmtId="4" fontId="55" fillId="0" borderId="24" xfId="0" applyNumberFormat="1" applyFont="1" applyBorder="1" applyAlignment="1">
      <alignment horizontal="center" vertical="center" wrapText="1"/>
    </xf>
    <xf numFmtId="4" fontId="55" fillId="0" borderId="19" xfId="0" applyNumberFormat="1" applyFont="1" applyBorder="1" applyAlignment="1">
      <alignment horizontal="center" vertical="center" wrapText="1"/>
    </xf>
    <xf numFmtId="4" fontId="56" fillId="3" borderId="54" xfId="0" applyNumberFormat="1" applyFont="1" applyFill="1" applyBorder="1" applyAlignment="1">
      <alignment horizontal="center" vertical="center" wrapText="1"/>
    </xf>
    <xf numFmtId="4" fontId="56" fillId="3" borderId="73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7" fillId="0" borderId="18" xfId="0" applyFont="1" applyFill="1" applyBorder="1" applyAlignment="1">
      <alignment horizontal="center" vertical="center" wrapText="1"/>
    </xf>
    <xf numFmtId="0" fontId="47" fillId="0" borderId="41" xfId="0" applyFont="1" applyFill="1" applyBorder="1" applyAlignment="1">
      <alignment horizontal="center" vertical="center" wrapText="1"/>
    </xf>
    <xf numFmtId="0" fontId="47" fillId="0" borderId="15" xfId="0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center" vertical="center" wrapText="1"/>
    </xf>
    <xf numFmtId="0" fontId="47" fillId="0" borderId="25" xfId="0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3" fontId="47" fillId="0" borderId="18" xfId="94" applyNumberFormat="1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3" fontId="47" fillId="0" borderId="34" xfId="0" applyNumberFormat="1" applyFont="1" applyFill="1" applyBorder="1" applyAlignment="1">
      <alignment horizontal="center" vertical="center" wrapText="1"/>
    </xf>
    <xf numFmtId="3" fontId="47" fillId="0" borderId="35" xfId="0" applyNumberFormat="1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3" fontId="47" fillId="0" borderId="45" xfId="0" applyNumberFormat="1" applyFont="1" applyFill="1" applyBorder="1" applyAlignment="1">
      <alignment horizontal="center" vertical="center" wrapText="1"/>
    </xf>
    <xf numFmtId="3" fontId="47" fillId="0" borderId="49" xfId="0" applyNumberFormat="1" applyFont="1" applyFill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4" fontId="43" fillId="0" borderId="45" xfId="0" applyNumberFormat="1" applyFont="1" applyFill="1" applyBorder="1" applyAlignment="1">
      <alignment horizontal="center" vertical="center" wrapText="1"/>
    </xf>
    <xf numFmtId="4" fontId="43" fillId="0" borderId="49" xfId="0" applyNumberFormat="1" applyFont="1" applyFill="1" applyBorder="1" applyAlignment="1">
      <alignment horizontal="center" vertical="center" wrapText="1"/>
    </xf>
    <xf numFmtId="3" fontId="47" fillId="0" borderId="60" xfId="94" applyNumberFormat="1" applyFont="1" applyFill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3" fontId="47" fillId="0" borderId="51" xfId="94" applyNumberFormat="1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3" fontId="43" fillId="0" borderId="57" xfId="94" applyNumberFormat="1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3" fontId="47" fillId="0" borderId="67" xfId="0" applyNumberFormat="1" applyFont="1" applyFill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7" fillId="0" borderId="64" xfId="0" applyFont="1" applyFill="1" applyBorder="1" applyAlignment="1">
      <alignment horizontal="center" vertical="center" wrapText="1"/>
    </xf>
    <xf numFmtId="0" fontId="47" fillId="0" borderId="65" xfId="0" applyFont="1" applyFill="1" applyBorder="1" applyAlignment="1">
      <alignment horizontal="center" vertical="center" wrapText="1"/>
    </xf>
    <xf numFmtId="0" fontId="47" fillId="0" borderId="71" xfId="0" applyFont="1" applyFill="1" applyBorder="1" applyAlignment="1">
      <alignment horizontal="center" vertical="center" wrapText="1"/>
    </xf>
    <xf numFmtId="3" fontId="47" fillId="0" borderId="33" xfId="0" applyNumberFormat="1" applyFont="1" applyFill="1" applyBorder="1" applyAlignment="1">
      <alignment horizontal="center" vertical="center" wrapText="1"/>
    </xf>
    <xf numFmtId="3" fontId="47" fillId="0" borderId="61" xfId="0" applyNumberFormat="1" applyFont="1" applyFill="1" applyBorder="1" applyAlignment="1">
      <alignment horizontal="center" vertical="center" wrapText="1"/>
    </xf>
    <xf numFmtId="0" fontId="0" fillId="0" borderId="77" xfId="0" applyFont="1" applyBorder="1" applyAlignment="1">
      <alignment horizontal="center" vertical="center" wrapText="1"/>
    </xf>
    <xf numFmtId="3" fontId="47" fillId="0" borderId="18" xfId="0" applyNumberFormat="1" applyFont="1" applyFill="1" applyBorder="1" applyAlignment="1">
      <alignment horizontal="center" vertical="center" wrapText="1"/>
    </xf>
    <xf numFmtId="3" fontId="47" fillId="0" borderId="63" xfId="0" applyNumberFormat="1" applyFont="1" applyFill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4" fontId="43" fillId="0" borderId="26" xfId="0" applyNumberFormat="1" applyFont="1" applyFill="1" applyBorder="1" applyAlignment="1">
      <alignment horizontal="center" vertical="center" wrapText="1"/>
    </xf>
    <xf numFmtId="0" fontId="0" fillId="0" borderId="72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left" vertical="center" wrapText="1"/>
    </xf>
    <xf numFmtId="0" fontId="0" fillId="0" borderId="58" xfId="0" applyFont="1" applyBorder="1" applyAlignment="1">
      <alignment horizontal="left" vertical="center" wrapText="1"/>
    </xf>
    <xf numFmtId="0" fontId="39" fillId="0" borderId="11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 wrapText="1"/>
    </xf>
    <xf numFmtId="0" fontId="53" fillId="0" borderId="18" xfId="0" applyFont="1" applyFill="1" applyBorder="1" applyAlignment="1">
      <alignment horizontal="center" vertical="center" wrapText="1"/>
    </xf>
    <xf numFmtId="0" fontId="53" fillId="0" borderId="41" xfId="0" applyFont="1" applyFill="1" applyBorder="1" applyAlignment="1">
      <alignment horizontal="center" vertical="center" wrapText="1"/>
    </xf>
    <xf numFmtId="0" fontId="53" fillId="0" borderId="64" xfId="0" applyFont="1" applyFill="1" applyBorder="1" applyAlignment="1">
      <alignment horizontal="center" vertical="center" wrapText="1"/>
    </xf>
    <xf numFmtId="0" fontId="53" fillId="0" borderId="24" xfId="0" applyFont="1" applyFill="1" applyBorder="1" applyAlignment="1">
      <alignment horizontal="center" vertical="center" wrapText="1"/>
    </xf>
    <xf numFmtId="0" fontId="53" fillId="0" borderId="12" xfId="0" applyFont="1" applyFill="1" applyBorder="1" applyAlignment="1">
      <alignment horizontal="center" vertical="center" wrapText="1"/>
    </xf>
    <xf numFmtId="0" fontId="53" fillId="0" borderId="65" xfId="0" applyFont="1" applyFill="1" applyBorder="1" applyAlignment="1">
      <alignment horizontal="center" vertical="center" wrapText="1"/>
    </xf>
    <xf numFmtId="0" fontId="53" fillId="0" borderId="19" xfId="0" applyFont="1" applyFill="1" applyBorder="1" applyAlignment="1">
      <alignment horizontal="center" vertical="center" wrapText="1"/>
    </xf>
    <xf numFmtId="0" fontId="53" fillId="0" borderId="78" xfId="0" applyFont="1" applyFill="1" applyBorder="1" applyAlignment="1">
      <alignment horizontal="center" vertical="center" wrapText="1"/>
    </xf>
    <xf numFmtId="0" fontId="53" fillId="0" borderId="66" xfId="0" applyFont="1" applyFill="1" applyBorder="1" applyAlignment="1">
      <alignment horizontal="center" vertical="center" wrapText="1"/>
    </xf>
    <xf numFmtId="3" fontId="53" fillId="0" borderId="18" xfId="94" applyNumberFormat="1" applyFont="1" applyFill="1" applyBorder="1" applyAlignment="1">
      <alignment horizontal="center" vertical="center" wrapText="1"/>
    </xf>
    <xf numFmtId="0" fontId="55" fillId="0" borderId="24" xfId="0" applyFont="1" applyBorder="1" applyAlignment="1">
      <alignment horizontal="center" vertical="center" wrapText="1"/>
    </xf>
    <xf numFmtId="0" fontId="55" fillId="0" borderId="20" xfId="0" applyFont="1" applyBorder="1" applyAlignment="1">
      <alignment horizontal="center" vertical="center" wrapText="1"/>
    </xf>
    <xf numFmtId="3" fontId="53" fillId="0" borderId="30" xfId="0" applyNumberFormat="1" applyFont="1" applyFill="1" applyBorder="1" applyAlignment="1">
      <alignment horizontal="center" vertical="center" wrapText="1"/>
    </xf>
    <xf numFmtId="3" fontId="53" fillId="0" borderId="35" xfId="0" applyNumberFormat="1" applyFont="1" applyFill="1" applyBorder="1" applyAlignment="1">
      <alignment horizontal="center" vertical="center" wrapText="1"/>
    </xf>
    <xf numFmtId="0" fontId="55" fillId="0" borderId="32" xfId="0" applyFont="1" applyBorder="1" applyAlignment="1">
      <alignment horizontal="center" vertical="center" wrapText="1"/>
    </xf>
    <xf numFmtId="3" fontId="53" fillId="0" borderId="26" xfId="0" applyNumberFormat="1" applyFont="1" applyFill="1" applyBorder="1" applyAlignment="1">
      <alignment horizontal="center" vertical="center" wrapText="1"/>
    </xf>
    <xf numFmtId="3" fontId="53" fillId="0" borderId="49" xfId="0" applyNumberFormat="1" applyFont="1" applyFill="1" applyBorder="1" applyAlignment="1">
      <alignment horizontal="center" vertical="center" wrapText="1"/>
    </xf>
    <xf numFmtId="0" fontId="55" fillId="0" borderId="27" xfId="0" applyFont="1" applyBorder="1" applyAlignment="1">
      <alignment horizontal="center" vertical="center" wrapText="1"/>
    </xf>
    <xf numFmtId="4" fontId="56" fillId="0" borderId="26" xfId="0" applyNumberFormat="1" applyFont="1" applyFill="1" applyBorder="1" applyAlignment="1">
      <alignment horizontal="center" vertical="center" wrapText="1"/>
    </xf>
    <xf numFmtId="4" fontId="56" fillId="0" borderId="49" xfId="0" applyNumberFormat="1" applyFont="1" applyFill="1" applyBorder="1" applyAlignment="1">
      <alignment horizontal="center" vertical="center" wrapText="1"/>
    </xf>
    <xf numFmtId="0" fontId="57" fillId="0" borderId="27" xfId="0" applyFont="1" applyBorder="1" applyAlignment="1">
      <alignment horizontal="center" vertical="center" wrapText="1"/>
    </xf>
    <xf numFmtId="3" fontId="53" fillId="0" borderId="60" xfId="94" applyNumberFormat="1" applyFont="1" applyFill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3" fontId="53" fillId="0" borderId="51" xfId="94" applyNumberFormat="1" applyFont="1" applyFill="1" applyBorder="1" applyAlignment="1">
      <alignment horizontal="center" vertical="center" wrapText="1"/>
    </xf>
    <xf numFmtId="3" fontId="56" fillId="0" borderId="57" xfId="94" applyNumberFormat="1" applyFont="1" applyFill="1" applyBorder="1" applyAlignment="1">
      <alignment horizontal="center" vertical="center" wrapText="1"/>
    </xf>
    <xf numFmtId="4" fontId="53" fillId="0" borderId="18" xfId="94" applyNumberFormat="1" applyFont="1" applyFill="1" applyBorder="1" applyAlignment="1">
      <alignment horizontal="center" vertical="center" wrapText="1"/>
    </xf>
    <xf numFmtId="3" fontId="47" fillId="3" borderId="60" xfId="61" applyNumberFormat="1" applyFont="1" applyFill="1" applyBorder="1" applyAlignment="1">
      <alignment horizontal="center" vertical="center" wrapText="1"/>
    </xf>
    <xf numFmtId="0" fontId="0" fillId="3" borderId="41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4" fontId="53" fillId="0" borderId="26" xfId="0" applyNumberFormat="1" applyFont="1" applyBorder="1" applyAlignment="1">
      <alignment horizontal="center" vertical="center" wrapText="1"/>
    </xf>
    <xf numFmtId="4" fontId="53" fillId="0" borderId="49" xfId="0" applyNumberFormat="1" applyFont="1" applyBorder="1" applyAlignment="1">
      <alignment horizontal="center" vertical="center" wrapText="1"/>
    </xf>
    <xf numFmtId="4" fontId="53" fillId="0" borderId="72" xfId="0" applyNumberFormat="1" applyFont="1" applyBorder="1" applyAlignment="1">
      <alignment horizontal="center" vertical="center" wrapText="1"/>
    </xf>
    <xf numFmtId="4" fontId="53" fillId="0" borderId="45" xfId="0" applyNumberFormat="1" applyFont="1" applyBorder="1" applyAlignment="1">
      <alignment horizontal="center" vertical="center" wrapText="1"/>
    </xf>
    <xf numFmtId="4" fontId="55" fillId="0" borderId="50" xfId="0" applyNumberFormat="1" applyFont="1" applyBorder="1" applyAlignment="1">
      <alignment horizontal="center" vertical="center" wrapText="1"/>
    </xf>
    <xf numFmtId="0" fontId="43" fillId="26" borderId="52" xfId="0" applyFont="1" applyFill="1" applyBorder="1" applyAlignment="1">
      <alignment horizontal="left" vertical="center"/>
    </xf>
    <xf numFmtId="0" fontId="43" fillId="26" borderId="1" xfId="0" applyFont="1" applyFill="1" applyBorder="1" applyAlignment="1">
      <alignment horizontal="left" vertical="center"/>
    </xf>
    <xf numFmtId="0" fontId="53" fillId="0" borderId="67" xfId="0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 wrapText="1"/>
    </xf>
    <xf numFmtId="0" fontId="53" fillId="0" borderId="76" xfId="0" applyFont="1" applyFill="1" applyBorder="1" applyAlignment="1">
      <alignment vertical="center" wrapText="1"/>
    </xf>
    <xf numFmtId="0" fontId="53" fillId="2" borderId="39" xfId="0" applyFont="1" applyFill="1" applyBorder="1" applyAlignment="1">
      <alignment horizontal="center" vertical="center" wrapText="1"/>
    </xf>
    <xf numFmtId="0" fontId="53" fillId="2" borderId="12" xfId="0" applyFont="1" applyFill="1" applyBorder="1" applyAlignment="1">
      <alignment horizontal="center" vertical="center" wrapText="1"/>
    </xf>
    <xf numFmtId="0" fontId="53" fillId="0" borderId="38" xfId="0" applyFont="1" applyBorder="1" applyAlignment="1">
      <alignment vertical="center" wrapText="1"/>
    </xf>
    <xf numFmtId="0" fontId="53" fillId="2" borderId="40" xfId="0" applyFont="1" applyFill="1" applyBorder="1" applyAlignment="1">
      <alignment horizontal="center" vertical="center" wrapText="1"/>
    </xf>
    <xf numFmtId="0" fontId="53" fillId="2" borderId="41" xfId="0" applyFont="1" applyFill="1" applyBorder="1" applyAlignment="1">
      <alignment horizontal="center" vertical="center" wrapText="1"/>
    </xf>
    <xf numFmtId="0" fontId="53" fillId="0" borderId="42" xfId="0" applyFont="1" applyBorder="1" applyAlignment="1">
      <alignment vertical="center" wrapText="1"/>
    </xf>
    <xf numFmtId="4" fontId="53" fillId="0" borderId="63" xfId="0" applyNumberFormat="1" applyFont="1" applyBorder="1" applyAlignment="1">
      <alignment horizontal="center" vertical="center" wrapText="1"/>
    </xf>
    <xf numFmtId="4" fontId="55" fillId="0" borderId="64" xfId="0" applyNumberFormat="1" applyFont="1" applyBorder="1" applyAlignment="1">
      <alignment horizontal="center" vertical="center" wrapText="1"/>
    </xf>
    <xf numFmtId="4" fontId="53" fillId="0" borderId="46" xfId="0" applyNumberFormat="1" applyFont="1" applyBorder="1" applyAlignment="1">
      <alignment horizontal="center" vertical="center" wrapText="1"/>
    </xf>
    <xf numFmtId="4" fontId="55" fillId="0" borderId="65" xfId="0" applyNumberFormat="1" applyFont="1" applyBorder="1" applyAlignment="1">
      <alignment horizontal="center" vertical="center" wrapText="1"/>
    </xf>
    <xf numFmtId="4" fontId="56" fillId="0" borderId="62" xfId="0" applyNumberFormat="1" applyFont="1" applyBorder="1" applyAlignment="1">
      <alignment horizontal="center" vertical="center" wrapText="1"/>
    </xf>
    <xf numFmtId="0" fontId="57" fillId="0" borderId="66" xfId="0" applyFont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/>
    </xf>
    <xf numFmtId="0" fontId="45" fillId="0" borderId="0" xfId="0" applyFont="1" applyFill="1" applyAlignment="1">
      <alignment horizontal="center" vertical="center" wrapText="1"/>
    </xf>
    <xf numFmtId="0" fontId="45" fillId="0" borderId="0" xfId="0" applyFont="1" applyFill="1" applyAlignment="1">
      <alignment horizontal="center" wrapText="1"/>
    </xf>
    <xf numFmtId="0" fontId="40" fillId="0" borderId="0" xfId="0" applyFont="1" applyAlignment="1">
      <alignment horizontal="center" wrapText="1"/>
    </xf>
    <xf numFmtId="4" fontId="56" fillId="0" borderId="19" xfId="0" applyNumberFormat="1" applyFont="1" applyFill="1" applyBorder="1" applyAlignment="1">
      <alignment horizontal="center" vertical="center" wrapText="1"/>
    </xf>
    <xf numFmtId="4" fontId="56" fillId="0" borderId="62" xfId="0" applyNumberFormat="1" applyFont="1" applyFill="1" applyBorder="1" applyAlignment="1">
      <alignment horizontal="center" vertical="center" wrapText="1"/>
    </xf>
    <xf numFmtId="4" fontId="58" fillId="0" borderId="66" xfId="0" applyNumberFormat="1" applyFont="1" applyFill="1" applyBorder="1" applyAlignment="1">
      <alignment horizontal="center" vertical="center" wrapText="1"/>
    </xf>
    <xf numFmtId="3" fontId="53" fillId="0" borderId="18" xfId="0" applyNumberFormat="1" applyFont="1" applyFill="1" applyBorder="1" applyAlignment="1">
      <alignment horizontal="center" vertical="center" wrapText="1"/>
    </xf>
    <xf numFmtId="0" fontId="55" fillId="0" borderId="19" xfId="0" applyFont="1" applyBorder="1" applyAlignment="1">
      <alignment horizontal="center" vertical="center" wrapText="1"/>
    </xf>
    <xf numFmtId="0" fontId="55" fillId="0" borderId="63" xfId="0" applyFont="1" applyBorder="1" applyAlignment="1">
      <alignment horizontal="center" vertical="center" wrapText="1"/>
    </xf>
    <xf numFmtId="0" fontId="55" fillId="0" borderId="46" xfId="0" applyFont="1" applyBorder="1" applyAlignment="1">
      <alignment horizontal="center" vertical="center" wrapText="1"/>
    </xf>
    <xf numFmtId="0" fontId="55" fillId="0" borderId="62" xfId="0" applyFont="1" applyBorder="1" applyAlignment="1">
      <alignment horizontal="center" vertical="center" wrapText="1"/>
    </xf>
    <xf numFmtId="3" fontId="53" fillId="0" borderId="79" xfId="0" applyNumberFormat="1" applyFont="1" applyFill="1" applyBorder="1" applyAlignment="1">
      <alignment horizontal="center" vertical="center" wrapText="1"/>
    </xf>
    <xf numFmtId="0" fontId="55" fillId="0" borderId="54" xfId="0" applyFont="1" applyBorder="1" applyAlignment="1">
      <alignment horizontal="center" vertical="center" wrapText="1"/>
    </xf>
    <xf numFmtId="0" fontId="53" fillId="0" borderId="28" xfId="0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wrapText="1"/>
    </xf>
    <xf numFmtId="0" fontId="53" fillId="0" borderId="29" xfId="0" applyFont="1" applyFill="1" applyBorder="1" applyAlignment="1">
      <alignment horizontal="center" vertical="center" wrapText="1"/>
    </xf>
    <xf numFmtId="3" fontId="53" fillId="0" borderId="63" xfId="2" applyNumberFormat="1" applyFont="1" applyFill="1" applyBorder="1" applyAlignment="1">
      <alignment horizontal="center" vertical="center" wrapText="1"/>
    </xf>
    <xf numFmtId="0" fontId="53" fillId="0" borderId="46" xfId="0" applyFont="1" applyBorder="1" applyAlignment="1">
      <alignment horizontal="center" vertical="center" wrapText="1"/>
    </xf>
    <xf numFmtId="3" fontId="53" fillId="0" borderId="46" xfId="0" applyNumberFormat="1" applyFont="1" applyFill="1" applyBorder="1" applyAlignment="1">
      <alignment horizontal="center" vertical="center" wrapText="1"/>
    </xf>
    <xf numFmtId="4" fontId="56" fillId="0" borderId="52" xfId="94" applyNumberFormat="1" applyFont="1" applyFill="1" applyBorder="1" applyAlignment="1">
      <alignment horizontal="center" vertical="center" wrapText="1"/>
    </xf>
    <xf numFmtId="0" fontId="57" fillId="0" borderId="71" xfId="0" applyFont="1" applyBorder="1" applyAlignment="1">
      <alignment horizontal="center" wrapText="1"/>
    </xf>
    <xf numFmtId="0" fontId="43" fillId="26" borderId="18" xfId="0" applyFont="1" applyFill="1" applyBorder="1" applyAlignment="1">
      <alignment horizontal="left" vertical="center"/>
    </xf>
    <xf numFmtId="0" fontId="43" fillId="26" borderId="24" xfId="0" applyFont="1" applyFill="1" applyBorder="1" applyAlignment="1">
      <alignment horizontal="left" vertical="center"/>
    </xf>
    <xf numFmtId="0" fontId="43" fillId="26" borderId="19" xfId="0" applyFont="1" applyFill="1" applyBorder="1" applyAlignment="1">
      <alignment horizontal="left" vertical="center"/>
    </xf>
    <xf numFmtId="4" fontId="56" fillId="0" borderId="58" xfId="0" applyNumberFormat="1" applyFont="1" applyFill="1" applyBorder="1" applyAlignment="1">
      <alignment horizontal="center" vertical="center" wrapText="1"/>
    </xf>
    <xf numFmtId="4" fontId="56" fillId="0" borderId="59" xfId="0" applyNumberFormat="1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53" fillId="0" borderId="15" xfId="0" applyFont="1" applyFill="1" applyBorder="1" applyAlignment="1">
      <alignment horizontal="center" vertical="center" wrapText="1"/>
    </xf>
    <xf numFmtId="0" fontId="53" fillId="0" borderId="46" xfId="0" applyFont="1" applyFill="1" applyBorder="1" applyAlignment="1">
      <alignment horizontal="center" vertical="center" wrapText="1"/>
    </xf>
    <xf numFmtId="0" fontId="53" fillId="0" borderId="25" xfId="0" applyFont="1" applyFill="1" applyBorder="1" applyAlignment="1">
      <alignment horizontal="center" vertical="center" wrapText="1"/>
    </xf>
    <xf numFmtId="0" fontId="53" fillId="0" borderId="20" xfId="0" applyFont="1" applyFill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3" fillId="0" borderId="33" xfId="0" applyNumberFormat="1" applyFont="1" applyFill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53" fillId="0" borderId="26" xfId="0" applyFont="1" applyBorder="1" applyAlignment="1">
      <alignment horizontal="center" vertical="center" wrapText="1"/>
    </xf>
    <xf numFmtId="4" fontId="56" fillId="0" borderId="57" xfId="94" applyNumberFormat="1" applyFont="1" applyFill="1" applyBorder="1" applyAlignment="1">
      <alignment horizontal="center" vertical="center" wrapText="1"/>
    </xf>
    <xf numFmtId="0" fontId="56" fillId="0" borderId="78" xfId="0" applyFont="1" applyBorder="1" applyAlignment="1">
      <alignment horizontal="center" vertical="center" wrapText="1"/>
    </xf>
    <xf numFmtId="3" fontId="53" fillId="0" borderId="21" xfId="2" applyNumberFormat="1" applyFont="1" applyFill="1" applyBorder="1" applyAlignment="1">
      <alignment horizontal="center" vertical="center" wrapText="1"/>
    </xf>
    <xf numFmtId="0" fontId="53" fillId="0" borderId="53" xfId="0" applyFont="1" applyBorder="1" applyAlignment="1">
      <alignment horizontal="center" vertical="center" wrapText="1"/>
    </xf>
    <xf numFmtId="0" fontId="53" fillId="0" borderId="54" xfId="0" applyFont="1" applyBorder="1" applyAlignment="1">
      <alignment horizontal="center" vertical="center" wrapText="1"/>
    </xf>
    <xf numFmtId="3" fontId="53" fillId="0" borderId="52" xfId="0" applyNumberFormat="1" applyFont="1" applyFill="1" applyBorder="1" applyAlignment="1">
      <alignment horizontal="center" vertical="center" wrapText="1"/>
    </xf>
    <xf numFmtId="0" fontId="55" fillId="0" borderId="53" xfId="0" applyFont="1" applyBorder="1" applyAlignment="1">
      <alignment horizontal="center" vertical="center" wrapText="1"/>
    </xf>
    <xf numFmtId="3" fontId="53" fillId="0" borderId="44" xfId="0" applyNumberFormat="1" applyFont="1" applyFill="1" applyBorder="1" applyAlignment="1">
      <alignment horizontal="center" vertical="center" wrapText="1"/>
    </xf>
    <xf numFmtId="0" fontId="55" fillId="0" borderId="44" xfId="0" applyFont="1" applyBorder="1" applyAlignment="1">
      <alignment horizontal="center" vertical="center" wrapText="1"/>
    </xf>
    <xf numFmtId="0" fontId="55" fillId="0" borderId="56" xfId="0" applyFont="1" applyBorder="1" applyAlignment="1">
      <alignment horizontal="center" vertical="center" wrapText="1"/>
    </xf>
    <xf numFmtId="3" fontId="53" fillId="0" borderId="48" xfId="0" applyNumberFormat="1" applyFont="1" applyFill="1" applyBorder="1" applyAlignment="1">
      <alignment horizontal="center" vertical="center" wrapText="1"/>
    </xf>
    <xf numFmtId="0" fontId="55" fillId="0" borderId="45" xfId="0" applyFont="1" applyBorder="1" applyAlignment="1">
      <alignment horizontal="center" vertical="center" wrapText="1"/>
    </xf>
    <xf numFmtId="0" fontId="55" fillId="0" borderId="47" xfId="0" applyFont="1" applyBorder="1" applyAlignment="1">
      <alignment horizontal="center" vertical="center" wrapText="1"/>
    </xf>
    <xf numFmtId="0" fontId="55" fillId="0" borderId="36" xfId="0" applyFont="1" applyBorder="1" applyAlignment="1">
      <alignment horizontal="center" vertical="center" wrapText="1"/>
    </xf>
    <xf numFmtId="0" fontId="43" fillId="26" borderId="14" xfId="0" applyFont="1" applyFill="1" applyBorder="1" applyAlignment="1">
      <alignment horizontal="left" vertical="center"/>
    </xf>
    <xf numFmtId="3" fontId="53" fillId="0" borderId="51" xfId="2" applyNumberFormat="1" applyFont="1" applyFill="1" applyBorder="1" applyAlignment="1">
      <alignment horizontal="center" vertical="center" wrapText="1"/>
    </xf>
    <xf numFmtId="0" fontId="53" fillId="0" borderId="71" xfId="0" applyFont="1" applyFill="1" applyBorder="1" applyAlignment="1">
      <alignment horizontal="center" vertical="center" wrapText="1"/>
    </xf>
    <xf numFmtId="4" fontId="56" fillId="0" borderId="26" xfId="94" applyNumberFormat="1" applyFont="1" applyFill="1" applyBorder="1" applyAlignment="1">
      <alignment horizontal="center" vertical="center" wrapText="1"/>
    </xf>
    <xf numFmtId="4" fontId="56" fillId="0" borderId="58" xfId="94" applyNumberFormat="1" applyFont="1" applyFill="1" applyBorder="1" applyAlignment="1">
      <alignment horizontal="center" vertical="center" wrapText="1"/>
    </xf>
    <xf numFmtId="4" fontId="56" fillId="0" borderId="27" xfId="0" applyNumberFormat="1" applyFont="1" applyFill="1" applyBorder="1" applyAlignment="1">
      <alignment horizontal="center" vertical="center" wrapText="1"/>
    </xf>
    <xf numFmtId="3" fontId="53" fillId="0" borderId="31" xfId="0" applyNumberFormat="1" applyFont="1" applyFill="1" applyBorder="1" applyAlignment="1">
      <alignment horizontal="center" vertical="center" wrapText="1"/>
    </xf>
    <xf numFmtId="3" fontId="53" fillId="0" borderId="58" xfId="0" applyNumberFormat="1" applyFont="1" applyFill="1" applyBorder="1" applyAlignment="1">
      <alignment horizontal="center" vertical="center" wrapText="1"/>
    </xf>
    <xf numFmtId="3" fontId="53" fillId="0" borderId="68" xfId="2" applyNumberFormat="1" applyFont="1" applyFill="1" applyBorder="1" applyAlignment="1">
      <alignment horizontal="center" vertical="center" wrapText="1"/>
    </xf>
  </cellXfs>
  <cellStyles count="234">
    <cellStyle name="20% - Accent1" xfId="99" xr:uid="{00000000-0005-0000-0000-000000000000}"/>
    <cellStyle name="20% - Accent2" xfId="100" xr:uid="{00000000-0005-0000-0000-000001000000}"/>
    <cellStyle name="20% - Accent3" xfId="101" xr:uid="{00000000-0005-0000-0000-000002000000}"/>
    <cellStyle name="20% - Accent4" xfId="102" xr:uid="{00000000-0005-0000-0000-000003000000}"/>
    <cellStyle name="20% - Accent5" xfId="103" xr:uid="{00000000-0005-0000-0000-000004000000}"/>
    <cellStyle name="20% - Accent6" xfId="104" xr:uid="{00000000-0005-0000-0000-000005000000}"/>
    <cellStyle name="20% - Акцент1 2" xfId="105" xr:uid="{00000000-0005-0000-0000-000006000000}"/>
    <cellStyle name="20% - Акцент2 2" xfId="106" xr:uid="{00000000-0005-0000-0000-000007000000}"/>
    <cellStyle name="20% - Акцент3 2" xfId="107" xr:uid="{00000000-0005-0000-0000-000008000000}"/>
    <cellStyle name="20% - Акцент4 2" xfId="108" xr:uid="{00000000-0005-0000-0000-000009000000}"/>
    <cellStyle name="20% - Акцент5 2" xfId="109" xr:uid="{00000000-0005-0000-0000-00000A000000}"/>
    <cellStyle name="20% - Акцент6 2" xfId="110" xr:uid="{00000000-0005-0000-0000-00000B000000}"/>
    <cellStyle name="40% - Accent1" xfId="111" xr:uid="{00000000-0005-0000-0000-00000C000000}"/>
    <cellStyle name="40% - Accent2" xfId="112" xr:uid="{00000000-0005-0000-0000-00000D000000}"/>
    <cellStyle name="40% - Accent3" xfId="113" xr:uid="{00000000-0005-0000-0000-00000E000000}"/>
    <cellStyle name="40% - Accent4" xfId="114" xr:uid="{00000000-0005-0000-0000-00000F000000}"/>
    <cellStyle name="40% - Accent5" xfId="115" xr:uid="{00000000-0005-0000-0000-000010000000}"/>
    <cellStyle name="40% - Accent6" xfId="116" xr:uid="{00000000-0005-0000-0000-000011000000}"/>
    <cellStyle name="40% - Акцент1 2" xfId="117" xr:uid="{00000000-0005-0000-0000-000012000000}"/>
    <cellStyle name="40% - Акцент2 2" xfId="118" xr:uid="{00000000-0005-0000-0000-000013000000}"/>
    <cellStyle name="40% - Акцент3 2" xfId="119" xr:uid="{00000000-0005-0000-0000-000014000000}"/>
    <cellStyle name="40% - Акцент4 2" xfId="120" xr:uid="{00000000-0005-0000-0000-000015000000}"/>
    <cellStyle name="40% - Акцент5 2" xfId="121" xr:uid="{00000000-0005-0000-0000-000016000000}"/>
    <cellStyle name="40% - Акцент6 2" xfId="122" xr:uid="{00000000-0005-0000-0000-000017000000}"/>
    <cellStyle name="60% - Accent1" xfId="123" xr:uid="{00000000-0005-0000-0000-000018000000}"/>
    <cellStyle name="60% - Accent2" xfId="124" xr:uid="{00000000-0005-0000-0000-000019000000}"/>
    <cellStyle name="60% - Accent3" xfId="125" xr:uid="{00000000-0005-0000-0000-00001A000000}"/>
    <cellStyle name="60% - Accent4" xfId="126" xr:uid="{00000000-0005-0000-0000-00001B000000}"/>
    <cellStyle name="60% - Accent5" xfId="127" xr:uid="{00000000-0005-0000-0000-00001C000000}"/>
    <cellStyle name="60% - Accent6" xfId="128" xr:uid="{00000000-0005-0000-0000-00001D000000}"/>
    <cellStyle name="60% - Акцент1 2" xfId="129" xr:uid="{00000000-0005-0000-0000-00001E000000}"/>
    <cellStyle name="60% - Акцент2 2" xfId="130" xr:uid="{00000000-0005-0000-0000-00001F000000}"/>
    <cellStyle name="60% - Акцент3 2" xfId="131" xr:uid="{00000000-0005-0000-0000-000020000000}"/>
    <cellStyle name="60% - Акцент4 2" xfId="132" xr:uid="{00000000-0005-0000-0000-000021000000}"/>
    <cellStyle name="60% - Акцент5 2" xfId="133" xr:uid="{00000000-0005-0000-0000-000022000000}"/>
    <cellStyle name="60% - Акцент6 2" xfId="134" xr:uid="{00000000-0005-0000-0000-000023000000}"/>
    <cellStyle name="Accent1" xfId="135" xr:uid="{00000000-0005-0000-0000-000024000000}"/>
    <cellStyle name="Accent2" xfId="136" xr:uid="{00000000-0005-0000-0000-000025000000}"/>
    <cellStyle name="Accent3" xfId="137" xr:uid="{00000000-0005-0000-0000-000026000000}"/>
    <cellStyle name="Accent4" xfId="138" xr:uid="{00000000-0005-0000-0000-000027000000}"/>
    <cellStyle name="Accent5" xfId="139" xr:uid="{00000000-0005-0000-0000-000028000000}"/>
    <cellStyle name="Accent6" xfId="140" xr:uid="{00000000-0005-0000-0000-000029000000}"/>
    <cellStyle name="Bad" xfId="141" xr:uid="{00000000-0005-0000-0000-00002A000000}"/>
    <cellStyle name="Calculation" xfId="142" xr:uid="{00000000-0005-0000-0000-00002B000000}"/>
    <cellStyle name="Check Cell" xfId="143" xr:uid="{00000000-0005-0000-0000-00002C000000}"/>
    <cellStyle name="Excel Built-in Normal" xfId="4" xr:uid="{00000000-0005-0000-0000-00002D000000}"/>
    <cellStyle name="Excel Built-in Normal 2" xfId="144" xr:uid="{00000000-0005-0000-0000-00002E000000}"/>
    <cellStyle name="Excel Built-in Normal 3" xfId="145" xr:uid="{00000000-0005-0000-0000-00002F000000}"/>
    <cellStyle name="Excel Built-in Normal 4" xfId="146" xr:uid="{00000000-0005-0000-0000-000030000000}"/>
    <cellStyle name="Excel Built-in Обычный 2" xfId="147" xr:uid="{00000000-0005-0000-0000-000031000000}"/>
    <cellStyle name="Excel Built-in Обычный_КОЙКИ - ПЛАН 2005год" xfId="148" xr:uid="{00000000-0005-0000-0000-000032000000}"/>
    <cellStyle name="Explanatory Text" xfId="149" xr:uid="{00000000-0005-0000-0000-000033000000}"/>
    <cellStyle name="Good" xfId="150" xr:uid="{00000000-0005-0000-0000-000034000000}"/>
    <cellStyle name="Heading" xfId="151" xr:uid="{00000000-0005-0000-0000-000035000000}"/>
    <cellStyle name="Heading 1" xfId="152" xr:uid="{00000000-0005-0000-0000-000036000000}"/>
    <cellStyle name="Heading 2" xfId="153" xr:uid="{00000000-0005-0000-0000-000037000000}"/>
    <cellStyle name="Heading 3" xfId="154" xr:uid="{00000000-0005-0000-0000-000038000000}"/>
    <cellStyle name="Heading 4" xfId="155" xr:uid="{00000000-0005-0000-0000-000039000000}"/>
    <cellStyle name="Heading1" xfId="156" xr:uid="{00000000-0005-0000-0000-00003A000000}"/>
    <cellStyle name="Input" xfId="157" xr:uid="{00000000-0005-0000-0000-00003B000000}"/>
    <cellStyle name="Linked Cell" xfId="158" xr:uid="{00000000-0005-0000-0000-00003C000000}"/>
    <cellStyle name="Neutral" xfId="159" xr:uid="{00000000-0005-0000-0000-00003D000000}"/>
    <cellStyle name="Normal_Book1" xfId="1" xr:uid="{00000000-0005-0000-0000-00003E000000}"/>
    <cellStyle name="Note" xfId="160" xr:uid="{00000000-0005-0000-0000-00003F000000}"/>
    <cellStyle name="Output" xfId="161" xr:uid="{00000000-0005-0000-0000-000040000000}"/>
    <cellStyle name="Result" xfId="162" xr:uid="{00000000-0005-0000-0000-000041000000}"/>
    <cellStyle name="Result2" xfId="163" xr:uid="{00000000-0005-0000-0000-000042000000}"/>
    <cellStyle name="Title" xfId="164" xr:uid="{00000000-0005-0000-0000-000043000000}"/>
    <cellStyle name="Total" xfId="165" xr:uid="{00000000-0005-0000-0000-000044000000}"/>
    <cellStyle name="Warning Text" xfId="166" xr:uid="{00000000-0005-0000-0000-000045000000}"/>
    <cellStyle name="Акцент1 2" xfId="167" xr:uid="{00000000-0005-0000-0000-000046000000}"/>
    <cellStyle name="Акцент2 2" xfId="168" xr:uid="{00000000-0005-0000-0000-000047000000}"/>
    <cellStyle name="Акцент3 2" xfId="169" xr:uid="{00000000-0005-0000-0000-000048000000}"/>
    <cellStyle name="Акцент4 2" xfId="170" xr:uid="{00000000-0005-0000-0000-000049000000}"/>
    <cellStyle name="Акцент5 2" xfId="171" xr:uid="{00000000-0005-0000-0000-00004A000000}"/>
    <cellStyle name="Акцент6 2" xfId="172" xr:uid="{00000000-0005-0000-0000-00004B000000}"/>
    <cellStyle name="Ввод  2" xfId="173" xr:uid="{00000000-0005-0000-0000-00004C000000}"/>
    <cellStyle name="Вывод 2" xfId="174" xr:uid="{00000000-0005-0000-0000-00004D000000}"/>
    <cellStyle name="Вычисление 2" xfId="175" xr:uid="{00000000-0005-0000-0000-00004E000000}"/>
    <cellStyle name="Заголовок 1 2" xfId="176" xr:uid="{00000000-0005-0000-0000-00004F000000}"/>
    <cellStyle name="Заголовок 2 2" xfId="177" xr:uid="{00000000-0005-0000-0000-000050000000}"/>
    <cellStyle name="Заголовок 3 2" xfId="178" xr:uid="{00000000-0005-0000-0000-000051000000}"/>
    <cellStyle name="Заголовок 4 2" xfId="179" xr:uid="{00000000-0005-0000-0000-000052000000}"/>
    <cellStyle name="Итог 2" xfId="180" xr:uid="{00000000-0005-0000-0000-000053000000}"/>
    <cellStyle name="Контрольная ячейка 2" xfId="181" xr:uid="{00000000-0005-0000-0000-000054000000}"/>
    <cellStyle name="Название 2" xfId="182" xr:uid="{00000000-0005-0000-0000-000055000000}"/>
    <cellStyle name="Нейтральный 2" xfId="183" xr:uid="{00000000-0005-0000-0000-000056000000}"/>
    <cellStyle name="Обычный" xfId="0" builtinId="0"/>
    <cellStyle name="Обычный 10" xfId="184" xr:uid="{00000000-0005-0000-0000-000058000000}"/>
    <cellStyle name="Обычный 100" xfId="5" xr:uid="{00000000-0005-0000-0000-000059000000}"/>
    <cellStyle name="Обычный 101" xfId="6" xr:uid="{00000000-0005-0000-0000-00005A000000}"/>
    <cellStyle name="Обычный 102" xfId="7" xr:uid="{00000000-0005-0000-0000-00005B000000}"/>
    <cellStyle name="Обычный 103" xfId="8" xr:uid="{00000000-0005-0000-0000-00005C000000}"/>
    <cellStyle name="Обычный 104" xfId="9" xr:uid="{00000000-0005-0000-0000-00005D000000}"/>
    <cellStyle name="Обычный 105" xfId="10" xr:uid="{00000000-0005-0000-0000-00005E000000}"/>
    <cellStyle name="Обычный 106" xfId="11" xr:uid="{00000000-0005-0000-0000-00005F000000}"/>
    <cellStyle name="Обычный 107" xfId="12" xr:uid="{00000000-0005-0000-0000-000060000000}"/>
    <cellStyle name="Обычный 108" xfId="13" xr:uid="{00000000-0005-0000-0000-000061000000}"/>
    <cellStyle name="Обычный 109" xfId="14" xr:uid="{00000000-0005-0000-0000-000062000000}"/>
    <cellStyle name="Обычный 11" xfId="185" xr:uid="{00000000-0005-0000-0000-000063000000}"/>
    <cellStyle name="Обычный 110" xfId="15" xr:uid="{00000000-0005-0000-0000-000064000000}"/>
    <cellStyle name="Обычный 111" xfId="16" xr:uid="{00000000-0005-0000-0000-000065000000}"/>
    <cellStyle name="Обычный 112" xfId="17" xr:uid="{00000000-0005-0000-0000-000066000000}"/>
    <cellStyle name="Обычный 113" xfId="18" xr:uid="{00000000-0005-0000-0000-000067000000}"/>
    <cellStyle name="Обычный 114" xfId="19" xr:uid="{00000000-0005-0000-0000-000068000000}"/>
    <cellStyle name="Обычный 115" xfId="20" xr:uid="{00000000-0005-0000-0000-000069000000}"/>
    <cellStyle name="Обычный 116" xfId="21" xr:uid="{00000000-0005-0000-0000-00006A000000}"/>
    <cellStyle name="Обычный 117" xfId="22" xr:uid="{00000000-0005-0000-0000-00006B000000}"/>
    <cellStyle name="Обычный 118" xfId="23" xr:uid="{00000000-0005-0000-0000-00006C000000}"/>
    <cellStyle name="Обычный 119" xfId="24" xr:uid="{00000000-0005-0000-0000-00006D000000}"/>
    <cellStyle name="Обычный 12" xfId="186" xr:uid="{00000000-0005-0000-0000-00006E000000}"/>
    <cellStyle name="Обычный 120" xfId="25" xr:uid="{00000000-0005-0000-0000-00006F000000}"/>
    <cellStyle name="Обычный 121" xfId="26" xr:uid="{00000000-0005-0000-0000-000070000000}"/>
    <cellStyle name="Обычный 122" xfId="27" xr:uid="{00000000-0005-0000-0000-000071000000}"/>
    <cellStyle name="Обычный 123" xfId="28" xr:uid="{00000000-0005-0000-0000-000072000000}"/>
    <cellStyle name="Обычный 124" xfId="29" xr:uid="{00000000-0005-0000-0000-000073000000}"/>
    <cellStyle name="Обычный 125" xfId="30" xr:uid="{00000000-0005-0000-0000-000074000000}"/>
    <cellStyle name="Обычный 126" xfId="31" xr:uid="{00000000-0005-0000-0000-000075000000}"/>
    <cellStyle name="Обычный 127" xfId="32" xr:uid="{00000000-0005-0000-0000-000076000000}"/>
    <cellStyle name="Обычный 128" xfId="33" xr:uid="{00000000-0005-0000-0000-000077000000}"/>
    <cellStyle name="Обычный 129" xfId="34" xr:uid="{00000000-0005-0000-0000-000078000000}"/>
    <cellStyle name="Обычный 13" xfId="187" xr:uid="{00000000-0005-0000-0000-000079000000}"/>
    <cellStyle name="Обычный 130" xfId="35" xr:uid="{00000000-0005-0000-0000-00007A000000}"/>
    <cellStyle name="Обычный 131" xfId="36" xr:uid="{00000000-0005-0000-0000-00007B000000}"/>
    <cellStyle name="Обычный 132" xfId="37" xr:uid="{00000000-0005-0000-0000-00007C000000}"/>
    <cellStyle name="Обычный 133" xfId="38" xr:uid="{00000000-0005-0000-0000-00007D000000}"/>
    <cellStyle name="Обычный 134" xfId="39" xr:uid="{00000000-0005-0000-0000-00007E000000}"/>
    <cellStyle name="Обычный 135" xfId="40" xr:uid="{00000000-0005-0000-0000-00007F000000}"/>
    <cellStyle name="Обычный 136" xfId="41" xr:uid="{00000000-0005-0000-0000-000080000000}"/>
    <cellStyle name="Обычный 137" xfId="42" xr:uid="{00000000-0005-0000-0000-000081000000}"/>
    <cellStyle name="Обычный 138" xfId="43" xr:uid="{00000000-0005-0000-0000-000082000000}"/>
    <cellStyle name="Обычный 139" xfId="44" xr:uid="{00000000-0005-0000-0000-000083000000}"/>
    <cellStyle name="Обычный 14" xfId="188" xr:uid="{00000000-0005-0000-0000-000084000000}"/>
    <cellStyle name="Обычный 15" xfId="189" xr:uid="{00000000-0005-0000-0000-000085000000}"/>
    <cellStyle name="Обычный 16" xfId="190" xr:uid="{00000000-0005-0000-0000-000086000000}"/>
    <cellStyle name="Обычный 17" xfId="191" xr:uid="{00000000-0005-0000-0000-000087000000}"/>
    <cellStyle name="Обычный 18" xfId="192" xr:uid="{00000000-0005-0000-0000-000088000000}"/>
    <cellStyle name="Обычный 2" xfId="2" xr:uid="{00000000-0005-0000-0000-000089000000}"/>
    <cellStyle name="Обычный 2 10" xfId="45" xr:uid="{00000000-0005-0000-0000-00008A000000}"/>
    <cellStyle name="Обычный 2 11" xfId="46" xr:uid="{00000000-0005-0000-0000-00008B000000}"/>
    <cellStyle name="Обычный 2 12" xfId="47" xr:uid="{00000000-0005-0000-0000-00008C000000}"/>
    <cellStyle name="Обычный 2 13" xfId="48" xr:uid="{00000000-0005-0000-0000-00008D000000}"/>
    <cellStyle name="Обычный 2 137" xfId="233" xr:uid="{00000000-0005-0000-0000-00008E000000}"/>
    <cellStyle name="Обычный 2 14" xfId="49" xr:uid="{00000000-0005-0000-0000-00008F000000}"/>
    <cellStyle name="Обычный 2 15" xfId="50" xr:uid="{00000000-0005-0000-0000-000090000000}"/>
    <cellStyle name="Обычный 2 16" xfId="51" xr:uid="{00000000-0005-0000-0000-000091000000}"/>
    <cellStyle name="Обычный 2 17" xfId="52" xr:uid="{00000000-0005-0000-0000-000092000000}"/>
    <cellStyle name="Обычный 2 18" xfId="53" xr:uid="{00000000-0005-0000-0000-000093000000}"/>
    <cellStyle name="Обычный 2 19" xfId="54" xr:uid="{00000000-0005-0000-0000-000094000000}"/>
    <cellStyle name="Обычный 2 2" xfId="55" xr:uid="{00000000-0005-0000-0000-000095000000}"/>
    <cellStyle name="Обычный 2 2 2" xfId="94" xr:uid="{00000000-0005-0000-0000-000096000000}"/>
    <cellStyle name="Обычный 2 2 2 2" xfId="95" xr:uid="{00000000-0005-0000-0000-000097000000}"/>
    <cellStyle name="Обычный 2 2 2 2 2" xfId="229" xr:uid="{00000000-0005-0000-0000-000098000000}"/>
    <cellStyle name="Обычный 2 2 2 3" xfId="193" xr:uid="{00000000-0005-0000-0000-000099000000}"/>
    <cellStyle name="Обычный 2 20" xfId="56" xr:uid="{00000000-0005-0000-0000-00009A000000}"/>
    <cellStyle name="Обычный 2 21" xfId="57" xr:uid="{00000000-0005-0000-0000-00009B000000}"/>
    <cellStyle name="Обычный 2 22" xfId="93" xr:uid="{00000000-0005-0000-0000-00009C000000}"/>
    <cellStyle name="Обычный 2 3" xfId="58" xr:uid="{00000000-0005-0000-0000-00009D000000}"/>
    <cellStyle name="Обычный 2 3 2" xfId="195" xr:uid="{00000000-0005-0000-0000-00009E000000}"/>
    <cellStyle name="Обычный 2 3 3" xfId="194" xr:uid="{00000000-0005-0000-0000-00009F000000}"/>
    <cellStyle name="Обычный 2 4" xfId="59" xr:uid="{00000000-0005-0000-0000-0000A0000000}"/>
    <cellStyle name="Обычный 2 5" xfId="60" xr:uid="{00000000-0005-0000-0000-0000A1000000}"/>
    <cellStyle name="Обычный 2 5 2" xfId="196" xr:uid="{00000000-0005-0000-0000-0000A2000000}"/>
    <cellStyle name="Обычный 2 6" xfId="61" xr:uid="{00000000-0005-0000-0000-0000A3000000}"/>
    <cellStyle name="Обычный 2 6 3" xfId="232" xr:uid="{00000000-0005-0000-0000-0000A4000000}"/>
    <cellStyle name="Обычный 2 7" xfId="62" xr:uid="{00000000-0005-0000-0000-0000A5000000}"/>
    <cellStyle name="Обычный 2 8" xfId="63" xr:uid="{00000000-0005-0000-0000-0000A6000000}"/>
    <cellStyle name="Обычный 2 9" xfId="64" xr:uid="{00000000-0005-0000-0000-0000A7000000}"/>
    <cellStyle name="Обычный 2_npa12EB" xfId="197" xr:uid="{00000000-0005-0000-0000-0000A8000000}"/>
    <cellStyle name="Обычный 20" xfId="198" xr:uid="{00000000-0005-0000-0000-0000A9000000}"/>
    <cellStyle name="Обычный 20 2" xfId="199" xr:uid="{00000000-0005-0000-0000-0000AA000000}"/>
    <cellStyle name="Обычный 22" xfId="230" xr:uid="{00000000-0005-0000-0000-0000AB000000}"/>
    <cellStyle name="Обычный 3" xfId="65" xr:uid="{00000000-0005-0000-0000-0000AC000000}"/>
    <cellStyle name="Обычный 3 2" xfId="200" xr:uid="{00000000-0005-0000-0000-0000AD000000}"/>
    <cellStyle name="Обычный 3 3" xfId="231" xr:uid="{00000000-0005-0000-0000-0000AE000000}"/>
    <cellStyle name="Обычный 4" xfId="66" xr:uid="{00000000-0005-0000-0000-0000AF000000}"/>
    <cellStyle name="Обычный 4 10" xfId="67" xr:uid="{00000000-0005-0000-0000-0000B0000000}"/>
    <cellStyle name="Обычный 4 11" xfId="68" xr:uid="{00000000-0005-0000-0000-0000B1000000}"/>
    <cellStyle name="Обычный 4 12" xfId="69" xr:uid="{00000000-0005-0000-0000-0000B2000000}"/>
    <cellStyle name="Обычный 4 13" xfId="70" xr:uid="{00000000-0005-0000-0000-0000B3000000}"/>
    <cellStyle name="Обычный 4 14" xfId="71" xr:uid="{00000000-0005-0000-0000-0000B4000000}"/>
    <cellStyle name="Обычный 4 15" xfId="72" xr:uid="{00000000-0005-0000-0000-0000B5000000}"/>
    <cellStyle name="Обычный 4 16" xfId="96" xr:uid="{00000000-0005-0000-0000-0000B6000000}"/>
    <cellStyle name="Обычный 4 16 2" xfId="201" xr:uid="{00000000-0005-0000-0000-0000B7000000}"/>
    <cellStyle name="Обычный 4 17" xfId="202" xr:uid="{00000000-0005-0000-0000-0000B8000000}"/>
    <cellStyle name="Обычный 4 2" xfId="73" xr:uid="{00000000-0005-0000-0000-0000B9000000}"/>
    <cellStyle name="Обычный 4 3" xfId="74" xr:uid="{00000000-0005-0000-0000-0000BA000000}"/>
    <cellStyle name="Обычный 4 4" xfId="75" xr:uid="{00000000-0005-0000-0000-0000BB000000}"/>
    <cellStyle name="Обычный 4 5" xfId="76" xr:uid="{00000000-0005-0000-0000-0000BC000000}"/>
    <cellStyle name="Обычный 4 6" xfId="77" xr:uid="{00000000-0005-0000-0000-0000BD000000}"/>
    <cellStyle name="Обычный 4 7" xfId="78" xr:uid="{00000000-0005-0000-0000-0000BE000000}"/>
    <cellStyle name="Обычный 4 8" xfId="79" xr:uid="{00000000-0005-0000-0000-0000BF000000}"/>
    <cellStyle name="Обычный 4 9" xfId="80" xr:uid="{00000000-0005-0000-0000-0000C0000000}"/>
    <cellStyle name="Обычный 5" xfId="81" xr:uid="{00000000-0005-0000-0000-0000C1000000}"/>
    <cellStyle name="Обычный 5 2" xfId="204" xr:uid="{00000000-0005-0000-0000-0000C2000000}"/>
    <cellStyle name="Обычный 5 3" xfId="203" xr:uid="{00000000-0005-0000-0000-0000C3000000}"/>
    <cellStyle name="Обычный 6" xfId="205" xr:uid="{00000000-0005-0000-0000-0000C4000000}"/>
    <cellStyle name="Обычный 6 4" xfId="91" xr:uid="{00000000-0005-0000-0000-0000C5000000}"/>
    <cellStyle name="Обычный 69" xfId="92" xr:uid="{00000000-0005-0000-0000-0000C6000000}"/>
    <cellStyle name="Обычный 69 2" xfId="97" xr:uid="{00000000-0005-0000-0000-0000C7000000}"/>
    <cellStyle name="Обычный 7" xfId="206" xr:uid="{00000000-0005-0000-0000-0000C8000000}"/>
    <cellStyle name="Обычный 7 2" xfId="207" xr:uid="{00000000-0005-0000-0000-0000C9000000}"/>
    <cellStyle name="Обычный 70" xfId="98" xr:uid="{00000000-0005-0000-0000-0000CA000000}"/>
    <cellStyle name="Обычный 8" xfId="208" xr:uid="{00000000-0005-0000-0000-0000CB000000}"/>
    <cellStyle name="Обычный 9" xfId="209" xr:uid="{00000000-0005-0000-0000-0000CC000000}"/>
    <cellStyle name="Обычный 91" xfId="82" xr:uid="{00000000-0005-0000-0000-0000CD000000}"/>
    <cellStyle name="Обычный 92" xfId="83" xr:uid="{00000000-0005-0000-0000-0000CE000000}"/>
    <cellStyle name="Обычный 93" xfId="84" xr:uid="{00000000-0005-0000-0000-0000CF000000}"/>
    <cellStyle name="Обычный 94" xfId="85" xr:uid="{00000000-0005-0000-0000-0000D0000000}"/>
    <cellStyle name="Обычный 95" xfId="86" xr:uid="{00000000-0005-0000-0000-0000D1000000}"/>
    <cellStyle name="Обычный 96" xfId="87" xr:uid="{00000000-0005-0000-0000-0000D2000000}"/>
    <cellStyle name="Обычный 97" xfId="88" xr:uid="{00000000-0005-0000-0000-0000D3000000}"/>
    <cellStyle name="Обычный 98" xfId="89" xr:uid="{00000000-0005-0000-0000-0000D4000000}"/>
    <cellStyle name="Обычный 99" xfId="90" xr:uid="{00000000-0005-0000-0000-0000D5000000}"/>
    <cellStyle name="Плохой 2" xfId="210" xr:uid="{00000000-0005-0000-0000-0000D6000000}"/>
    <cellStyle name="Пояснение 2" xfId="211" xr:uid="{00000000-0005-0000-0000-0000D7000000}"/>
    <cellStyle name="Примечание 2" xfId="212" xr:uid="{00000000-0005-0000-0000-0000D8000000}"/>
    <cellStyle name="Процентный 2" xfId="213" xr:uid="{00000000-0005-0000-0000-0000D9000000}"/>
    <cellStyle name="Процентный 2 2" xfId="214" xr:uid="{00000000-0005-0000-0000-0000DA000000}"/>
    <cellStyle name="Процентный 3" xfId="215" xr:uid="{00000000-0005-0000-0000-0000DB000000}"/>
    <cellStyle name="Процентный 4" xfId="216" xr:uid="{00000000-0005-0000-0000-0000DC000000}"/>
    <cellStyle name="Процентный 5" xfId="217" xr:uid="{00000000-0005-0000-0000-0000DD000000}"/>
    <cellStyle name="Процентный 6" xfId="228" xr:uid="{00000000-0005-0000-0000-0000DE000000}"/>
    <cellStyle name="Связанная ячейка 2" xfId="218" xr:uid="{00000000-0005-0000-0000-0000DF000000}"/>
    <cellStyle name="Стиль 1" xfId="3" xr:uid="{00000000-0005-0000-0000-0000E0000000}"/>
    <cellStyle name="Текст предупреждения 2" xfId="219" xr:uid="{00000000-0005-0000-0000-0000E1000000}"/>
    <cellStyle name="Финансовый 2" xfId="220" xr:uid="{00000000-0005-0000-0000-0000E2000000}"/>
    <cellStyle name="Финансовый 2 2" xfId="221" xr:uid="{00000000-0005-0000-0000-0000E3000000}"/>
    <cellStyle name="Финансовый 3" xfId="222" xr:uid="{00000000-0005-0000-0000-0000E4000000}"/>
    <cellStyle name="Финансовый 4" xfId="223" xr:uid="{00000000-0005-0000-0000-0000E5000000}"/>
    <cellStyle name="Финансовый 5" xfId="224" xr:uid="{00000000-0005-0000-0000-0000E6000000}"/>
    <cellStyle name="Финансовый 6" xfId="225" xr:uid="{00000000-0005-0000-0000-0000E7000000}"/>
    <cellStyle name="Финансовый 7" xfId="226" xr:uid="{00000000-0005-0000-0000-0000E8000000}"/>
    <cellStyle name="Хороший 2" xfId="227" xr:uid="{00000000-0005-0000-0000-0000E9000000}"/>
  </cellStyles>
  <dxfs count="0"/>
  <tableStyles count="0" defaultTableStyle="TableStyleMedium9" defaultPivotStyle="PivotStyleLight16"/>
  <colors>
    <mruColors>
      <color rgb="FFFF6699"/>
      <color rgb="FFC4D79B"/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6"/>
  <sheetViews>
    <sheetView tabSelected="1" zoomScale="90" zoomScaleNormal="90" workbookViewId="0">
      <pane xSplit="3" ySplit="8" topLeftCell="D119" activePane="bottomRight" state="frozen"/>
      <selection pane="topRight" activeCell="D1" sqref="D1"/>
      <selection pane="bottomLeft" activeCell="A14" sqref="A14"/>
      <selection pane="bottomRight" activeCell="M121" sqref="M121"/>
    </sheetView>
  </sheetViews>
  <sheetFormatPr defaultRowHeight="12.75" x14ac:dyDescent="0.2"/>
  <cols>
    <col min="1" max="1" width="5" style="77" customWidth="1"/>
    <col min="2" max="2" width="9.140625" style="43"/>
    <col min="3" max="3" width="36.42578125" style="61" customWidth="1"/>
    <col min="4" max="4" width="19" style="62" customWidth="1"/>
    <col min="5" max="5" width="17" style="43" customWidth="1"/>
    <col min="6" max="6" width="13" style="43" customWidth="1"/>
    <col min="7" max="7" width="14.85546875" style="62" customWidth="1"/>
    <col min="8" max="8" width="15.7109375" style="43" customWidth="1"/>
    <col min="9" max="9" width="14" style="43" customWidth="1"/>
    <col min="10" max="10" width="15.7109375" style="43" customWidth="1"/>
    <col min="11" max="11" width="16.140625" style="43" customWidth="1"/>
    <col min="12" max="16384" width="9.140625" style="43"/>
  </cols>
  <sheetData>
    <row r="1" spans="1:11" s="59" customFormat="1" ht="30" customHeight="1" x14ac:dyDescent="0.2">
      <c r="A1" s="313" t="s">
        <v>320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 ht="16.5" customHeight="1" thickBot="1" x14ac:dyDescent="0.25">
      <c r="A2" s="60"/>
    </row>
    <row r="3" spans="1:11" s="186" customFormat="1" ht="17.25" customHeight="1" x14ac:dyDescent="0.2">
      <c r="A3" s="328" t="s">
        <v>42</v>
      </c>
      <c r="B3" s="331" t="s">
        <v>263</v>
      </c>
      <c r="C3" s="332" t="s">
        <v>43</v>
      </c>
      <c r="D3" s="335" t="s">
        <v>274</v>
      </c>
      <c r="E3" s="336"/>
      <c r="F3" s="336"/>
      <c r="G3" s="336"/>
      <c r="H3" s="336"/>
      <c r="I3" s="336"/>
      <c r="J3" s="336"/>
      <c r="K3" s="337"/>
    </row>
    <row r="4" spans="1:11" s="186" customFormat="1" ht="21.75" customHeight="1" x14ac:dyDescent="0.2">
      <c r="A4" s="329"/>
      <c r="B4" s="305"/>
      <c r="C4" s="333"/>
      <c r="D4" s="338" t="s">
        <v>297</v>
      </c>
      <c r="E4" s="305" t="s">
        <v>270</v>
      </c>
      <c r="F4" s="305" t="s">
        <v>271</v>
      </c>
      <c r="G4" s="315" t="s">
        <v>272</v>
      </c>
      <c r="H4" s="315" t="s">
        <v>273</v>
      </c>
      <c r="I4" s="315" t="s">
        <v>275</v>
      </c>
      <c r="J4" s="315" t="s">
        <v>276</v>
      </c>
      <c r="K4" s="317" t="s">
        <v>277</v>
      </c>
    </row>
    <row r="5" spans="1:11" s="186" customFormat="1" ht="89.25" customHeight="1" thickBot="1" x14ac:dyDescent="0.25">
      <c r="A5" s="330"/>
      <c r="B5" s="306"/>
      <c r="C5" s="334"/>
      <c r="D5" s="339"/>
      <c r="E5" s="306"/>
      <c r="F5" s="306"/>
      <c r="G5" s="316"/>
      <c r="H5" s="316"/>
      <c r="I5" s="316"/>
      <c r="J5" s="316"/>
      <c r="K5" s="318"/>
    </row>
    <row r="6" spans="1:11" s="62" customFormat="1" ht="15" customHeight="1" x14ac:dyDescent="0.2">
      <c r="A6" s="325" t="s">
        <v>220</v>
      </c>
      <c r="B6" s="326"/>
      <c r="C6" s="327"/>
      <c r="D6" s="63">
        <f t="shared" ref="D6:K6" si="0">SUM(D7:D8)</f>
        <v>5952201440.5699987</v>
      </c>
      <c r="E6" s="64">
        <f t="shared" si="0"/>
        <v>85579147.779999986</v>
      </c>
      <c r="F6" s="64">
        <f t="shared" si="0"/>
        <v>75380565.590000004</v>
      </c>
      <c r="G6" s="64">
        <f t="shared" si="0"/>
        <v>223906603.40999997</v>
      </c>
      <c r="H6" s="64">
        <f t="shared" si="0"/>
        <v>1077228356.78</v>
      </c>
      <c r="I6" s="64">
        <f t="shared" si="0"/>
        <v>599012901.39999998</v>
      </c>
      <c r="J6" s="64">
        <f t="shared" si="0"/>
        <v>1197691804.3499999</v>
      </c>
      <c r="K6" s="65">
        <f t="shared" si="0"/>
        <v>2693402061.2600002</v>
      </c>
    </row>
    <row r="7" spans="1:11" s="3" customFormat="1" ht="15" customHeight="1" x14ac:dyDescent="0.2">
      <c r="A7" s="322" t="s">
        <v>308</v>
      </c>
      <c r="B7" s="323"/>
      <c r="C7" s="324"/>
      <c r="D7" s="75">
        <f>Долечивание!I7+'Кибер-нож'!K7+Венерология!I7+'Паллиативная МП'!H7+Психотерапия!Q7+Наркология!Q7+Фтизиатрия!K7</f>
        <v>14899.86</v>
      </c>
      <c r="E7" s="181">
        <f>Долечивание!I7</f>
        <v>168.58</v>
      </c>
      <c r="F7" s="181">
        <f>'Кибер-нож'!K7</f>
        <v>3.05</v>
      </c>
      <c r="G7" s="181">
        <f>Венерология!I7</f>
        <v>463.86999999999995</v>
      </c>
      <c r="H7" s="181">
        <f>'Паллиативная МП'!H7</f>
        <v>1325.97</v>
      </c>
      <c r="I7" s="181">
        <f>Психотерапия!Q7</f>
        <v>3234.84</v>
      </c>
      <c r="J7" s="181">
        <f>Наркология!Q7</f>
        <v>3606.73</v>
      </c>
      <c r="K7" s="203">
        <f>Фтизиатрия!K7</f>
        <v>6096.8200000000006</v>
      </c>
    </row>
    <row r="8" spans="1:11" s="62" customFormat="1" ht="15" customHeight="1" x14ac:dyDescent="0.2">
      <c r="A8" s="319" t="s">
        <v>219</v>
      </c>
      <c r="B8" s="320"/>
      <c r="C8" s="321"/>
      <c r="D8" s="69">
        <f t="shared" ref="D8:K8" si="1">SUM(D9:D146)-D89</f>
        <v>5952186540.7099991</v>
      </c>
      <c r="E8" s="156">
        <f t="shared" si="1"/>
        <v>85578979.199999988</v>
      </c>
      <c r="F8" s="156">
        <f t="shared" si="1"/>
        <v>75380562.540000007</v>
      </c>
      <c r="G8" s="156">
        <f t="shared" si="1"/>
        <v>223906139.53999996</v>
      </c>
      <c r="H8" s="156">
        <f t="shared" si="1"/>
        <v>1077227030.8099999</v>
      </c>
      <c r="I8" s="156">
        <f t="shared" si="1"/>
        <v>599009666.55999994</v>
      </c>
      <c r="J8" s="156">
        <f t="shared" si="1"/>
        <v>1197688197.6199999</v>
      </c>
      <c r="K8" s="82">
        <f t="shared" si="1"/>
        <v>2693395964.4400001</v>
      </c>
    </row>
    <row r="9" spans="1:11" x14ac:dyDescent="0.2">
      <c r="A9" s="56">
        <v>1</v>
      </c>
      <c r="B9" s="49" t="s">
        <v>52</v>
      </c>
      <c r="C9" s="132" t="s">
        <v>40</v>
      </c>
      <c r="D9" s="71">
        <f t="shared" ref="D9:D36" si="2">E9+F9+G9+H9+I9+J9+K9</f>
        <v>15097104.380000001</v>
      </c>
      <c r="E9" s="158">
        <f>Долечивание!I9</f>
        <v>0</v>
      </c>
      <c r="F9" s="72">
        <f>'Кибер-нож'!K9</f>
        <v>0</v>
      </c>
      <c r="G9" s="73">
        <f>Венерология!I9</f>
        <v>913063.8</v>
      </c>
      <c r="H9" s="73">
        <f>'Паллиативная МП'!H9</f>
        <v>10069092</v>
      </c>
      <c r="I9" s="73">
        <f>Психотерапия!Q9</f>
        <v>0</v>
      </c>
      <c r="J9" s="73">
        <f>Наркология!Q9</f>
        <v>1715144.08</v>
      </c>
      <c r="K9" s="74">
        <f>Фтизиатрия!K9</f>
        <v>2399804.5</v>
      </c>
    </row>
    <row r="10" spans="1:11" x14ac:dyDescent="0.2">
      <c r="A10" s="56">
        <v>2</v>
      </c>
      <c r="B10" s="19" t="s">
        <v>53</v>
      </c>
      <c r="C10" s="132" t="s">
        <v>205</v>
      </c>
      <c r="D10" s="75">
        <f t="shared" si="2"/>
        <v>19146116.729999997</v>
      </c>
      <c r="E10" s="158">
        <f>Долечивание!I10</f>
        <v>0</v>
      </c>
      <c r="F10" s="72">
        <f>'Кибер-нож'!K10</f>
        <v>0</v>
      </c>
      <c r="G10" s="73">
        <f>Венерология!I10</f>
        <v>1346040</v>
      </c>
      <c r="H10" s="73">
        <f>'Паллиативная МП'!H10</f>
        <v>11436484.859999999</v>
      </c>
      <c r="I10" s="73">
        <f>Психотерапия!Q10</f>
        <v>0</v>
      </c>
      <c r="J10" s="73">
        <f>Наркология!Q10</f>
        <v>1762667.77</v>
      </c>
      <c r="K10" s="74">
        <f>Фтизиатрия!K10</f>
        <v>4600924.0999999996</v>
      </c>
    </row>
    <row r="11" spans="1:11" x14ac:dyDescent="0.2">
      <c r="A11" s="56">
        <v>3</v>
      </c>
      <c r="B11" s="159" t="s">
        <v>54</v>
      </c>
      <c r="C11" s="132" t="s">
        <v>5</v>
      </c>
      <c r="D11" s="75">
        <f t="shared" si="2"/>
        <v>48404743.859999999</v>
      </c>
      <c r="E11" s="158">
        <f>Долечивание!I11</f>
        <v>0</v>
      </c>
      <c r="F11" s="72">
        <f>'Кибер-нож'!K11</f>
        <v>0</v>
      </c>
      <c r="G11" s="73">
        <f>Венерология!I11</f>
        <v>2645529.4500000002</v>
      </c>
      <c r="H11" s="73">
        <f>'Паллиативная МП'!H11</f>
        <v>16203138.309999999</v>
      </c>
      <c r="I11" s="73">
        <f>Психотерапия!Q11</f>
        <v>5077986.4000000004</v>
      </c>
      <c r="J11" s="73">
        <f>Наркология!Q11</f>
        <v>24478089.700000003</v>
      </c>
      <c r="K11" s="74">
        <f>Фтизиатрия!K11</f>
        <v>0</v>
      </c>
    </row>
    <row r="12" spans="1:11" x14ac:dyDescent="0.2">
      <c r="A12" s="56">
        <v>4</v>
      </c>
      <c r="B12" s="49" t="s">
        <v>55</v>
      </c>
      <c r="C12" s="132" t="s">
        <v>206</v>
      </c>
      <c r="D12" s="75">
        <f t="shared" si="2"/>
        <v>15716370.57</v>
      </c>
      <c r="E12" s="158">
        <f>Долечивание!I12</f>
        <v>0</v>
      </c>
      <c r="F12" s="72">
        <f>'Кибер-нож'!K12</f>
        <v>0</v>
      </c>
      <c r="G12" s="73">
        <f>Венерология!I12</f>
        <v>1065615</v>
      </c>
      <c r="H12" s="73">
        <f>'Паллиативная МП'!H12</f>
        <v>10541287.1</v>
      </c>
      <c r="I12" s="73">
        <f>Психотерапия!Q12</f>
        <v>0</v>
      </c>
      <c r="J12" s="73">
        <f>Наркология!Q12</f>
        <v>2214885.9699999997</v>
      </c>
      <c r="K12" s="74">
        <f>Фтизиатрия!K12</f>
        <v>1894582.5</v>
      </c>
    </row>
    <row r="13" spans="1:11" ht="14.25" customHeight="1" x14ac:dyDescent="0.2">
      <c r="A13" s="56">
        <v>5</v>
      </c>
      <c r="B13" s="49" t="s">
        <v>56</v>
      </c>
      <c r="C13" s="132" t="s">
        <v>8</v>
      </c>
      <c r="D13" s="75">
        <f t="shared" si="2"/>
        <v>15722300.17</v>
      </c>
      <c r="E13" s="158">
        <f>Долечивание!I13</f>
        <v>0</v>
      </c>
      <c r="F13" s="72">
        <f>'Кибер-нож'!K13</f>
        <v>0</v>
      </c>
      <c r="G13" s="73">
        <f>Венерология!I13</f>
        <v>858100.5</v>
      </c>
      <c r="H13" s="73">
        <f>'Паллиативная МП'!H13</f>
        <v>10069092</v>
      </c>
      <c r="I13" s="73">
        <f>Психотерапия!Q13</f>
        <v>0</v>
      </c>
      <c r="J13" s="73">
        <f>Наркология!Q13</f>
        <v>2268997.67</v>
      </c>
      <c r="K13" s="74">
        <f>Фтизиатрия!K13</f>
        <v>2526110</v>
      </c>
    </row>
    <row r="14" spans="1:11" x14ac:dyDescent="0.2">
      <c r="A14" s="56">
        <v>6</v>
      </c>
      <c r="B14" s="159" t="s">
        <v>57</v>
      </c>
      <c r="C14" s="51" t="s">
        <v>58</v>
      </c>
      <c r="D14" s="75">
        <f t="shared" si="2"/>
        <v>88907438.520000011</v>
      </c>
      <c r="E14" s="158">
        <f>Долечивание!I14</f>
        <v>0</v>
      </c>
      <c r="F14" s="72">
        <f>'Кибер-нож'!K14</f>
        <v>0</v>
      </c>
      <c r="G14" s="73">
        <f>Венерология!I14</f>
        <v>11370887.960000001</v>
      </c>
      <c r="H14" s="73">
        <f>'Паллиативная МП'!H14</f>
        <v>27272568.670000002</v>
      </c>
      <c r="I14" s="73">
        <f>Психотерапия!Q14</f>
        <v>0</v>
      </c>
      <c r="J14" s="73">
        <f>Наркология!Q14</f>
        <v>49000926.890000001</v>
      </c>
      <c r="K14" s="74">
        <f>Фтизиатрия!K14</f>
        <v>1263055</v>
      </c>
    </row>
    <row r="15" spans="1:11" x14ac:dyDescent="0.2">
      <c r="A15" s="56">
        <v>7</v>
      </c>
      <c r="B15" s="49" t="s">
        <v>59</v>
      </c>
      <c r="C15" s="51" t="s">
        <v>207</v>
      </c>
      <c r="D15" s="75">
        <f t="shared" si="2"/>
        <v>24282995.469999999</v>
      </c>
      <c r="E15" s="158">
        <f>Долечивание!I15</f>
        <v>0</v>
      </c>
      <c r="F15" s="72">
        <f>'Кибер-нож'!K15</f>
        <v>0</v>
      </c>
      <c r="G15" s="73">
        <f>Венерология!I15</f>
        <v>2523825</v>
      </c>
      <c r="H15" s="73">
        <f>'Паллиативная МП'!H15</f>
        <v>13205197.449999999</v>
      </c>
      <c r="I15" s="73">
        <f>Психотерапия!Q15</f>
        <v>0</v>
      </c>
      <c r="J15" s="73">
        <f>Наркология!Q15</f>
        <v>3816426.49</v>
      </c>
      <c r="K15" s="74">
        <f>Фтизиатрия!K15</f>
        <v>4737546.53</v>
      </c>
    </row>
    <row r="16" spans="1:11" x14ac:dyDescent="0.2">
      <c r="A16" s="56">
        <v>8</v>
      </c>
      <c r="B16" s="159" t="s">
        <v>60</v>
      </c>
      <c r="C16" s="51" t="s">
        <v>17</v>
      </c>
      <c r="D16" s="75">
        <f t="shared" si="2"/>
        <v>15815009.93</v>
      </c>
      <c r="E16" s="158">
        <f>Долечивание!I16</f>
        <v>0</v>
      </c>
      <c r="F16" s="72">
        <f>'Кибер-нож'!K16</f>
        <v>0</v>
      </c>
      <c r="G16" s="73">
        <f>Венерология!I16</f>
        <v>1080197.1000000001</v>
      </c>
      <c r="H16" s="73">
        <f>'Паллиативная МП'!H16</f>
        <v>10069092</v>
      </c>
      <c r="I16" s="73">
        <f>Психотерапия!Q16</f>
        <v>0</v>
      </c>
      <c r="J16" s="73">
        <f>Наркология!Q16</f>
        <v>1824937.3599999999</v>
      </c>
      <c r="K16" s="74">
        <f>Фтизиатрия!K16</f>
        <v>2840783.4699999997</v>
      </c>
    </row>
    <row r="17" spans="1:11" x14ac:dyDescent="0.2">
      <c r="A17" s="56">
        <v>9</v>
      </c>
      <c r="B17" s="159" t="s">
        <v>61</v>
      </c>
      <c r="C17" s="51" t="s">
        <v>6</v>
      </c>
      <c r="D17" s="75">
        <f t="shared" si="2"/>
        <v>18771775.23</v>
      </c>
      <c r="E17" s="158">
        <f>Долечивание!I17</f>
        <v>0</v>
      </c>
      <c r="F17" s="72">
        <f>'Кибер-нож'!K17</f>
        <v>0</v>
      </c>
      <c r="G17" s="73">
        <f>Венерология!I17</f>
        <v>1328653.6499999999</v>
      </c>
      <c r="H17" s="73">
        <f>'Паллиативная МП'!H17</f>
        <v>5787960.9800000004</v>
      </c>
      <c r="I17" s="73">
        <f>Психотерапия!Q17</f>
        <v>0</v>
      </c>
      <c r="J17" s="73">
        <f>Наркология!Q17</f>
        <v>8497523.0999999996</v>
      </c>
      <c r="K17" s="74">
        <f>Фтизиатрия!K17</f>
        <v>3157637.5</v>
      </c>
    </row>
    <row r="18" spans="1:11" x14ac:dyDescent="0.2">
      <c r="A18" s="56">
        <v>10</v>
      </c>
      <c r="B18" s="159" t="s">
        <v>62</v>
      </c>
      <c r="C18" s="51" t="s">
        <v>18</v>
      </c>
      <c r="D18" s="75">
        <f t="shared" si="2"/>
        <v>30089067.130000003</v>
      </c>
      <c r="E18" s="158">
        <f>Долечивание!I18</f>
        <v>0</v>
      </c>
      <c r="F18" s="72">
        <f>'Кибер-нож'!K18</f>
        <v>0</v>
      </c>
      <c r="G18" s="73">
        <f>Венерология!I18</f>
        <v>1314632.3999999999</v>
      </c>
      <c r="H18" s="73">
        <f>'Паллиативная МП'!H18</f>
        <v>10069092</v>
      </c>
      <c r="I18" s="73">
        <f>Психотерапия!Q18</f>
        <v>16493906.199999999</v>
      </c>
      <c r="J18" s="73">
        <f>Наркология!Q18</f>
        <v>0</v>
      </c>
      <c r="K18" s="74">
        <f>Фтизиатрия!K18</f>
        <v>2211436.5300000003</v>
      </c>
    </row>
    <row r="19" spans="1:11" x14ac:dyDescent="0.2">
      <c r="A19" s="56">
        <v>11</v>
      </c>
      <c r="B19" s="159" t="s">
        <v>63</v>
      </c>
      <c r="C19" s="51" t="s">
        <v>7</v>
      </c>
      <c r="D19" s="75">
        <f t="shared" si="2"/>
        <v>16027883.289999999</v>
      </c>
      <c r="E19" s="158">
        <f>Долечивание!I19</f>
        <v>0</v>
      </c>
      <c r="F19" s="72">
        <f>'Кибер-нож'!K19</f>
        <v>0</v>
      </c>
      <c r="G19" s="73">
        <f>Венерология!I19</f>
        <v>939423.75</v>
      </c>
      <c r="H19" s="73">
        <f>'Паллиативная МП'!H19</f>
        <v>10069092</v>
      </c>
      <c r="I19" s="73">
        <f>Психотерапия!Q19</f>
        <v>0</v>
      </c>
      <c r="J19" s="73">
        <f>Наркология!Q19</f>
        <v>2142739.92</v>
      </c>
      <c r="K19" s="74">
        <f>Фтизиатрия!K19</f>
        <v>2876627.62</v>
      </c>
    </row>
    <row r="20" spans="1:11" x14ac:dyDescent="0.2">
      <c r="A20" s="56">
        <v>12</v>
      </c>
      <c r="B20" s="159" t="s">
        <v>64</v>
      </c>
      <c r="C20" s="51" t="s">
        <v>19</v>
      </c>
      <c r="D20" s="75">
        <f t="shared" si="2"/>
        <v>21929357.060000002</v>
      </c>
      <c r="E20" s="158">
        <f>Долечивание!I20</f>
        <v>0</v>
      </c>
      <c r="F20" s="72">
        <f>'Кибер-нож'!K20</f>
        <v>0</v>
      </c>
      <c r="G20" s="73">
        <f>Венерология!I20</f>
        <v>1785185.55</v>
      </c>
      <c r="H20" s="73">
        <f>'Паллиативная МП'!H20</f>
        <v>10998250.1</v>
      </c>
      <c r="I20" s="73">
        <f>Психотерапия!Q20</f>
        <v>0</v>
      </c>
      <c r="J20" s="73">
        <f>Наркология!Q20</f>
        <v>3650541.88</v>
      </c>
      <c r="K20" s="74">
        <f>Фтизиатрия!K20</f>
        <v>5495379.5299999993</v>
      </c>
    </row>
    <row r="21" spans="1:11" x14ac:dyDescent="0.2">
      <c r="A21" s="56">
        <v>13</v>
      </c>
      <c r="B21" s="159" t="s">
        <v>230</v>
      </c>
      <c r="C21" s="51" t="s">
        <v>231</v>
      </c>
      <c r="D21" s="75">
        <f t="shared" si="2"/>
        <v>0</v>
      </c>
      <c r="E21" s="158">
        <f>Долечивание!I21</f>
        <v>0</v>
      </c>
      <c r="F21" s="72">
        <f>'Кибер-нож'!K21</f>
        <v>0</v>
      </c>
      <c r="G21" s="73">
        <f>Венерология!I21</f>
        <v>0</v>
      </c>
      <c r="H21" s="73">
        <f>'Паллиативная МП'!H21</f>
        <v>0</v>
      </c>
      <c r="I21" s="73">
        <f>Психотерапия!Q21</f>
        <v>0</v>
      </c>
      <c r="J21" s="73">
        <f>Наркология!Q21</f>
        <v>0</v>
      </c>
      <c r="K21" s="74">
        <f>Фтизиатрия!K21</f>
        <v>0</v>
      </c>
    </row>
    <row r="22" spans="1:11" x14ac:dyDescent="0.2">
      <c r="A22" s="56">
        <v>14</v>
      </c>
      <c r="B22" s="159" t="s">
        <v>65</v>
      </c>
      <c r="C22" s="51" t="s">
        <v>22</v>
      </c>
      <c r="D22" s="75">
        <f t="shared" si="2"/>
        <v>17563475.390000001</v>
      </c>
      <c r="E22" s="158">
        <f>Долечивание!I22</f>
        <v>0</v>
      </c>
      <c r="F22" s="72">
        <f>'Кибер-нож'!K22</f>
        <v>0</v>
      </c>
      <c r="G22" s="73">
        <f>Венерология!I22</f>
        <v>1545141.75</v>
      </c>
      <c r="H22" s="73">
        <f>'Паллиативная МП'!H22</f>
        <v>10069092</v>
      </c>
      <c r="I22" s="73">
        <f>Психотерапия!Q22</f>
        <v>0</v>
      </c>
      <c r="J22" s="73">
        <f>Наркология!Q22</f>
        <v>2098014.17</v>
      </c>
      <c r="K22" s="74">
        <f>Фтизиатрия!K22</f>
        <v>3851227.4699999997</v>
      </c>
    </row>
    <row r="23" spans="1:11" x14ac:dyDescent="0.2">
      <c r="A23" s="56">
        <v>15</v>
      </c>
      <c r="B23" s="159" t="s">
        <v>66</v>
      </c>
      <c r="C23" s="51" t="s">
        <v>10</v>
      </c>
      <c r="D23" s="75">
        <f t="shared" si="2"/>
        <v>26888036.84</v>
      </c>
      <c r="E23" s="158">
        <f>Долечивание!I23</f>
        <v>0</v>
      </c>
      <c r="F23" s="72">
        <f>'Кибер-нож'!K23</f>
        <v>0</v>
      </c>
      <c r="G23" s="73">
        <f>Венерология!I23</f>
        <v>2498586.75</v>
      </c>
      <c r="H23" s="73">
        <f>'Паллиативная МП'!H23</f>
        <v>10069092</v>
      </c>
      <c r="I23" s="73">
        <f>Психотерапия!Q23</f>
        <v>0</v>
      </c>
      <c r="J23" s="73">
        <f>Наркология!Q23</f>
        <v>9268138.0899999999</v>
      </c>
      <c r="K23" s="74">
        <f>Фтизиатрия!K23</f>
        <v>5052220</v>
      </c>
    </row>
    <row r="24" spans="1:11" x14ac:dyDescent="0.2">
      <c r="A24" s="56">
        <v>16</v>
      </c>
      <c r="B24" s="159" t="s">
        <v>67</v>
      </c>
      <c r="C24" s="51" t="s">
        <v>305</v>
      </c>
      <c r="D24" s="75">
        <f t="shared" si="2"/>
        <v>37188943.799999997</v>
      </c>
      <c r="E24" s="158">
        <f>Долечивание!I24</f>
        <v>0</v>
      </c>
      <c r="F24" s="72">
        <f>'Кибер-нож'!K24</f>
        <v>0</v>
      </c>
      <c r="G24" s="73">
        <f>Венерология!I24</f>
        <v>2156468.25</v>
      </c>
      <c r="H24" s="73">
        <f>'Паллиативная МП'!H24</f>
        <v>11948530.6</v>
      </c>
      <c r="I24" s="73">
        <f>Психотерапия!Q24</f>
        <v>0</v>
      </c>
      <c r="J24" s="73">
        <f>Наркология!Q24</f>
        <v>16768669.949999999</v>
      </c>
      <c r="K24" s="74">
        <f>Фтизиатрия!K24</f>
        <v>6315275</v>
      </c>
    </row>
    <row r="25" spans="1:11" x14ac:dyDescent="0.2">
      <c r="A25" s="56">
        <v>17</v>
      </c>
      <c r="B25" s="159" t="s">
        <v>68</v>
      </c>
      <c r="C25" s="51" t="s">
        <v>9</v>
      </c>
      <c r="D25" s="75">
        <f t="shared" si="2"/>
        <v>59787979.25</v>
      </c>
      <c r="E25" s="158">
        <f>Долечивание!I25</f>
        <v>0</v>
      </c>
      <c r="F25" s="72">
        <f>'Кибер-нож'!K25</f>
        <v>0</v>
      </c>
      <c r="G25" s="73">
        <f>Венерология!I25</f>
        <v>7868898.2600000007</v>
      </c>
      <c r="H25" s="73">
        <f>'Паллиативная МП'!H25</f>
        <v>16645772.91</v>
      </c>
      <c r="I25" s="73">
        <f>Психотерапия!Q25</f>
        <v>2867755.5</v>
      </c>
      <c r="J25" s="73">
        <f>Наркология!Q25</f>
        <v>32405552.579999998</v>
      </c>
      <c r="K25" s="74">
        <f>Фтизиатрия!K25</f>
        <v>0</v>
      </c>
    </row>
    <row r="26" spans="1:11" x14ac:dyDescent="0.2">
      <c r="A26" s="56">
        <v>18</v>
      </c>
      <c r="B26" s="49" t="s">
        <v>69</v>
      </c>
      <c r="C26" s="51" t="s">
        <v>11</v>
      </c>
      <c r="D26" s="75">
        <f t="shared" si="2"/>
        <v>10141069.109999999</v>
      </c>
      <c r="E26" s="158">
        <f>Долечивание!I26</f>
        <v>0</v>
      </c>
      <c r="F26" s="72">
        <f>'Кибер-нож'!K26</f>
        <v>0</v>
      </c>
      <c r="G26" s="73">
        <f>Венерология!I26</f>
        <v>589453.35</v>
      </c>
      <c r="H26" s="73">
        <f>'Паллиативная МП'!H26</f>
        <v>5657901.7999999998</v>
      </c>
      <c r="I26" s="73">
        <f>Психотерапия!Q26</f>
        <v>0</v>
      </c>
      <c r="J26" s="73">
        <f>Наркология!Q26</f>
        <v>1999131.46</v>
      </c>
      <c r="K26" s="74">
        <f>Фтизиатрия!K26</f>
        <v>1894582.5</v>
      </c>
    </row>
    <row r="27" spans="1:11" x14ac:dyDescent="0.2">
      <c r="A27" s="56">
        <v>19</v>
      </c>
      <c r="B27" s="49" t="s">
        <v>70</v>
      </c>
      <c r="C27" s="51" t="s">
        <v>208</v>
      </c>
      <c r="D27" s="75">
        <f t="shared" si="2"/>
        <v>15994444.129999999</v>
      </c>
      <c r="E27" s="158">
        <f>Долечивание!I27</f>
        <v>0</v>
      </c>
      <c r="F27" s="72">
        <f>'Кибер-нож'!K27</f>
        <v>0</v>
      </c>
      <c r="G27" s="73">
        <f>Венерология!I27</f>
        <v>1104874.5</v>
      </c>
      <c r="H27" s="73">
        <f>'Паллиативная МП'!H27</f>
        <v>11509134.34</v>
      </c>
      <c r="I27" s="73">
        <f>Психотерапия!Q27</f>
        <v>0</v>
      </c>
      <c r="J27" s="73">
        <f>Наркология!Q27</f>
        <v>1485852.79</v>
      </c>
      <c r="K27" s="74">
        <f>Фтизиатрия!K27</f>
        <v>1894582.5</v>
      </c>
    </row>
    <row r="28" spans="1:11" x14ac:dyDescent="0.2">
      <c r="A28" s="56">
        <v>20</v>
      </c>
      <c r="B28" s="49" t="s">
        <v>71</v>
      </c>
      <c r="C28" s="51" t="s">
        <v>306</v>
      </c>
      <c r="D28" s="75">
        <f t="shared" si="2"/>
        <v>51883293.189999998</v>
      </c>
      <c r="E28" s="158">
        <f>Долечивание!I28</f>
        <v>0</v>
      </c>
      <c r="F28" s="72">
        <f>'Кибер-нож'!K28</f>
        <v>0</v>
      </c>
      <c r="G28" s="73">
        <f>Венерология!I28</f>
        <v>4399501.4000000004</v>
      </c>
      <c r="H28" s="73">
        <f>'Паллиативная МП'!H28</f>
        <v>12427760.82</v>
      </c>
      <c r="I28" s="73">
        <f>Психотерапия!Q28</f>
        <v>16413804.74</v>
      </c>
      <c r="J28" s="73">
        <f>Наркология!Q28</f>
        <v>14221533.73</v>
      </c>
      <c r="K28" s="74">
        <f>Фтизиатрия!K28</f>
        <v>4420692.5</v>
      </c>
    </row>
    <row r="29" spans="1:11" x14ac:dyDescent="0.2">
      <c r="A29" s="56">
        <v>21</v>
      </c>
      <c r="B29" s="49" t="s">
        <v>72</v>
      </c>
      <c r="C29" s="51" t="s">
        <v>37</v>
      </c>
      <c r="D29" s="75">
        <f t="shared" si="2"/>
        <v>44223750.759999998</v>
      </c>
      <c r="E29" s="158">
        <f>Долечивание!I29</f>
        <v>0</v>
      </c>
      <c r="F29" s="72">
        <f>'Кибер-нож'!K29</f>
        <v>0</v>
      </c>
      <c r="G29" s="73">
        <f>Венерология!I29</f>
        <v>2752048.56</v>
      </c>
      <c r="H29" s="73">
        <f>'Паллиативная МП'!H29</f>
        <v>13676645.869999999</v>
      </c>
      <c r="I29" s="73">
        <f>Психотерапия!Q29</f>
        <v>16407966.98</v>
      </c>
      <c r="J29" s="73">
        <f>Наркология!Q29</f>
        <v>11387089.35</v>
      </c>
      <c r="K29" s="74">
        <f>Фтизиатрия!K29</f>
        <v>0</v>
      </c>
    </row>
    <row r="30" spans="1:11" x14ac:dyDescent="0.2">
      <c r="A30" s="225">
        <v>22</v>
      </c>
      <c r="B30" s="159" t="s">
        <v>73</v>
      </c>
      <c r="C30" s="51" t="s">
        <v>74</v>
      </c>
      <c r="D30" s="75">
        <f t="shared" si="2"/>
        <v>0</v>
      </c>
      <c r="E30" s="158">
        <f>Долечивание!I30</f>
        <v>0</v>
      </c>
      <c r="F30" s="72">
        <f>'Кибер-нож'!K30</f>
        <v>0</v>
      </c>
      <c r="G30" s="73">
        <f>Венерология!I30</f>
        <v>0</v>
      </c>
      <c r="H30" s="73">
        <f>'Паллиативная МП'!H30</f>
        <v>0</v>
      </c>
      <c r="I30" s="73">
        <f>Психотерапия!Q30</f>
        <v>0</v>
      </c>
      <c r="J30" s="73">
        <f>Наркология!Q30</f>
        <v>0</v>
      </c>
      <c r="K30" s="74">
        <f>Фтизиатрия!K30</f>
        <v>0</v>
      </c>
    </row>
    <row r="31" spans="1:11" x14ac:dyDescent="0.2">
      <c r="A31" s="56">
        <v>23</v>
      </c>
      <c r="B31" s="159" t="s">
        <v>75</v>
      </c>
      <c r="C31" s="51" t="s">
        <v>76</v>
      </c>
      <c r="D31" s="75">
        <f t="shared" si="2"/>
        <v>0</v>
      </c>
      <c r="E31" s="158">
        <f>Долечивание!I31</f>
        <v>0</v>
      </c>
      <c r="F31" s="72">
        <f>'Кибер-нож'!K31</f>
        <v>0</v>
      </c>
      <c r="G31" s="73">
        <f>Венерология!I31</f>
        <v>0</v>
      </c>
      <c r="H31" s="73">
        <f>'Паллиативная МП'!H31</f>
        <v>0</v>
      </c>
      <c r="I31" s="73">
        <f>Психотерапия!Q31</f>
        <v>0</v>
      </c>
      <c r="J31" s="73">
        <f>Наркология!Q31</f>
        <v>0</v>
      </c>
      <c r="K31" s="74">
        <f>Фтизиатрия!K31</f>
        <v>0</v>
      </c>
    </row>
    <row r="32" spans="1:11" ht="27" customHeight="1" x14ac:dyDescent="0.2">
      <c r="A32" s="56">
        <v>24</v>
      </c>
      <c r="B32" s="159" t="s">
        <v>77</v>
      </c>
      <c r="C32" s="51" t="s">
        <v>78</v>
      </c>
      <c r="D32" s="75">
        <f t="shared" si="2"/>
        <v>0</v>
      </c>
      <c r="E32" s="158">
        <f>Долечивание!I32</f>
        <v>0</v>
      </c>
      <c r="F32" s="72">
        <f>'Кибер-нож'!K32</f>
        <v>0</v>
      </c>
      <c r="G32" s="73">
        <f>Венерология!I32</f>
        <v>0</v>
      </c>
      <c r="H32" s="73">
        <f>'Паллиативная МП'!H32</f>
        <v>0</v>
      </c>
      <c r="I32" s="73">
        <f>Психотерапия!Q32</f>
        <v>0</v>
      </c>
      <c r="J32" s="73">
        <f>Наркология!Q32</f>
        <v>0</v>
      </c>
      <c r="K32" s="74">
        <f>Фтизиатрия!K32</f>
        <v>0</v>
      </c>
    </row>
    <row r="33" spans="1:11" x14ac:dyDescent="0.2">
      <c r="A33" s="56">
        <v>25</v>
      </c>
      <c r="B33" s="49" t="s">
        <v>79</v>
      </c>
      <c r="C33" s="304" t="s">
        <v>80</v>
      </c>
      <c r="D33" s="302">
        <f t="shared" si="2"/>
        <v>73565477.129999995</v>
      </c>
      <c r="E33" s="158">
        <f>Долечивание!I33</f>
        <v>0</v>
      </c>
      <c r="F33" s="72">
        <f>'Кибер-нож'!K33</f>
        <v>0</v>
      </c>
      <c r="G33" s="73">
        <f>Венерология!I33</f>
        <v>3653376.9</v>
      </c>
      <c r="H33" s="303">
        <f>'Паллиативная МП'!H33</f>
        <v>32605463.149999999</v>
      </c>
      <c r="I33" s="73">
        <f>Психотерапия!Q33</f>
        <v>28394579.780000001</v>
      </c>
      <c r="J33" s="73">
        <f>Наркология!Q33</f>
        <v>4174510.7700000005</v>
      </c>
      <c r="K33" s="74">
        <f>Фтизиатрия!K33</f>
        <v>4737546.53</v>
      </c>
    </row>
    <row r="34" spans="1:11" x14ac:dyDescent="0.2">
      <c r="A34" s="56">
        <v>26</v>
      </c>
      <c r="B34" s="159" t="s">
        <v>81</v>
      </c>
      <c r="C34" s="304" t="s">
        <v>82</v>
      </c>
      <c r="D34" s="302">
        <f t="shared" si="2"/>
        <v>0</v>
      </c>
      <c r="E34" s="158">
        <f>Долечивание!I34</f>
        <v>0</v>
      </c>
      <c r="F34" s="72">
        <f>'Кибер-нож'!K34</f>
        <v>0</v>
      </c>
      <c r="G34" s="73">
        <f>Венерология!I34</f>
        <v>0</v>
      </c>
      <c r="H34" s="303">
        <f>'Паллиативная МП'!H34</f>
        <v>0</v>
      </c>
      <c r="I34" s="73">
        <f>Психотерапия!Q34</f>
        <v>0</v>
      </c>
      <c r="J34" s="73">
        <f>Наркология!Q34</f>
        <v>0</v>
      </c>
      <c r="K34" s="74">
        <f>Фтизиатрия!K34</f>
        <v>0</v>
      </c>
    </row>
    <row r="35" spans="1:11" x14ac:dyDescent="0.2">
      <c r="A35" s="56">
        <v>27</v>
      </c>
      <c r="B35" s="19" t="s">
        <v>83</v>
      </c>
      <c r="C35" s="51" t="s">
        <v>84</v>
      </c>
      <c r="D35" s="75">
        <f t="shared" si="2"/>
        <v>0</v>
      </c>
      <c r="E35" s="158">
        <f>Долечивание!I35</f>
        <v>0</v>
      </c>
      <c r="F35" s="72">
        <f>'Кибер-нож'!K35</f>
        <v>0</v>
      </c>
      <c r="G35" s="73">
        <f>Венерология!I35</f>
        <v>0</v>
      </c>
      <c r="H35" s="73">
        <f>'Паллиативная МП'!H35</f>
        <v>0</v>
      </c>
      <c r="I35" s="73">
        <f>Психотерапия!Q35</f>
        <v>0</v>
      </c>
      <c r="J35" s="73">
        <f>Наркология!Q35</f>
        <v>0</v>
      </c>
      <c r="K35" s="74">
        <f>Фтизиатрия!K35</f>
        <v>0</v>
      </c>
    </row>
    <row r="36" spans="1:11" x14ac:dyDescent="0.2">
      <c r="A36" s="226">
        <v>28</v>
      </c>
      <c r="B36" s="19" t="s">
        <v>85</v>
      </c>
      <c r="C36" s="51" t="s">
        <v>38</v>
      </c>
      <c r="D36" s="75">
        <f t="shared" si="2"/>
        <v>58120188.579999998</v>
      </c>
      <c r="E36" s="158">
        <f>Долечивание!I36</f>
        <v>0</v>
      </c>
      <c r="F36" s="72">
        <f>'Кибер-нож'!K36</f>
        <v>0</v>
      </c>
      <c r="G36" s="73">
        <f>Венерология!I36</f>
        <v>3724001.61</v>
      </c>
      <c r="H36" s="73">
        <f>'Паллиативная МП'!H36</f>
        <v>15710750.67</v>
      </c>
      <c r="I36" s="73">
        <f>Психотерапия!Q36</f>
        <v>12919598.699999999</v>
      </c>
      <c r="J36" s="73">
        <f>Наркология!Q36</f>
        <v>25765837.600000001</v>
      </c>
      <c r="K36" s="74">
        <f>Фтизиатрия!K36</f>
        <v>0</v>
      </c>
    </row>
    <row r="37" spans="1:11" x14ac:dyDescent="0.2">
      <c r="A37" s="226">
        <v>29</v>
      </c>
      <c r="B37" s="49" t="s">
        <v>86</v>
      </c>
      <c r="C37" s="51" t="s">
        <v>36</v>
      </c>
      <c r="D37" s="75">
        <f t="shared" ref="D37:D67" si="3">E37+F37+G37+H37+I37+J37+K37</f>
        <v>48911255.229999997</v>
      </c>
      <c r="E37" s="158">
        <f>Долечивание!I37</f>
        <v>0</v>
      </c>
      <c r="F37" s="72">
        <f>'Кибер-нож'!K37</f>
        <v>0</v>
      </c>
      <c r="G37" s="73">
        <f>Венерология!I37</f>
        <v>0</v>
      </c>
      <c r="H37" s="73">
        <f>'Паллиативная МП'!H37</f>
        <v>15925949.41</v>
      </c>
      <c r="I37" s="73">
        <f>Психотерапия!Q37</f>
        <v>0</v>
      </c>
      <c r="J37" s="73">
        <f>Наркология!Q37</f>
        <v>32985305.819999997</v>
      </c>
      <c r="K37" s="74">
        <f>Фтизиатрия!K37</f>
        <v>0</v>
      </c>
    </row>
    <row r="38" spans="1:11" x14ac:dyDescent="0.2">
      <c r="A38" s="226">
        <v>30</v>
      </c>
      <c r="B38" s="19" t="s">
        <v>87</v>
      </c>
      <c r="C38" s="51" t="s">
        <v>16</v>
      </c>
      <c r="D38" s="75">
        <f t="shared" si="3"/>
        <v>20969703.899999999</v>
      </c>
      <c r="E38" s="158">
        <f>Долечивание!I38</f>
        <v>0</v>
      </c>
      <c r="F38" s="72">
        <f>'Кибер-нож'!K38</f>
        <v>0</v>
      </c>
      <c r="G38" s="73">
        <f>Венерология!I38</f>
        <v>1607396.1</v>
      </c>
      <c r="H38" s="73">
        <f>'Паллиативная МП'!H38</f>
        <v>11012913.75</v>
      </c>
      <c r="I38" s="73">
        <f>Психотерапия!Q38</f>
        <v>0</v>
      </c>
      <c r="J38" s="73">
        <f>Наркология!Q38</f>
        <v>5191756.5500000007</v>
      </c>
      <c r="K38" s="74">
        <f>Фтизиатрия!K38</f>
        <v>3157637.5</v>
      </c>
    </row>
    <row r="39" spans="1:11" x14ac:dyDescent="0.2">
      <c r="A39" s="226">
        <v>31</v>
      </c>
      <c r="B39" s="159" t="s">
        <v>88</v>
      </c>
      <c r="C39" s="51" t="s">
        <v>21</v>
      </c>
      <c r="D39" s="75">
        <f t="shared" si="3"/>
        <v>38026387.409999996</v>
      </c>
      <c r="E39" s="158">
        <f>Долечивание!I39</f>
        <v>0</v>
      </c>
      <c r="F39" s="72">
        <f>'Кибер-нож'!K39</f>
        <v>0</v>
      </c>
      <c r="G39" s="73">
        <f>Венерология!I39</f>
        <v>4492969.3499999996</v>
      </c>
      <c r="H39" s="73">
        <f>'Паллиативная МП'!H39</f>
        <v>14806636.219999999</v>
      </c>
      <c r="I39" s="73">
        <f>Психотерапия!Q39</f>
        <v>0</v>
      </c>
      <c r="J39" s="73">
        <f>Наркология!Q39</f>
        <v>18726781.84</v>
      </c>
      <c r="K39" s="74">
        <f>Фтизиатрия!K39</f>
        <v>0</v>
      </c>
    </row>
    <row r="40" spans="1:11" x14ac:dyDescent="0.2">
      <c r="A40" s="226">
        <v>32</v>
      </c>
      <c r="B40" s="19" t="s">
        <v>89</v>
      </c>
      <c r="C40" s="51" t="s">
        <v>24</v>
      </c>
      <c r="D40" s="75">
        <f t="shared" si="3"/>
        <v>21878629.600000001</v>
      </c>
      <c r="E40" s="158">
        <f>Долечивание!I40</f>
        <v>0</v>
      </c>
      <c r="F40" s="72">
        <f>'Кибер-нож'!K40</f>
        <v>0</v>
      </c>
      <c r="G40" s="73">
        <f>Венерология!I40</f>
        <v>1423998.15</v>
      </c>
      <c r="H40" s="73">
        <f>'Паллиативная МП'!H40</f>
        <v>10069092</v>
      </c>
      <c r="I40" s="73">
        <f>Психотерапия!Q40</f>
        <v>0</v>
      </c>
      <c r="J40" s="73">
        <f>Наркология!Q40</f>
        <v>7227901.9499999993</v>
      </c>
      <c r="K40" s="74">
        <f>Фтизиатрия!K40</f>
        <v>3157637.5</v>
      </c>
    </row>
    <row r="41" spans="1:11" x14ac:dyDescent="0.2">
      <c r="A41" s="226">
        <v>33</v>
      </c>
      <c r="B41" s="49" t="s">
        <v>90</v>
      </c>
      <c r="C41" s="51" t="s">
        <v>209</v>
      </c>
      <c r="D41" s="75">
        <f t="shared" si="3"/>
        <v>64425910.160000004</v>
      </c>
      <c r="E41" s="158">
        <f>Долечивание!I41</f>
        <v>0</v>
      </c>
      <c r="F41" s="72">
        <f>'Кибер-нож'!K41</f>
        <v>0</v>
      </c>
      <c r="G41" s="73">
        <f>Венерология!I41</f>
        <v>3347713.65</v>
      </c>
      <c r="H41" s="73">
        <f>'Паллиативная МП'!H41</f>
        <v>13700839.629999999</v>
      </c>
      <c r="I41" s="73">
        <f>Психотерапия!Q41</f>
        <v>18042682</v>
      </c>
      <c r="J41" s="73">
        <f>Наркология!Q41</f>
        <v>19861762.380000003</v>
      </c>
      <c r="K41" s="74">
        <f>Фтизиатрия!K41</f>
        <v>9472912.5</v>
      </c>
    </row>
    <row r="42" spans="1:11" x14ac:dyDescent="0.2">
      <c r="A42" s="226">
        <v>34</v>
      </c>
      <c r="B42" s="98" t="s">
        <v>91</v>
      </c>
      <c r="C42" s="161" t="s">
        <v>210</v>
      </c>
      <c r="D42" s="75">
        <f t="shared" si="3"/>
        <v>20427494.809999999</v>
      </c>
      <c r="E42" s="158">
        <f>Долечивание!I42</f>
        <v>0</v>
      </c>
      <c r="F42" s="72">
        <f>'Кибер-нож'!K42</f>
        <v>0</v>
      </c>
      <c r="G42" s="73">
        <f>Венерология!I42</f>
        <v>1425119.85</v>
      </c>
      <c r="H42" s="73">
        <f>'Паллиативная МП'!H42</f>
        <v>10069092</v>
      </c>
      <c r="I42" s="73">
        <f>Психотерапия!Q42</f>
        <v>3691732.98</v>
      </c>
      <c r="J42" s="73">
        <f>Наркология!Q42</f>
        <v>2715439.98</v>
      </c>
      <c r="K42" s="74">
        <f>Фтизиатрия!K42</f>
        <v>2526110</v>
      </c>
    </row>
    <row r="43" spans="1:11" x14ac:dyDescent="0.2">
      <c r="A43" s="226">
        <v>35</v>
      </c>
      <c r="B43" s="49" t="s">
        <v>92</v>
      </c>
      <c r="C43" s="51" t="s">
        <v>211</v>
      </c>
      <c r="D43" s="75">
        <f t="shared" si="3"/>
        <v>15223958.25</v>
      </c>
      <c r="E43" s="158">
        <f>Долечивание!I43</f>
        <v>0</v>
      </c>
      <c r="F43" s="72">
        <f>'Кибер-нож'!K43</f>
        <v>0</v>
      </c>
      <c r="G43" s="73">
        <f>Венерология!I43</f>
        <v>724057.35</v>
      </c>
      <c r="H43" s="73">
        <f>'Паллиативная МП'!H43</f>
        <v>10719395.58</v>
      </c>
      <c r="I43" s="73">
        <f>Психотерапия!Q43</f>
        <v>0</v>
      </c>
      <c r="J43" s="73">
        <f>Наркология!Q43</f>
        <v>1507006.32</v>
      </c>
      <c r="K43" s="74">
        <f>Фтизиатрия!K43</f>
        <v>2273499</v>
      </c>
    </row>
    <row r="44" spans="1:11" x14ac:dyDescent="0.2">
      <c r="A44" s="226">
        <v>36</v>
      </c>
      <c r="B44" s="49" t="s">
        <v>93</v>
      </c>
      <c r="C44" s="51" t="s">
        <v>23</v>
      </c>
      <c r="D44" s="75">
        <f t="shared" si="3"/>
        <v>18460670.440000001</v>
      </c>
      <c r="E44" s="158">
        <f>Долечивание!I44</f>
        <v>0</v>
      </c>
      <c r="F44" s="72">
        <f>'Кибер-нож'!K44</f>
        <v>0</v>
      </c>
      <c r="G44" s="73">
        <f>Венерология!I44</f>
        <v>1273690.3500000001</v>
      </c>
      <c r="H44" s="73">
        <f>'Паллиативная МП'!H44</f>
        <v>10069092</v>
      </c>
      <c r="I44" s="73">
        <f>Психотерапия!Q44</f>
        <v>0</v>
      </c>
      <c r="J44" s="73">
        <f>Наркология!Q44</f>
        <v>2885563.5599999996</v>
      </c>
      <c r="K44" s="74">
        <f>Фтизиатрия!K44</f>
        <v>4232324.53</v>
      </c>
    </row>
    <row r="45" spans="1:11" x14ac:dyDescent="0.2">
      <c r="A45" s="226">
        <v>37</v>
      </c>
      <c r="B45" s="159" t="s">
        <v>94</v>
      </c>
      <c r="C45" s="51" t="s">
        <v>20</v>
      </c>
      <c r="D45" s="75">
        <f t="shared" si="3"/>
        <v>15439252.050000001</v>
      </c>
      <c r="E45" s="158">
        <f>Долечивание!I45</f>
        <v>0</v>
      </c>
      <c r="F45" s="72">
        <f>'Кибер-нож'!K45</f>
        <v>0</v>
      </c>
      <c r="G45" s="73">
        <f>Венерология!I45</f>
        <v>1158155.25</v>
      </c>
      <c r="H45" s="73">
        <f>'Паллиативная МП'!H45</f>
        <v>10069092</v>
      </c>
      <c r="I45" s="73">
        <f>Психотерапия!Q45</f>
        <v>0</v>
      </c>
      <c r="J45" s="73">
        <f>Наркология!Q45</f>
        <v>1837940.0099999998</v>
      </c>
      <c r="K45" s="74">
        <f>Фтизиатрия!K45</f>
        <v>2374064.79</v>
      </c>
    </row>
    <row r="46" spans="1:11" x14ac:dyDescent="0.2">
      <c r="A46" s="226">
        <v>38</v>
      </c>
      <c r="B46" s="19" t="s">
        <v>95</v>
      </c>
      <c r="C46" s="51" t="s">
        <v>96</v>
      </c>
      <c r="D46" s="75">
        <f t="shared" si="3"/>
        <v>0</v>
      </c>
      <c r="E46" s="158">
        <f>Долечивание!I46</f>
        <v>0</v>
      </c>
      <c r="F46" s="72">
        <f>'Кибер-нож'!K46</f>
        <v>0</v>
      </c>
      <c r="G46" s="73">
        <f>Венерология!I46</f>
        <v>0</v>
      </c>
      <c r="H46" s="73">
        <f>'Паллиативная МП'!H46</f>
        <v>0</v>
      </c>
      <c r="I46" s="73">
        <f>Психотерапия!Q46</f>
        <v>0</v>
      </c>
      <c r="J46" s="73">
        <f>Наркология!Q46</f>
        <v>0</v>
      </c>
      <c r="K46" s="74">
        <f>Фтизиатрия!K46</f>
        <v>0</v>
      </c>
    </row>
    <row r="47" spans="1:11" x14ac:dyDescent="0.2">
      <c r="A47" s="226">
        <v>39</v>
      </c>
      <c r="B47" s="159" t="s">
        <v>97</v>
      </c>
      <c r="C47" s="51" t="s">
        <v>98</v>
      </c>
      <c r="D47" s="75">
        <f t="shared" si="3"/>
        <v>47264960.219999999</v>
      </c>
      <c r="E47" s="158">
        <f>Долечивание!I47</f>
        <v>0</v>
      </c>
      <c r="F47" s="72">
        <f>'Кибер-нож'!K47</f>
        <v>0</v>
      </c>
      <c r="G47" s="73">
        <f>Венерология!I47</f>
        <v>4942167.8100000005</v>
      </c>
      <c r="H47" s="73">
        <f>'Паллиативная МП'!H47</f>
        <v>15099693.279999999</v>
      </c>
      <c r="I47" s="73">
        <f>Психотерапия!Q47</f>
        <v>0</v>
      </c>
      <c r="J47" s="73">
        <f>Наркология!Q47</f>
        <v>27223099.129999999</v>
      </c>
      <c r="K47" s="74">
        <f>Фтизиатрия!K47</f>
        <v>0</v>
      </c>
    </row>
    <row r="48" spans="1:11" x14ac:dyDescent="0.2">
      <c r="A48" s="226">
        <v>40</v>
      </c>
      <c r="B48" s="49" t="s">
        <v>99</v>
      </c>
      <c r="C48" s="51" t="s">
        <v>216</v>
      </c>
      <c r="D48" s="75">
        <f t="shared" si="3"/>
        <v>21742493.060000002</v>
      </c>
      <c r="E48" s="158">
        <f>Долечивание!I48</f>
        <v>0</v>
      </c>
      <c r="F48" s="72">
        <f>'Кибер-нож'!K48</f>
        <v>0</v>
      </c>
      <c r="G48" s="73">
        <f>Венерология!I48</f>
        <v>1514855.85</v>
      </c>
      <c r="H48" s="73">
        <f>'Паллиативная МП'!H48</f>
        <v>11443528.5</v>
      </c>
      <c r="I48" s="73">
        <f>Психотерапия!Q48</f>
        <v>3603277.38</v>
      </c>
      <c r="J48" s="73">
        <f>Наркология!Q48</f>
        <v>2654721.33</v>
      </c>
      <c r="K48" s="74">
        <f>Фтизиатрия!K48</f>
        <v>2526110</v>
      </c>
    </row>
    <row r="49" spans="1:11" x14ac:dyDescent="0.2">
      <c r="A49" s="226">
        <v>41</v>
      </c>
      <c r="B49" s="49" t="s">
        <v>100</v>
      </c>
      <c r="C49" s="51" t="s">
        <v>2</v>
      </c>
      <c r="D49" s="75">
        <f t="shared" si="3"/>
        <v>64555422.479999997</v>
      </c>
      <c r="E49" s="158">
        <f>Долечивание!I49</f>
        <v>0</v>
      </c>
      <c r="F49" s="72">
        <f>'Кибер-нож'!K49</f>
        <v>0</v>
      </c>
      <c r="G49" s="73">
        <f>Венерология!I49</f>
        <v>5179837.75</v>
      </c>
      <c r="H49" s="73">
        <f>'Паллиативная МП'!H49</f>
        <v>24891285.009999998</v>
      </c>
      <c r="I49" s="73">
        <f>Психотерапия!Q49</f>
        <v>0</v>
      </c>
      <c r="J49" s="73">
        <f>Наркология!Q49</f>
        <v>29432079.719999999</v>
      </c>
      <c r="K49" s="74">
        <f>Фтизиатрия!K49</f>
        <v>5052220</v>
      </c>
    </row>
    <row r="50" spans="1:11" x14ac:dyDescent="0.2">
      <c r="A50" s="226">
        <v>42</v>
      </c>
      <c r="B50" s="159" t="s">
        <v>101</v>
      </c>
      <c r="C50" s="51" t="s">
        <v>3</v>
      </c>
      <c r="D50" s="75">
        <f t="shared" si="3"/>
        <v>16204106.759999998</v>
      </c>
      <c r="E50" s="158">
        <f>Долечивание!I50</f>
        <v>0</v>
      </c>
      <c r="F50" s="72">
        <f>'Кибер-нож'!K50</f>
        <v>0</v>
      </c>
      <c r="G50" s="73">
        <f>Венерология!I50</f>
        <v>1298928.6000000001</v>
      </c>
      <c r="H50" s="73">
        <f>'Паллиативная МП'!H50</f>
        <v>10069092</v>
      </c>
      <c r="I50" s="73">
        <f>Психотерапия!Q50</f>
        <v>0</v>
      </c>
      <c r="J50" s="73">
        <f>Наркология!Q50</f>
        <v>1995302.69</v>
      </c>
      <c r="K50" s="74">
        <f>Фтизиатрия!K50</f>
        <v>2840783.4699999997</v>
      </c>
    </row>
    <row r="51" spans="1:11" x14ac:dyDescent="0.2">
      <c r="A51" s="226">
        <v>43</v>
      </c>
      <c r="B51" s="19" t="s">
        <v>147</v>
      </c>
      <c r="C51" s="51" t="s">
        <v>32</v>
      </c>
      <c r="D51" s="75">
        <f t="shared" si="3"/>
        <v>22220761.280000001</v>
      </c>
      <c r="E51" s="158">
        <f>Долечивание!I51</f>
        <v>0</v>
      </c>
      <c r="F51" s="72">
        <f>'Кибер-нож'!K51</f>
        <v>0</v>
      </c>
      <c r="G51" s="73">
        <f>Венерология!I51</f>
        <v>1368474</v>
      </c>
      <c r="H51" s="73">
        <f>'Паллиативная МП'!H51</f>
        <v>10654942</v>
      </c>
      <c r="I51" s="73">
        <f>Психотерапия!Q51</f>
        <v>0</v>
      </c>
      <c r="J51" s="73">
        <f>Наркология!Q51</f>
        <v>7039707.7799999993</v>
      </c>
      <c r="K51" s="74">
        <f>Фтизиатрия!K51</f>
        <v>3157637.5</v>
      </c>
    </row>
    <row r="52" spans="1:11" x14ac:dyDescent="0.2">
      <c r="A52" s="226">
        <v>87</v>
      </c>
      <c r="B52" s="159" t="s">
        <v>102</v>
      </c>
      <c r="C52" s="51" t="s">
        <v>212</v>
      </c>
      <c r="D52" s="75">
        <f t="shared" si="3"/>
        <v>35159475.310000002</v>
      </c>
      <c r="E52" s="158">
        <f>Долечивание!I52</f>
        <v>0</v>
      </c>
      <c r="F52" s="72">
        <f>'Кибер-нож'!K52</f>
        <v>0</v>
      </c>
      <c r="G52" s="73">
        <f>Венерология!I52</f>
        <v>1422315.6</v>
      </c>
      <c r="H52" s="73">
        <f>'Паллиативная МП'!H52</f>
        <v>10069092</v>
      </c>
      <c r="I52" s="73">
        <f>Психотерапия!Q52</f>
        <v>18042682</v>
      </c>
      <c r="J52" s="73">
        <f>Наркология!Q52</f>
        <v>2467748.21</v>
      </c>
      <c r="K52" s="74">
        <f>Фтизиатрия!K52</f>
        <v>3157637.5</v>
      </c>
    </row>
    <row r="53" spans="1:11" x14ac:dyDescent="0.2">
      <c r="A53" s="226">
        <v>44</v>
      </c>
      <c r="B53" s="19" t="s">
        <v>103</v>
      </c>
      <c r="C53" s="51" t="s">
        <v>0</v>
      </c>
      <c r="D53" s="75">
        <f t="shared" si="3"/>
        <v>32951059.460000001</v>
      </c>
      <c r="E53" s="158">
        <f>Долечивание!I53</f>
        <v>0</v>
      </c>
      <c r="F53" s="72">
        <f>'Кибер-нож'!K53</f>
        <v>0</v>
      </c>
      <c r="G53" s="73">
        <f>Венерология!I53</f>
        <v>1279859.7</v>
      </c>
      <c r="H53" s="73">
        <f>'Паллиативная МП'!H53</f>
        <v>12020019.779999999</v>
      </c>
      <c r="I53" s="73">
        <f>Психотерапия!Q53</f>
        <v>0</v>
      </c>
      <c r="J53" s="73">
        <f>Наркология!Q53</f>
        <v>14913633.449999999</v>
      </c>
      <c r="K53" s="74">
        <f>Фтизиатрия!K53</f>
        <v>4737546.53</v>
      </c>
    </row>
    <row r="54" spans="1:11" x14ac:dyDescent="0.2">
      <c r="A54" s="226">
        <v>45</v>
      </c>
      <c r="B54" s="159" t="s">
        <v>104</v>
      </c>
      <c r="C54" s="51" t="s">
        <v>4</v>
      </c>
      <c r="D54" s="75">
        <f t="shared" si="3"/>
        <v>14223330.24</v>
      </c>
      <c r="E54" s="158">
        <f>Долечивание!I54</f>
        <v>0</v>
      </c>
      <c r="F54" s="72">
        <f>'Кибер-нож'!K54</f>
        <v>0</v>
      </c>
      <c r="G54" s="73">
        <f>Венерология!I54</f>
        <v>706671</v>
      </c>
      <c r="H54" s="73">
        <f>'Паллиативная МП'!H54</f>
        <v>10361431.15</v>
      </c>
      <c r="I54" s="73">
        <f>Психотерапия!Q54</f>
        <v>0</v>
      </c>
      <c r="J54" s="73">
        <f>Наркология!Q54</f>
        <v>1260645.5899999999</v>
      </c>
      <c r="K54" s="74">
        <f>Фтизиатрия!K54</f>
        <v>1894582.5</v>
      </c>
    </row>
    <row r="55" spans="1:11" x14ac:dyDescent="0.2">
      <c r="A55" s="226">
        <v>46</v>
      </c>
      <c r="B55" s="19" t="s">
        <v>105</v>
      </c>
      <c r="C55" s="51" t="s">
        <v>1</v>
      </c>
      <c r="D55" s="75">
        <f t="shared" si="3"/>
        <v>17521170.890000001</v>
      </c>
      <c r="E55" s="158">
        <f>Долечивание!I55</f>
        <v>0</v>
      </c>
      <c r="F55" s="72">
        <f>'Кибер-нож'!K55</f>
        <v>0</v>
      </c>
      <c r="G55" s="73">
        <f>Венерология!I55</f>
        <v>1426802.4</v>
      </c>
      <c r="H55" s="73">
        <f>'Паллиативная МП'!H55</f>
        <v>10944365.460000001</v>
      </c>
      <c r="I55" s="73">
        <f>Психотерапия!Q55</f>
        <v>0</v>
      </c>
      <c r="J55" s="73">
        <f>Наркология!Q55</f>
        <v>1992365.5299999998</v>
      </c>
      <c r="K55" s="74">
        <f>Фтизиатрия!K55</f>
        <v>3157637.5</v>
      </c>
    </row>
    <row r="56" spans="1:11" x14ac:dyDescent="0.2">
      <c r="A56" s="226">
        <v>47</v>
      </c>
      <c r="B56" s="159" t="s">
        <v>106</v>
      </c>
      <c r="C56" s="51" t="s">
        <v>213</v>
      </c>
      <c r="D56" s="75">
        <f t="shared" si="3"/>
        <v>20823307.07</v>
      </c>
      <c r="E56" s="158">
        <f>Долечивание!I56</f>
        <v>0</v>
      </c>
      <c r="F56" s="72">
        <f>'Кибер-нож'!K56</f>
        <v>0</v>
      </c>
      <c r="G56" s="73">
        <f>Венерология!I56</f>
        <v>1569819.15</v>
      </c>
      <c r="H56" s="73">
        <f>'Паллиативная МП'!H56</f>
        <v>10884595.199999999</v>
      </c>
      <c r="I56" s="73">
        <f>Психотерапия!Q56</f>
        <v>0</v>
      </c>
      <c r="J56" s="73">
        <f>Наркология!Q56</f>
        <v>3442978.2199999997</v>
      </c>
      <c r="K56" s="74">
        <f>Фтизиатрия!K56</f>
        <v>4925914.5</v>
      </c>
    </row>
    <row r="57" spans="1:11" x14ac:dyDescent="0.2">
      <c r="A57" s="226">
        <v>48</v>
      </c>
      <c r="B57" s="159" t="s">
        <v>107</v>
      </c>
      <c r="C57" s="51" t="s">
        <v>25</v>
      </c>
      <c r="D57" s="75">
        <f t="shared" si="3"/>
        <v>74952925.310000002</v>
      </c>
      <c r="E57" s="158">
        <f>Долечивание!I57</f>
        <v>0</v>
      </c>
      <c r="F57" s="72">
        <f>'Кибер-нож'!K57</f>
        <v>0</v>
      </c>
      <c r="G57" s="73">
        <f>Венерология!I57</f>
        <v>6047645.5499999998</v>
      </c>
      <c r="H57" s="73">
        <f>'Паллиативная МП'!H57</f>
        <v>16353889.83</v>
      </c>
      <c r="I57" s="73">
        <f>Психотерапия!Q57</f>
        <v>0</v>
      </c>
      <c r="J57" s="73">
        <f>Наркология!Q57</f>
        <v>43078477.430000007</v>
      </c>
      <c r="K57" s="74">
        <f>Фтизиатрия!K57</f>
        <v>9472912.5</v>
      </c>
    </row>
    <row r="58" spans="1:11" x14ac:dyDescent="0.2">
      <c r="A58" s="226">
        <v>49</v>
      </c>
      <c r="B58" s="159" t="s">
        <v>155</v>
      </c>
      <c r="C58" s="51" t="s">
        <v>51</v>
      </c>
      <c r="D58" s="75">
        <f t="shared" si="3"/>
        <v>22572012.719999999</v>
      </c>
      <c r="E58" s="158">
        <f>Долечивание!I58</f>
        <v>0</v>
      </c>
      <c r="F58" s="72">
        <f>'Кибер-нож'!K58</f>
        <v>0</v>
      </c>
      <c r="G58" s="73">
        <f>Венерология!I58</f>
        <v>1164324.6000000001</v>
      </c>
      <c r="H58" s="73">
        <f>'Паллиативная МП'!H58</f>
        <v>11745253.129999999</v>
      </c>
      <c r="I58" s="73">
        <f>Психотерапия!Q58</f>
        <v>3691732.98</v>
      </c>
      <c r="J58" s="73">
        <f>Наркология!Q58</f>
        <v>2434148.0100000002</v>
      </c>
      <c r="K58" s="74">
        <f>Фтизиатрия!K58</f>
        <v>3536554</v>
      </c>
    </row>
    <row r="59" spans="1:11" x14ac:dyDescent="0.2">
      <c r="A59" s="226">
        <v>95</v>
      </c>
      <c r="B59" s="159" t="s">
        <v>108</v>
      </c>
      <c r="C59" s="51" t="s">
        <v>214</v>
      </c>
      <c r="D59" s="75">
        <f t="shared" si="3"/>
        <v>15929363.050000001</v>
      </c>
      <c r="E59" s="158">
        <f>Долечивание!I59</f>
        <v>0</v>
      </c>
      <c r="F59" s="72">
        <f>'Кибер-нож'!K59</f>
        <v>0</v>
      </c>
      <c r="G59" s="73">
        <f>Венерология!I59</f>
        <v>1176102.45</v>
      </c>
      <c r="H59" s="73">
        <f>'Паллиативная МП'!H59</f>
        <v>10525469.15</v>
      </c>
      <c r="I59" s="73">
        <f>Психотерапия!Q59</f>
        <v>0</v>
      </c>
      <c r="J59" s="73">
        <f>Наркология!Q59</f>
        <v>1639618.98</v>
      </c>
      <c r="K59" s="74">
        <f>Фтизиатрия!K59</f>
        <v>2588172.4699999997</v>
      </c>
    </row>
    <row r="60" spans="1:11" x14ac:dyDescent="0.2">
      <c r="A60" s="226">
        <v>50</v>
      </c>
      <c r="B60" s="19" t="s">
        <v>157</v>
      </c>
      <c r="C60" s="51" t="s">
        <v>215</v>
      </c>
      <c r="D60" s="75">
        <f t="shared" si="3"/>
        <v>19366735.990000002</v>
      </c>
      <c r="E60" s="158">
        <f>Долечивание!I60</f>
        <v>0</v>
      </c>
      <c r="F60" s="72">
        <f>'Кибер-нож'!K60</f>
        <v>0</v>
      </c>
      <c r="G60" s="73">
        <f>Венерология!I60</f>
        <v>1039255.05</v>
      </c>
      <c r="H60" s="73">
        <f>'Паллиативная МП'!H60</f>
        <v>10069092</v>
      </c>
      <c r="I60" s="73">
        <f>Психотерапия!Q60</f>
        <v>3100283.98</v>
      </c>
      <c r="J60" s="73">
        <f>Наркология!Q60</f>
        <v>2441446.4300000002</v>
      </c>
      <c r="K60" s="74">
        <f>Фтизиатрия!K60</f>
        <v>2716658.5300000003</v>
      </c>
    </row>
    <row r="61" spans="1:11" x14ac:dyDescent="0.2">
      <c r="A61" s="226">
        <v>97</v>
      </c>
      <c r="B61" s="159" t="s">
        <v>218</v>
      </c>
      <c r="C61" s="51" t="s">
        <v>217</v>
      </c>
      <c r="D61" s="75">
        <f t="shared" si="3"/>
        <v>0</v>
      </c>
      <c r="E61" s="158">
        <f>Долечивание!I61</f>
        <v>0</v>
      </c>
      <c r="F61" s="72">
        <f>'Кибер-нож'!K61</f>
        <v>0</v>
      </c>
      <c r="G61" s="73">
        <f>Венерология!I61</f>
        <v>0</v>
      </c>
      <c r="H61" s="73">
        <f>'Паллиативная МП'!H61</f>
        <v>0</v>
      </c>
      <c r="I61" s="73">
        <f>Психотерапия!Q61</f>
        <v>0</v>
      </c>
      <c r="J61" s="73">
        <f>Наркология!Q61</f>
        <v>0</v>
      </c>
      <c r="K61" s="74">
        <f>Фтизиатрия!K61</f>
        <v>0</v>
      </c>
    </row>
    <row r="62" spans="1:11" x14ac:dyDescent="0.2">
      <c r="A62" s="226">
        <v>51</v>
      </c>
      <c r="B62" s="159" t="s">
        <v>232</v>
      </c>
      <c r="C62" s="51" t="s">
        <v>233</v>
      </c>
      <c r="D62" s="75">
        <f t="shared" si="3"/>
        <v>0</v>
      </c>
      <c r="E62" s="158">
        <f>Долечивание!I62</f>
        <v>0</v>
      </c>
      <c r="F62" s="72">
        <f>'Кибер-нож'!K62</f>
        <v>0</v>
      </c>
      <c r="G62" s="73">
        <f>Венерология!I62</f>
        <v>0</v>
      </c>
      <c r="H62" s="73">
        <f>'Паллиативная МП'!H62</f>
        <v>0</v>
      </c>
      <c r="I62" s="73">
        <f>Психотерапия!Q62</f>
        <v>0</v>
      </c>
      <c r="J62" s="73">
        <f>Наркология!Q62</f>
        <v>0</v>
      </c>
      <c r="K62" s="74">
        <f>Фтизиатрия!K62</f>
        <v>0</v>
      </c>
    </row>
    <row r="63" spans="1:11" x14ac:dyDescent="0.2">
      <c r="A63" s="226">
        <v>52</v>
      </c>
      <c r="B63" s="159" t="s">
        <v>109</v>
      </c>
      <c r="C63" s="51" t="s">
        <v>50</v>
      </c>
      <c r="D63" s="75">
        <f t="shared" si="3"/>
        <v>0</v>
      </c>
      <c r="E63" s="158">
        <f>Долечивание!I63</f>
        <v>0</v>
      </c>
      <c r="F63" s="72">
        <f>'Кибер-нож'!K63</f>
        <v>0</v>
      </c>
      <c r="G63" s="73">
        <f>Венерология!I63</f>
        <v>0</v>
      </c>
      <c r="H63" s="73">
        <f>'Паллиативная МП'!H63</f>
        <v>0</v>
      </c>
      <c r="I63" s="73">
        <f>Психотерапия!Q63</f>
        <v>0</v>
      </c>
      <c r="J63" s="73">
        <f>Наркология!Q63</f>
        <v>0</v>
      </c>
      <c r="K63" s="74">
        <f>Фтизиатрия!K63</f>
        <v>0</v>
      </c>
    </row>
    <row r="64" spans="1:11" x14ac:dyDescent="0.2">
      <c r="A64" s="226">
        <v>53</v>
      </c>
      <c r="B64" s="19" t="s">
        <v>110</v>
      </c>
      <c r="C64" s="51" t="s">
        <v>234</v>
      </c>
      <c r="D64" s="75">
        <f t="shared" si="3"/>
        <v>0</v>
      </c>
      <c r="E64" s="158">
        <f>Долечивание!I64</f>
        <v>0</v>
      </c>
      <c r="F64" s="72">
        <f>'Кибер-нож'!K64</f>
        <v>0</v>
      </c>
      <c r="G64" s="73">
        <f>Венерология!I64</f>
        <v>0</v>
      </c>
      <c r="H64" s="73">
        <f>'Паллиативная МП'!H64</f>
        <v>0</v>
      </c>
      <c r="I64" s="73">
        <f>Психотерапия!Q64</f>
        <v>0</v>
      </c>
      <c r="J64" s="73">
        <f>Наркология!Q64</f>
        <v>0</v>
      </c>
      <c r="K64" s="74">
        <f>Фтизиатрия!K64</f>
        <v>0</v>
      </c>
    </row>
    <row r="65" spans="1:11" ht="15.75" customHeight="1" x14ac:dyDescent="0.2">
      <c r="A65" s="226">
        <v>54</v>
      </c>
      <c r="B65" s="49" t="s">
        <v>111</v>
      </c>
      <c r="C65" s="51" t="s">
        <v>112</v>
      </c>
      <c r="D65" s="75">
        <f t="shared" si="3"/>
        <v>0</v>
      </c>
      <c r="E65" s="158">
        <f>Долечивание!I65</f>
        <v>0</v>
      </c>
      <c r="F65" s="72">
        <f>'Кибер-нож'!K65</f>
        <v>0</v>
      </c>
      <c r="G65" s="73">
        <f>Венерология!I65</f>
        <v>0</v>
      </c>
      <c r="H65" s="73">
        <f>'Паллиативная МП'!H65</f>
        <v>0</v>
      </c>
      <c r="I65" s="73">
        <f>Психотерапия!Q65</f>
        <v>0</v>
      </c>
      <c r="J65" s="73">
        <f>Наркология!Q65</f>
        <v>0</v>
      </c>
      <c r="K65" s="74">
        <f>Фтизиатрия!K65</f>
        <v>0</v>
      </c>
    </row>
    <row r="66" spans="1:11" x14ac:dyDescent="0.2">
      <c r="A66" s="226">
        <v>55</v>
      </c>
      <c r="B66" s="19" t="s">
        <v>113</v>
      </c>
      <c r="C66" s="51" t="s">
        <v>235</v>
      </c>
      <c r="D66" s="75">
        <f t="shared" si="3"/>
        <v>1672670.27</v>
      </c>
      <c r="E66" s="158">
        <f>Долечивание!I66</f>
        <v>0</v>
      </c>
      <c r="F66" s="72">
        <f>'Кибер-нож'!K66</f>
        <v>0</v>
      </c>
      <c r="G66" s="73">
        <f>Венерология!I66</f>
        <v>0</v>
      </c>
      <c r="H66" s="73">
        <f>'Паллиативная МП'!H66</f>
        <v>1672670.27</v>
      </c>
      <c r="I66" s="73">
        <f>Психотерапия!Q66</f>
        <v>0</v>
      </c>
      <c r="J66" s="73">
        <f>Наркология!Q66</f>
        <v>0</v>
      </c>
      <c r="K66" s="74">
        <f>Фтизиатрия!K66</f>
        <v>0</v>
      </c>
    </row>
    <row r="67" spans="1:11" x14ac:dyDescent="0.2">
      <c r="A67" s="226">
        <v>56</v>
      </c>
      <c r="B67" s="159" t="s">
        <v>114</v>
      </c>
      <c r="C67" s="51" t="s">
        <v>269</v>
      </c>
      <c r="D67" s="75">
        <f t="shared" si="3"/>
        <v>0</v>
      </c>
      <c r="E67" s="158">
        <f>Долечивание!I67</f>
        <v>0</v>
      </c>
      <c r="F67" s="72">
        <f>'Кибер-нож'!K67</f>
        <v>0</v>
      </c>
      <c r="G67" s="73">
        <f>Венерология!I67</f>
        <v>0</v>
      </c>
      <c r="H67" s="73">
        <f>'Паллиативная МП'!H67</f>
        <v>0</v>
      </c>
      <c r="I67" s="73">
        <f>Психотерапия!Q67</f>
        <v>0</v>
      </c>
      <c r="J67" s="73">
        <f>Наркология!Q67</f>
        <v>0</v>
      </c>
      <c r="K67" s="74">
        <f>Фтизиатрия!K67</f>
        <v>0</v>
      </c>
    </row>
    <row r="68" spans="1:11" ht="25.5" x14ac:dyDescent="0.2">
      <c r="A68" s="226">
        <v>57</v>
      </c>
      <c r="B68" s="49" t="s">
        <v>115</v>
      </c>
      <c r="C68" s="51" t="s">
        <v>236</v>
      </c>
      <c r="D68" s="75">
        <f t="shared" ref="D68:D99" si="4">E68+F68+G68+H68+I68+J68+K68</f>
        <v>0</v>
      </c>
      <c r="E68" s="158">
        <f>Долечивание!I68</f>
        <v>0</v>
      </c>
      <c r="F68" s="72">
        <f>'Кибер-нож'!K68</f>
        <v>0</v>
      </c>
      <c r="G68" s="73">
        <f>Венерология!I68</f>
        <v>0</v>
      </c>
      <c r="H68" s="73">
        <f>'Паллиативная МП'!H68</f>
        <v>0</v>
      </c>
      <c r="I68" s="73">
        <f>Психотерапия!Q68</f>
        <v>0</v>
      </c>
      <c r="J68" s="73">
        <f>Наркология!Q68</f>
        <v>0</v>
      </c>
      <c r="K68" s="74">
        <f>Фтизиатрия!K68</f>
        <v>0</v>
      </c>
    </row>
    <row r="69" spans="1:11" ht="25.5" x14ac:dyDescent="0.2">
      <c r="A69" s="226">
        <v>58</v>
      </c>
      <c r="B69" s="49" t="s">
        <v>116</v>
      </c>
      <c r="C69" s="51" t="s">
        <v>237</v>
      </c>
      <c r="D69" s="75">
        <f t="shared" si="4"/>
        <v>0</v>
      </c>
      <c r="E69" s="158">
        <f>Долечивание!I69</f>
        <v>0</v>
      </c>
      <c r="F69" s="72">
        <f>'Кибер-нож'!K69</f>
        <v>0</v>
      </c>
      <c r="G69" s="73">
        <f>Венерология!I69</f>
        <v>0</v>
      </c>
      <c r="H69" s="73">
        <f>'Паллиативная МП'!H69</f>
        <v>0</v>
      </c>
      <c r="I69" s="73">
        <f>Психотерапия!Q69</f>
        <v>0</v>
      </c>
      <c r="J69" s="73">
        <f>Наркология!Q69</f>
        <v>0</v>
      </c>
      <c r="K69" s="74">
        <f>Фтизиатрия!K69</f>
        <v>0</v>
      </c>
    </row>
    <row r="70" spans="1:11" x14ac:dyDescent="0.2">
      <c r="A70" s="226">
        <v>59</v>
      </c>
      <c r="B70" s="19" t="s">
        <v>117</v>
      </c>
      <c r="C70" s="51" t="s">
        <v>238</v>
      </c>
      <c r="D70" s="75">
        <f t="shared" si="4"/>
        <v>4457243.88</v>
      </c>
      <c r="E70" s="158">
        <f>Долечивание!I70</f>
        <v>0</v>
      </c>
      <c r="F70" s="72">
        <f>'Кибер-нож'!K70</f>
        <v>0</v>
      </c>
      <c r="G70" s="73">
        <f>Венерология!I70</f>
        <v>0</v>
      </c>
      <c r="H70" s="73">
        <f>'Паллиативная МП'!H70</f>
        <v>4457243.88</v>
      </c>
      <c r="I70" s="73">
        <f>Психотерапия!Q70</f>
        <v>0</v>
      </c>
      <c r="J70" s="73">
        <f>Наркология!Q70</f>
        <v>0</v>
      </c>
      <c r="K70" s="74">
        <f>Фтизиатрия!K70</f>
        <v>0</v>
      </c>
    </row>
    <row r="71" spans="1:11" x14ac:dyDescent="0.2">
      <c r="A71" s="226">
        <v>60</v>
      </c>
      <c r="B71" s="19" t="s">
        <v>118</v>
      </c>
      <c r="C71" s="51" t="s">
        <v>49</v>
      </c>
      <c r="D71" s="75">
        <f t="shared" si="4"/>
        <v>3942880.9</v>
      </c>
      <c r="E71" s="158">
        <f>Долечивание!I71</f>
        <v>0</v>
      </c>
      <c r="F71" s="72">
        <f>'Кибер-нож'!K71</f>
        <v>0</v>
      </c>
      <c r="G71" s="73">
        <f>Венерология!I71</f>
        <v>0</v>
      </c>
      <c r="H71" s="73">
        <f>'Паллиативная МП'!H71</f>
        <v>3942880.9</v>
      </c>
      <c r="I71" s="73">
        <f>Психотерапия!Q71</f>
        <v>0</v>
      </c>
      <c r="J71" s="73">
        <f>Наркология!Q71</f>
        <v>0</v>
      </c>
      <c r="K71" s="74">
        <f>Фтизиатрия!K71</f>
        <v>0</v>
      </c>
    </row>
    <row r="72" spans="1:11" x14ac:dyDescent="0.2">
      <c r="A72" s="226">
        <v>61</v>
      </c>
      <c r="B72" s="19" t="s">
        <v>119</v>
      </c>
      <c r="C72" s="51" t="s">
        <v>239</v>
      </c>
      <c r="D72" s="75">
        <f t="shared" si="4"/>
        <v>2938623.6</v>
      </c>
      <c r="E72" s="158">
        <f>Долечивание!I72</f>
        <v>0</v>
      </c>
      <c r="F72" s="72">
        <f>'Кибер-нож'!K72</f>
        <v>0</v>
      </c>
      <c r="G72" s="73">
        <f>Венерология!I72</f>
        <v>0</v>
      </c>
      <c r="H72" s="73">
        <f>'Паллиативная МП'!H72</f>
        <v>2938623.6</v>
      </c>
      <c r="I72" s="73">
        <f>Психотерапия!Q72</f>
        <v>0</v>
      </c>
      <c r="J72" s="73">
        <f>Наркология!Q72</f>
        <v>0</v>
      </c>
      <c r="K72" s="74">
        <f>Фтизиатрия!K72</f>
        <v>0</v>
      </c>
    </row>
    <row r="73" spans="1:11" ht="25.5" x14ac:dyDescent="0.2">
      <c r="A73" s="226">
        <v>62</v>
      </c>
      <c r="B73" s="19" t="s">
        <v>120</v>
      </c>
      <c r="C73" s="51" t="s">
        <v>240</v>
      </c>
      <c r="D73" s="75">
        <f t="shared" si="4"/>
        <v>0</v>
      </c>
      <c r="E73" s="158">
        <f>Долечивание!I73</f>
        <v>0</v>
      </c>
      <c r="F73" s="72">
        <f>'Кибер-нож'!K73</f>
        <v>0</v>
      </c>
      <c r="G73" s="73">
        <f>Венерология!I73</f>
        <v>0</v>
      </c>
      <c r="H73" s="73">
        <f>'Паллиативная МП'!H73</f>
        <v>0</v>
      </c>
      <c r="I73" s="73">
        <f>Психотерапия!Q73</f>
        <v>0</v>
      </c>
      <c r="J73" s="73">
        <f>Наркология!Q73</f>
        <v>0</v>
      </c>
      <c r="K73" s="74">
        <f>Фтизиатрия!K73</f>
        <v>0</v>
      </c>
    </row>
    <row r="74" spans="1:11" ht="25.5" x14ac:dyDescent="0.2">
      <c r="A74" s="226">
        <v>63</v>
      </c>
      <c r="B74" s="49" t="s">
        <v>121</v>
      </c>
      <c r="C74" s="51" t="s">
        <v>241</v>
      </c>
      <c r="D74" s="75">
        <f t="shared" si="4"/>
        <v>0</v>
      </c>
      <c r="E74" s="158">
        <f>Долечивание!I74</f>
        <v>0</v>
      </c>
      <c r="F74" s="72">
        <f>'Кибер-нож'!K74</f>
        <v>0</v>
      </c>
      <c r="G74" s="73">
        <f>Венерология!I74</f>
        <v>0</v>
      </c>
      <c r="H74" s="73">
        <f>'Паллиативная МП'!H74</f>
        <v>0</v>
      </c>
      <c r="I74" s="73">
        <f>Психотерапия!Q74</f>
        <v>0</v>
      </c>
      <c r="J74" s="73">
        <f>Наркология!Q74</f>
        <v>0</v>
      </c>
      <c r="K74" s="74">
        <f>Фтизиатрия!K74</f>
        <v>0</v>
      </c>
    </row>
    <row r="75" spans="1:11" ht="25.5" x14ac:dyDescent="0.2">
      <c r="A75" s="226">
        <v>64</v>
      </c>
      <c r="B75" s="19" t="s">
        <v>122</v>
      </c>
      <c r="C75" s="51" t="s">
        <v>242</v>
      </c>
      <c r="D75" s="75">
        <f t="shared" si="4"/>
        <v>0</v>
      </c>
      <c r="E75" s="158">
        <f>Долечивание!I75</f>
        <v>0</v>
      </c>
      <c r="F75" s="72">
        <f>'Кибер-нож'!K75</f>
        <v>0</v>
      </c>
      <c r="G75" s="73">
        <f>Венерология!I75</f>
        <v>0</v>
      </c>
      <c r="H75" s="73">
        <f>'Паллиативная МП'!H75</f>
        <v>0</v>
      </c>
      <c r="I75" s="73">
        <f>Психотерапия!Q75</f>
        <v>0</v>
      </c>
      <c r="J75" s="73">
        <f>Наркология!Q75</f>
        <v>0</v>
      </c>
      <c r="K75" s="74">
        <f>Фтизиатрия!K75</f>
        <v>0</v>
      </c>
    </row>
    <row r="76" spans="1:11" ht="25.5" x14ac:dyDescent="0.2">
      <c r="A76" s="226">
        <v>65</v>
      </c>
      <c r="B76" s="19" t="s">
        <v>123</v>
      </c>
      <c r="C76" s="51" t="s">
        <v>243</v>
      </c>
      <c r="D76" s="75">
        <f t="shared" si="4"/>
        <v>0</v>
      </c>
      <c r="E76" s="158">
        <f>Долечивание!I76</f>
        <v>0</v>
      </c>
      <c r="F76" s="72">
        <f>'Кибер-нож'!K76</f>
        <v>0</v>
      </c>
      <c r="G76" s="73">
        <f>Венерология!I76</f>
        <v>0</v>
      </c>
      <c r="H76" s="73">
        <f>'Паллиативная МП'!H76</f>
        <v>0</v>
      </c>
      <c r="I76" s="73">
        <f>Психотерапия!Q76</f>
        <v>0</v>
      </c>
      <c r="J76" s="73">
        <f>Наркология!Q76</f>
        <v>0</v>
      </c>
      <c r="K76" s="74">
        <f>Фтизиатрия!K76</f>
        <v>0</v>
      </c>
    </row>
    <row r="77" spans="1:11" ht="25.5" x14ac:dyDescent="0.2">
      <c r="A77" s="226">
        <v>66</v>
      </c>
      <c r="B77" s="49" t="s">
        <v>124</v>
      </c>
      <c r="C77" s="51" t="s">
        <v>244</v>
      </c>
      <c r="D77" s="75">
        <f t="shared" si="4"/>
        <v>0</v>
      </c>
      <c r="E77" s="158">
        <f>Долечивание!I77</f>
        <v>0</v>
      </c>
      <c r="F77" s="72">
        <f>'Кибер-нож'!K77</f>
        <v>0</v>
      </c>
      <c r="G77" s="73">
        <f>Венерология!I77</f>
        <v>0</v>
      </c>
      <c r="H77" s="73">
        <f>'Паллиативная МП'!H77</f>
        <v>0</v>
      </c>
      <c r="I77" s="73">
        <f>Психотерапия!Q77</f>
        <v>0</v>
      </c>
      <c r="J77" s="73">
        <f>Наркология!Q77</f>
        <v>0</v>
      </c>
      <c r="K77" s="74">
        <f>Фтизиатрия!K77</f>
        <v>0</v>
      </c>
    </row>
    <row r="78" spans="1:11" ht="25.5" x14ac:dyDescent="0.2">
      <c r="A78" s="226">
        <v>67</v>
      </c>
      <c r="B78" s="49" t="s">
        <v>125</v>
      </c>
      <c r="C78" s="51" t="s">
        <v>245</v>
      </c>
      <c r="D78" s="75">
        <f t="shared" si="4"/>
        <v>0</v>
      </c>
      <c r="E78" s="158">
        <f>Долечивание!I78</f>
        <v>0</v>
      </c>
      <c r="F78" s="72">
        <f>'Кибер-нож'!K78</f>
        <v>0</v>
      </c>
      <c r="G78" s="73">
        <f>Венерология!I78</f>
        <v>0</v>
      </c>
      <c r="H78" s="73">
        <f>'Паллиативная МП'!H78</f>
        <v>0</v>
      </c>
      <c r="I78" s="73">
        <f>Психотерапия!Q78</f>
        <v>0</v>
      </c>
      <c r="J78" s="73">
        <f>Наркология!Q78</f>
        <v>0</v>
      </c>
      <c r="K78" s="74">
        <f>Фтизиатрия!K78</f>
        <v>0</v>
      </c>
    </row>
    <row r="79" spans="1:11" ht="25.5" x14ac:dyDescent="0.2">
      <c r="A79" s="226">
        <v>68</v>
      </c>
      <c r="B79" s="49" t="s">
        <v>126</v>
      </c>
      <c r="C79" s="51" t="s">
        <v>246</v>
      </c>
      <c r="D79" s="75">
        <f t="shared" si="4"/>
        <v>0</v>
      </c>
      <c r="E79" s="158">
        <f>Долечивание!I79</f>
        <v>0</v>
      </c>
      <c r="F79" s="72">
        <f>'Кибер-нож'!K79</f>
        <v>0</v>
      </c>
      <c r="G79" s="73">
        <f>Венерология!I79</f>
        <v>0</v>
      </c>
      <c r="H79" s="73">
        <f>'Паллиативная МП'!H79</f>
        <v>0</v>
      </c>
      <c r="I79" s="73">
        <f>Психотерапия!Q79</f>
        <v>0</v>
      </c>
      <c r="J79" s="73">
        <f>Наркология!Q79</f>
        <v>0</v>
      </c>
      <c r="K79" s="74">
        <f>Фтизиатрия!K79</f>
        <v>0</v>
      </c>
    </row>
    <row r="80" spans="1:11" x14ac:dyDescent="0.2">
      <c r="A80" s="226">
        <v>69</v>
      </c>
      <c r="B80" s="159" t="s">
        <v>127</v>
      </c>
      <c r="C80" s="51" t="s">
        <v>128</v>
      </c>
      <c r="D80" s="75">
        <f t="shared" si="4"/>
        <v>16604585.699999999</v>
      </c>
      <c r="E80" s="158">
        <f>Долечивание!I80</f>
        <v>0</v>
      </c>
      <c r="F80" s="72">
        <f>'Кибер-нож'!K80</f>
        <v>0</v>
      </c>
      <c r="G80" s="73">
        <f>Венерология!I80</f>
        <v>0</v>
      </c>
      <c r="H80" s="73">
        <f>'Паллиативная МП'!H80</f>
        <v>16604585.699999999</v>
      </c>
      <c r="I80" s="73">
        <f>Психотерапия!Q80</f>
        <v>0</v>
      </c>
      <c r="J80" s="73">
        <f>Наркология!Q80</f>
        <v>0</v>
      </c>
      <c r="K80" s="74">
        <f>Фтизиатрия!K80</f>
        <v>0</v>
      </c>
    </row>
    <row r="81" spans="1:11" x14ac:dyDescent="0.2">
      <c r="A81" s="226">
        <v>70</v>
      </c>
      <c r="B81" s="49" t="s">
        <v>129</v>
      </c>
      <c r="C81" s="51" t="s">
        <v>247</v>
      </c>
      <c r="D81" s="75">
        <f t="shared" si="4"/>
        <v>33853699.57</v>
      </c>
      <c r="E81" s="158">
        <f>Долечивание!I81</f>
        <v>0</v>
      </c>
      <c r="F81" s="72">
        <f>'Кибер-нож'!K81</f>
        <v>0</v>
      </c>
      <c r="G81" s="73">
        <f>Венерология!I81</f>
        <v>0</v>
      </c>
      <c r="H81" s="73">
        <f>'Паллиативная МП'!H81</f>
        <v>33853699.57</v>
      </c>
      <c r="I81" s="73">
        <f>Психотерапия!Q81</f>
        <v>0</v>
      </c>
      <c r="J81" s="73">
        <f>Наркология!Q81</f>
        <v>0</v>
      </c>
      <c r="K81" s="74">
        <f>Фтизиатрия!K81</f>
        <v>0</v>
      </c>
    </row>
    <row r="82" spans="1:11" x14ac:dyDescent="0.2">
      <c r="A82" s="226">
        <v>71</v>
      </c>
      <c r="B82" s="159" t="s">
        <v>130</v>
      </c>
      <c r="C82" s="51" t="s">
        <v>34</v>
      </c>
      <c r="D82" s="75">
        <f t="shared" si="4"/>
        <v>13755903.77</v>
      </c>
      <c r="E82" s="158">
        <f>Долечивание!I82</f>
        <v>0</v>
      </c>
      <c r="F82" s="72">
        <f>'Кибер-нож'!K82</f>
        <v>0</v>
      </c>
      <c r="G82" s="73">
        <f>Венерология!I82</f>
        <v>0</v>
      </c>
      <c r="H82" s="73">
        <f>'Паллиативная МП'!H82</f>
        <v>13755903.77</v>
      </c>
      <c r="I82" s="73">
        <f>Психотерапия!Q82</f>
        <v>0</v>
      </c>
      <c r="J82" s="73">
        <f>Наркология!Q82</f>
        <v>0</v>
      </c>
      <c r="K82" s="74">
        <f>Фтизиатрия!K82</f>
        <v>0</v>
      </c>
    </row>
    <row r="83" spans="1:11" x14ac:dyDescent="0.2">
      <c r="A83" s="226">
        <v>72</v>
      </c>
      <c r="B83" s="49" t="s">
        <v>131</v>
      </c>
      <c r="C83" s="51" t="s">
        <v>316</v>
      </c>
      <c r="D83" s="75">
        <f t="shared" si="4"/>
        <v>10614518.35</v>
      </c>
      <c r="E83" s="158">
        <f>Долечивание!I83</f>
        <v>0</v>
      </c>
      <c r="F83" s="72">
        <f>'Кибер-нож'!K83</f>
        <v>0</v>
      </c>
      <c r="G83" s="73">
        <f>Венерология!I83</f>
        <v>0</v>
      </c>
      <c r="H83" s="73">
        <f>'Паллиативная МП'!H83</f>
        <v>10614518.35</v>
      </c>
      <c r="I83" s="73">
        <f>Психотерапия!Q83</f>
        <v>0</v>
      </c>
      <c r="J83" s="73">
        <f>Наркология!Q83</f>
        <v>0</v>
      </c>
      <c r="K83" s="74">
        <f>Фтизиатрия!K83</f>
        <v>0</v>
      </c>
    </row>
    <row r="84" spans="1:11" x14ac:dyDescent="0.2">
      <c r="A84" s="226">
        <v>73</v>
      </c>
      <c r="B84" s="49" t="s">
        <v>132</v>
      </c>
      <c r="C84" s="51" t="s">
        <v>35</v>
      </c>
      <c r="D84" s="75">
        <f t="shared" si="4"/>
        <v>20867311.420000002</v>
      </c>
      <c r="E84" s="158">
        <f>Долечивание!I84</f>
        <v>0</v>
      </c>
      <c r="F84" s="72">
        <f>'Кибер-нож'!K84</f>
        <v>0</v>
      </c>
      <c r="G84" s="73">
        <f>Венерология!I84</f>
        <v>0</v>
      </c>
      <c r="H84" s="73">
        <f>'Паллиативная МП'!H84</f>
        <v>20867311.420000002</v>
      </c>
      <c r="I84" s="73">
        <f>Психотерапия!Q84</f>
        <v>0</v>
      </c>
      <c r="J84" s="73">
        <f>Наркология!Q84</f>
        <v>0</v>
      </c>
      <c r="K84" s="74">
        <f>Фтизиатрия!K84</f>
        <v>0</v>
      </c>
    </row>
    <row r="85" spans="1:11" x14ac:dyDescent="0.2">
      <c r="A85" s="226">
        <v>74</v>
      </c>
      <c r="B85" s="49" t="s">
        <v>133</v>
      </c>
      <c r="C85" s="51" t="s">
        <v>48</v>
      </c>
      <c r="D85" s="75">
        <f t="shared" si="4"/>
        <v>14118822.550000001</v>
      </c>
      <c r="E85" s="158">
        <f>Долечивание!I85</f>
        <v>0</v>
      </c>
      <c r="F85" s="72">
        <f>'Кибер-нож'!K85</f>
        <v>0</v>
      </c>
      <c r="G85" s="73">
        <f>Венерология!I85</f>
        <v>0</v>
      </c>
      <c r="H85" s="73">
        <f>'Паллиативная МП'!H85</f>
        <v>14118822.550000001</v>
      </c>
      <c r="I85" s="73">
        <f>Психотерапия!Q85</f>
        <v>0</v>
      </c>
      <c r="J85" s="73">
        <f>Наркология!Q85</f>
        <v>0</v>
      </c>
      <c r="K85" s="74">
        <f>Фтизиатрия!K85</f>
        <v>0</v>
      </c>
    </row>
    <row r="86" spans="1:11" x14ac:dyDescent="0.2">
      <c r="A86" s="226">
        <v>75</v>
      </c>
      <c r="B86" s="49" t="s">
        <v>134</v>
      </c>
      <c r="C86" s="51" t="s">
        <v>226</v>
      </c>
      <c r="D86" s="75">
        <f t="shared" si="4"/>
        <v>15807047.549999999</v>
      </c>
      <c r="E86" s="158">
        <f>Долечивание!I86</f>
        <v>0</v>
      </c>
      <c r="F86" s="72">
        <f>'Кибер-нож'!K86</f>
        <v>0</v>
      </c>
      <c r="G86" s="73">
        <f>Венерология!I86</f>
        <v>0</v>
      </c>
      <c r="H86" s="73">
        <f>'Паллиативная МП'!H86</f>
        <v>15807047.549999999</v>
      </c>
      <c r="I86" s="73">
        <f>Психотерапия!Q86</f>
        <v>0</v>
      </c>
      <c r="J86" s="73">
        <f>Наркология!Q86</f>
        <v>0</v>
      </c>
      <c r="K86" s="74">
        <f>Фтизиатрия!K86</f>
        <v>0</v>
      </c>
    </row>
    <row r="87" spans="1:11" x14ac:dyDescent="0.2">
      <c r="A87" s="226">
        <v>76</v>
      </c>
      <c r="B87" s="49" t="s">
        <v>135</v>
      </c>
      <c r="C87" s="51" t="s">
        <v>291</v>
      </c>
      <c r="D87" s="75">
        <f t="shared" si="4"/>
        <v>0</v>
      </c>
      <c r="E87" s="158">
        <f>Долечивание!I87</f>
        <v>0</v>
      </c>
      <c r="F87" s="72">
        <f>'Кибер-нож'!K87</f>
        <v>0</v>
      </c>
      <c r="G87" s="73">
        <f>Венерология!I87</f>
        <v>0</v>
      </c>
      <c r="H87" s="73">
        <f>'Паллиативная МП'!H87</f>
        <v>0</v>
      </c>
      <c r="I87" s="73">
        <f>Психотерапия!Q87</f>
        <v>0</v>
      </c>
      <c r="J87" s="73">
        <f>Наркология!Q87</f>
        <v>0</v>
      </c>
      <c r="K87" s="74">
        <f>Фтизиатрия!K87</f>
        <v>0</v>
      </c>
    </row>
    <row r="88" spans="1:11" x14ac:dyDescent="0.2">
      <c r="A88" s="226">
        <v>77</v>
      </c>
      <c r="B88" s="19" t="s">
        <v>136</v>
      </c>
      <c r="C88" s="51" t="s">
        <v>259</v>
      </c>
      <c r="D88" s="75">
        <f t="shared" si="4"/>
        <v>0</v>
      </c>
      <c r="E88" s="158">
        <f>Долечивание!I88</f>
        <v>0</v>
      </c>
      <c r="F88" s="72">
        <f>'Кибер-нож'!K88</f>
        <v>0</v>
      </c>
      <c r="G88" s="73">
        <f>Венерология!I88</f>
        <v>0</v>
      </c>
      <c r="H88" s="73">
        <f>'Паллиативная МП'!H88</f>
        <v>0</v>
      </c>
      <c r="I88" s="73">
        <f>Психотерапия!Q88</f>
        <v>0</v>
      </c>
      <c r="J88" s="73">
        <f>Наркология!Q88</f>
        <v>0</v>
      </c>
      <c r="K88" s="74">
        <f>Фтизиатрия!K88</f>
        <v>0</v>
      </c>
    </row>
    <row r="89" spans="1:11" ht="25.5" x14ac:dyDescent="0.2">
      <c r="A89" s="307">
        <v>78</v>
      </c>
      <c r="B89" s="310" t="s">
        <v>137</v>
      </c>
      <c r="C89" s="162" t="s">
        <v>248</v>
      </c>
      <c r="D89" s="75">
        <f t="shared" si="4"/>
        <v>0</v>
      </c>
      <c r="E89" s="158">
        <f>Долечивание!I89</f>
        <v>0</v>
      </c>
      <c r="F89" s="72">
        <f>'Кибер-нож'!K89</f>
        <v>0</v>
      </c>
      <c r="G89" s="73">
        <f>Венерология!I89</f>
        <v>0</v>
      </c>
      <c r="H89" s="73">
        <f>'Паллиативная МП'!H89</f>
        <v>0</v>
      </c>
      <c r="I89" s="73">
        <f>Психотерапия!Q89</f>
        <v>0</v>
      </c>
      <c r="J89" s="73">
        <f>Наркология!Q89</f>
        <v>0</v>
      </c>
      <c r="K89" s="74">
        <f>Фтизиатрия!K89</f>
        <v>0</v>
      </c>
    </row>
    <row r="90" spans="1:11" ht="38.25" x14ac:dyDescent="0.2">
      <c r="A90" s="308"/>
      <c r="B90" s="311"/>
      <c r="C90" s="51" t="s">
        <v>289</v>
      </c>
      <c r="D90" s="75">
        <f t="shared" si="4"/>
        <v>0</v>
      </c>
      <c r="E90" s="158">
        <f>Долечивание!I90</f>
        <v>0</v>
      </c>
      <c r="F90" s="72">
        <f>'Кибер-нож'!K90</f>
        <v>0</v>
      </c>
      <c r="G90" s="73">
        <f>Венерология!I90</f>
        <v>0</v>
      </c>
      <c r="H90" s="73">
        <f>'Паллиативная МП'!H90</f>
        <v>0</v>
      </c>
      <c r="I90" s="73">
        <f>Психотерапия!Q90</f>
        <v>0</v>
      </c>
      <c r="J90" s="73">
        <f>Наркология!Q90</f>
        <v>0</v>
      </c>
      <c r="K90" s="74">
        <f>Фтизиатрия!K90</f>
        <v>0</v>
      </c>
    </row>
    <row r="91" spans="1:11" ht="25.5" x14ac:dyDescent="0.2">
      <c r="A91" s="308"/>
      <c r="B91" s="311"/>
      <c r="C91" s="51" t="s">
        <v>249</v>
      </c>
      <c r="D91" s="75">
        <f t="shared" si="4"/>
        <v>0</v>
      </c>
      <c r="E91" s="158">
        <f>Долечивание!I91</f>
        <v>0</v>
      </c>
      <c r="F91" s="72">
        <f>'Кибер-нож'!K91</f>
        <v>0</v>
      </c>
      <c r="G91" s="73">
        <f>Венерология!I91</f>
        <v>0</v>
      </c>
      <c r="H91" s="73">
        <f>'Паллиативная МП'!H91</f>
        <v>0</v>
      </c>
      <c r="I91" s="73">
        <f>Психотерапия!Q91</f>
        <v>0</v>
      </c>
      <c r="J91" s="73">
        <f>Наркология!Q91</f>
        <v>0</v>
      </c>
      <c r="K91" s="74">
        <f>Фтизиатрия!K91</f>
        <v>0</v>
      </c>
    </row>
    <row r="92" spans="1:11" ht="38.25" x14ac:dyDescent="0.2">
      <c r="A92" s="309"/>
      <c r="B92" s="312"/>
      <c r="C92" s="163" t="s">
        <v>290</v>
      </c>
      <c r="D92" s="75">
        <f t="shared" si="4"/>
        <v>0</v>
      </c>
      <c r="E92" s="158">
        <f>Долечивание!I92</f>
        <v>0</v>
      </c>
      <c r="F92" s="72">
        <f>'Кибер-нож'!K92</f>
        <v>0</v>
      </c>
      <c r="G92" s="73">
        <f>Венерология!I92</f>
        <v>0</v>
      </c>
      <c r="H92" s="73">
        <f>'Паллиативная МП'!H92</f>
        <v>0</v>
      </c>
      <c r="I92" s="73">
        <f>Психотерапия!Q92</f>
        <v>0</v>
      </c>
      <c r="J92" s="73">
        <f>Наркология!Q92</f>
        <v>0</v>
      </c>
      <c r="K92" s="74">
        <f>Фтизиатрия!K92</f>
        <v>0</v>
      </c>
    </row>
    <row r="93" spans="1:11" ht="25.5" x14ac:dyDescent="0.2">
      <c r="A93" s="227">
        <v>79</v>
      </c>
      <c r="B93" s="19" t="s">
        <v>138</v>
      </c>
      <c r="C93" s="51" t="s">
        <v>47</v>
      </c>
      <c r="D93" s="75">
        <f t="shared" si="4"/>
        <v>0</v>
      </c>
      <c r="E93" s="158">
        <f>Долечивание!I93</f>
        <v>0</v>
      </c>
      <c r="F93" s="72">
        <f>'Кибер-нож'!K93</f>
        <v>0</v>
      </c>
      <c r="G93" s="73">
        <f>Венерология!I93</f>
        <v>0</v>
      </c>
      <c r="H93" s="73">
        <f>'Паллиативная МП'!H93</f>
        <v>0</v>
      </c>
      <c r="I93" s="73">
        <f>Психотерапия!Q93</f>
        <v>0</v>
      </c>
      <c r="J93" s="73">
        <f>Наркология!Q93</f>
        <v>0</v>
      </c>
      <c r="K93" s="74">
        <f>Фтизиатрия!K93</f>
        <v>0</v>
      </c>
    </row>
    <row r="94" spans="1:11" x14ac:dyDescent="0.2">
      <c r="A94" s="226">
        <v>80</v>
      </c>
      <c r="B94" s="19" t="s">
        <v>139</v>
      </c>
      <c r="C94" s="51" t="s">
        <v>140</v>
      </c>
      <c r="D94" s="75">
        <f t="shared" si="4"/>
        <v>0</v>
      </c>
      <c r="E94" s="158">
        <f>Долечивание!I94</f>
        <v>0</v>
      </c>
      <c r="F94" s="72">
        <f>'Кибер-нож'!K94</f>
        <v>0</v>
      </c>
      <c r="G94" s="73">
        <f>Венерология!I94</f>
        <v>0</v>
      </c>
      <c r="H94" s="73">
        <f>'Паллиативная МП'!H94</f>
        <v>0</v>
      </c>
      <c r="I94" s="73">
        <f>Психотерапия!Q94</f>
        <v>0</v>
      </c>
      <c r="J94" s="73">
        <f>Наркология!Q94</f>
        <v>0</v>
      </c>
      <c r="K94" s="74">
        <f>Фтизиатрия!K94</f>
        <v>0</v>
      </c>
    </row>
    <row r="95" spans="1:11" x14ac:dyDescent="0.2">
      <c r="A95" s="226">
        <v>81</v>
      </c>
      <c r="B95" s="159" t="s">
        <v>141</v>
      </c>
      <c r="C95" s="51" t="s">
        <v>142</v>
      </c>
      <c r="D95" s="75">
        <f t="shared" si="4"/>
        <v>0</v>
      </c>
      <c r="E95" s="158">
        <f>Долечивание!I95</f>
        <v>0</v>
      </c>
      <c r="F95" s="72">
        <f>'Кибер-нож'!K95</f>
        <v>0</v>
      </c>
      <c r="G95" s="73">
        <f>Венерология!I95</f>
        <v>0</v>
      </c>
      <c r="H95" s="73">
        <f>'Паллиативная МП'!H95</f>
        <v>0</v>
      </c>
      <c r="I95" s="73">
        <f>Психотерапия!Q95</f>
        <v>0</v>
      </c>
      <c r="J95" s="73">
        <f>Наркология!Q95</f>
        <v>0</v>
      </c>
      <c r="K95" s="74">
        <f>Фтизиатрия!K95</f>
        <v>0</v>
      </c>
    </row>
    <row r="96" spans="1:11" x14ac:dyDescent="0.2">
      <c r="A96" s="226">
        <v>82</v>
      </c>
      <c r="B96" s="19" t="s">
        <v>143</v>
      </c>
      <c r="C96" s="51" t="s">
        <v>27</v>
      </c>
      <c r="D96" s="75">
        <f t="shared" si="4"/>
        <v>28431505.16</v>
      </c>
      <c r="E96" s="158">
        <f>Долечивание!I96</f>
        <v>0</v>
      </c>
      <c r="F96" s="72">
        <f>'Кибер-нож'!K96</f>
        <v>0</v>
      </c>
      <c r="G96" s="73">
        <f>Венерология!I96</f>
        <v>927085.05</v>
      </c>
      <c r="H96" s="73">
        <f>'Паллиативная МП'!H96</f>
        <v>10069092</v>
      </c>
      <c r="I96" s="73">
        <f>Психотерапия!Q96</f>
        <v>13438452.18</v>
      </c>
      <c r="J96" s="73">
        <f>Наркология!Q96</f>
        <v>1911744.9</v>
      </c>
      <c r="K96" s="74">
        <f>Фтизиатрия!K96</f>
        <v>2085131.03</v>
      </c>
    </row>
    <row r="97" spans="1:11" x14ac:dyDescent="0.2">
      <c r="A97" s="226">
        <v>83</v>
      </c>
      <c r="B97" s="159" t="s">
        <v>144</v>
      </c>
      <c r="C97" s="51" t="s">
        <v>12</v>
      </c>
      <c r="D97" s="75">
        <f t="shared" si="4"/>
        <v>16429949.329999998</v>
      </c>
      <c r="E97" s="158">
        <f>Долечивание!I97</f>
        <v>0</v>
      </c>
      <c r="F97" s="72">
        <f>'Кибер-нож'!K97</f>
        <v>0</v>
      </c>
      <c r="G97" s="73">
        <f>Венерология!I97</f>
        <v>1194610.5</v>
      </c>
      <c r="H97" s="73">
        <f>'Паллиативная МП'!H97</f>
        <v>10069092</v>
      </c>
      <c r="I97" s="73">
        <f>Психотерапия!Q97</f>
        <v>920208.98</v>
      </c>
      <c r="J97" s="73">
        <f>Наркология!Q97</f>
        <v>1405254.38</v>
      </c>
      <c r="K97" s="74">
        <f>Фтизиатрия!K97</f>
        <v>2840783.4699999997</v>
      </c>
    </row>
    <row r="98" spans="1:11" x14ac:dyDescent="0.2">
      <c r="A98" s="226">
        <v>84</v>
      </c>
      <c r="B98" s="159" t="s">
        <v>145</v>
      </c>
      <c r="C98" s="51" t="s">
        <v>26</v>
      </c>
      <c r="D98" s="75">
        <f t="shared" si="4"/>
        <v>24284419.379999999</v>
      </c>
      <c r="E98" s="158">
        <f>Долечивание!I98</f>
        <v>0</v>
      </c>
      <c r="F98" s="72">
        <f>'Кибер-нож'!K98</f>
        <v>0</v>
      </c>
      <c r="G98" s="73">
        <f>Венерология!I98</f>
        <v>2081314.35</v>
      </c>
      <c r="H98" s="73">
        <f>'Паллиативная МП'!H98</f>
        <v>11730588.279999999</v>
      </c>
      <c r="I98" s="73">
        <f>Психотерапия!Q98</f>
        <v>0</v>
      </c>
      <c r="J98" s="73">
        <f>Наркология!Q98</f>
        <v>5041380.25</v>
      </c>
      <c r="K98" s="74">
        <f>Фтизиатрия!K98</f>
        <v>5431136.5</v>
      </c>
    </row>
    <row r="99" spans="1:11" x14ac:dyDescent="0.2">
      <c r="A99" s="226">
        <v>85</v>
      </c>
      <c r="B99" s="19" t="s">
        <v>146</v>
      </c>
      <c r="C99" s="51" t="s">
        <v>41</v>
      </c>
      <c r="D99" s="75">
        <f t="shared" si="4"/>
        <v>11736058.219999999</v>
      </c>
      <c r="E99" s="158">
        <f>Долечивание!I99</f>
        <v>0</v>
      </c>
      <c r="F99" s="72">
        <f>'Кибер-нож'!K99</f>
        <v>0</v>
      </c>
      <c r="G99" s="73">
        <f>Венерология!I99</f>
        <v>922037.4</v>
      </c>
      <c r="H99" s="73">
        <f>'Паллиативная МП'!H99</f>
        <v>5841861.8200000003</v>
      </c>
      <c r="I99" s="73">
        <f>Психотерапия!Q99</f>
        <v>0</v>
      </c>
      <c r="J99" s="73">
        <f>Наркология!Q99</f>
        <v>2131375.5300000003</v>
      </c>
      <c r="K99" s="74">
        <f>Фтизиатрия!K99</f>
        <v>2840783.4699999997</v>
      </c>
    </row>
    <row r="100" spans="1:11" x14ac:dyDescent="0.2">
      <c r="A100" s="226">
        <v>86</v>
      </c>
      <c r="B100" s="49" t="s">
        <v>148</v>
      </c>
      <c r="C100" s="51" t="s">
        <v>28</v>
      </c>
      <c r="D100" s="75">
        <f t="shared" ref="D100:D128" si="5">E100+F100+G100+H100+I100+J100+K100</f>
        <v>25117865.77</v>
      </c>
      <c r="E100" s="158">
        <f>Долечивание!I100</f>
        <v>0</v>
      </c>
      <c r="F100" s="72">
        <f>'Кибер-нож'!K100</f>
        <v>0</v>
      </c>
      <c r="G100" s="73">
        <f>Венерология!I100</f>
        <v>2823879.75</v>
      </c>
      <c r="H100" s="73">
        <f>'Паллиативная МП'!H100</f>
        <v>12080349.370000001</v>
      </c>
      <c r="I100" s="73">
        <f>Психотерапия!Q100</f>
        <v>0</v>
      </c>
      <c r="J100" s="73">
        <f>Наркология!Q100</f>
        <v>5040534.72</v>
      </c>
      <c r="K100" s="74">
        <f>Фтизиатрия!K100</f>
        <v>5173101.93</v>
      </c>
    </row>
    <row r="101" spans="1:11" x14ac:dyDescent="0.2">
      <c r="A101" s="226">
        <v>88</v>
      </c>
      <c r="B101" s="49" t="s">
        <v>149</v>
      </c>
      <c r="C101" s="51" t="s">
        <v>29</v>
      </c>
      <c r="D101" s="75">
        <f t="shared" si="5"/>
        <v>23248123.859999999</v>
      </c>
      <c r="E101" s="158">
        <f>Долечивание!I101</f>
        <v>0</v>
      </c>
      <c r="F101" s="72">
        <f>'Кибер-нож'!K101</f>
        <v>0</v>
      </c>
      <c r="G101" s="73">
        <f>Венерология!I101</f>
        <v>2025229.35</v>
      </c>
      <c r="H101" s="73">
        <f>'Паллиативная МП'!H101</f>
        <v>13150705</v>
      </c>
      <c r="I101" s="73">
        <f>Психотерапия!Q101</f>
        <v>328759.98</v>
      </c>
      <c r="J101" s="73">
        <f>Наркология!Q101</f>
        <v>4271118.5600000005</v>
      </c>
      <c r="K101" s="74">
        <f>Фтизиатрия!K101</f>
        <v>3472310.9699999997</v>
      </c>
    </row>
    <row r="102" spans="1:11" x14ac:dyDescent="0.2">
      <c r="A102" s="226">
        <v>89</v>
      </c>
      <c r="B102" s="159" t="s">
        <v>150</v>
      </c>
      <c r="C102" s="51" t="s">
        <v>14</v>
      </c>
      <c r="D102" s="75">
        <f t="shared" si="5"/>
        <v>31265338.079999998</v>
      </c>
      <c r="E102" s="158">
        <f>Долечивание!I102</f>
        <v>0</v>
      </c>
      <c r="F102" s="72">
        <f>'Кибер-нож'!K102</f>
        <v>0</v>
      </c>
      <c r="G102" s="73">
        <f>Венерология!I102</f>
        <v>925963.35</v>
      </c>
      <c r="H102" s="73">
        <f>'Паллиативная МП'!H102</f>
        <v>5034546</v>
      </c>
      <c r="I102" s="73">
        <f>Психотерапия!Q102</f>
        <v>17919585.400000002</v>
      </c>
      <c r="J102" s="73">
        <f>Наркология!Q102</f>
        <v>5490660.8300000001</v>
      </c>
      <c r="K102" s="74">
        <f>Фтизиатрия!K102</f>
        <v>1894582.5</v>
      </c>
    </row>
    <row r="103" spans="1:11" x14ac:dyDescent="0.2">
      <c r="A103" s="226">
        <v>90</v>
      </c>
      <c r="B103" s="49" t="s">
        <v>151</v>
      </c>
      <c r="C103" s="51" t="s">
        <v>30</v>
      </c>
      <c r="D103" s="75">
        <f t="shared" si="5"/>
        <v>16715620.369999997</v>
      </c>
      <c r="E103" s="158">
        <f>Долечивание!I103</f>
        <v>0</v>
      </c>
      <c r="F103" s="72">
        <f>'Кибер-нож'!K103</f>
        <v>0</v>
      </c>
      <c r="G103" s="73">
        <f>Венерология!I103</f>
        <v>1251817.2</v>
      </c>
      <c r="H103" s="73">
        <f>'Паллиативная МП'!H103</f>
        <v>10609245.699999999</v>
      </c>
      <c r="I103" s="73">
        <f>Психотерапия!Q103</f>
        <v>0</v>
      </c>
      <c r="J103" s="73">
        <f>Наркология!Q103</f>
        <v>2328447.4699999997</v>
      </c>
      <c r="K103" s="74">
        <f>Фтизиатрия!K103</f>
        <v>2526110</v>
      </c>
    </row>
    <row r="104" spans="1:11" x14ac:dyDescent="0.2">
      <c r="A104" s="226">
        <v>91</v>
      </c>
      <c r="B104" s="49" t="s">
        <v>152</v>
      </c>
      <c r="C104" s="51" t="s">
        <v>15</v>
      </c>
      <c r="D104" s="75">
        <f t="shared" si="5"/>
        <v>15942736</v>
      </c>
      <c r="E104" s="158">
        <f>Долечивание!I104</f>
        <v>0</v>
      </c>
      <c r="F104" s="72">
        <f>'Кибер-нож'!K104</f>
        <v>0</v>
      </c>
      <c r="G104" s="73">
        <f>Венерология!I104</f>
        <v>954566.7</v>
      </c>
      <c r="H104" s="73">
        <f>'Паллиативная МП'!H104</f>
        <v>10069092</v>
      </c>
      <c r="I104" s="73">
        <f>Психотерапия!Q104</f>
        <v>0</v>
      </c>
      <c r="J104" s="73">
        <f>Наркология!Q104</f>
        <v>2392967.2999999998</v>
      </c>
      <c r="K104" s="74">
        <f>Фтизиатрия!K104</f>
        <v>2526110</v>
      </c>
    </row>
    <row r="105" spans="1:11" x14ac:dyDescent="0.2">
      <c r="A105" s="226">
        <v>92</v>
      </c>
      <c r="B105" s="19" t="s">
        <v>153</v>
      </c>
      <c r="C105" s="51" t="s">
        <v>13</v>
      </c>
      <c r="D105" s="75">
        <f t="shared" si="5"/>
        <v>33236584.359999999</v>
      </c>
      <c r="E105" s="158">
        <f>Долечивание!I105</f>
        <v>0</v>
      </c>
      <c r="F105" s="72">
        <f>'Кибер-нож'!K105</f>
        <v>0</v>
      </c>
      <c r="G105" s="73">
        <f>Венерология!I105</f>
        <v>1666242.96</v>
      </c>
      <c r="H105" s="73">
        <f>'Паллиативная МП'!H105</f>
        <v>14357407.529999999</v>
      </c>
      <c r="I105" s="73">
        <f>Психотерапия!Q105</f>
        <v>0</v>
      </c>
      <c r="J105" s="73">
        <f>Наркология!Q105</f>
        <v>14055296.370000001</v>
      </c>
      <c r="K105" s="74">
        <f>Фтизиатрия!K105</f>
        <v>3157637.5</v>
      </c>
    </row>
    <row r="106" spans="1:11" x14ac:dyDescent="0.2">
      <c r="A106" s="226">
        <v>93</v>
      </c>
      <c r="B106" s="159" t="s">
        <v>154</v>
      </c>
      <c r="C106" s="51" t="s">
        <v>31</v>
      </c>
      <c r="D106" s="75">
        <f t="shared" si="5"/>
        <v>17350967.189999998</v>
      </c>
      <c r="E106" s="158">
        <f>Долечивание!I106</f>
        <v>0</v>
      </c>
      <c r="F106" s="72">
        <f>'Кибер-нож'!K106</f>
        <v>0</v>
      </c>
      <c r="G106" s="73">
        <f>Венерология!I106</f>
        <v>2590566.15</v>
      </c>
      <c r="H106" s="73">
        <f>'Паллиативная МП'!H106</f>
        <v>10471570.949999999</v>
      </c>
      <c r="I106" s="73">
        <f>Психотерапия!Q106</f>
        <v>0</v>
      </c>
      <c r="J106" s="73">
        <f>Наркология!Q106</f>
        <v>1889025.5899999999</v>
      </c>
      <c r="K106" s="74">
        <f>Фтизиатрия!K106</f>
        <v>2399804.5</v>
      </c>
    </row>
    <row r="107" spans="1:11" x14ac:dyDescent="0.2">
      <c r="A107" s="226">
        <v>94</v>
      </c>
      <c r="B107" s="49" t="s">
        <v>156</v>
      </c>
      <c r="C107" s="51" t="s">
        <v>33</v>
      </c>
      <c r="D107" s="75">
        <f t="shared" si="5"/>
        <v>36159081.629999995</v>
      </c>
      <c r="E107" s="158">
        <f>Долечивание!I107</f>
        <v>0</v>
      </c>
      <c r="F107" s="72">
        <f>'Кибер-нож'!K107</f>
        <v>0</v>
      </c>
      <c r="G107" s="73">
        <f>Венерология!I107</f>
        <v>2623656.2999999998</v>
      </c>
      <c r="H107" s="73">
        <f>'Паллиативная МП'!H107</f>
        <v>12693160.83</v>
      </c>
      <c r="I107" s="73">
        <f>Психотерапия!Q107</f>
        <v>0</v>
      </c>
      <c r="J107" s="73">
        <f>Наркология!Q107</f>
        <v>15158517</v>
      </c>
      <c r="K107" s="74">
        <f>Фтизиатрия!K107</f>
        <v>5683747.5</v>
      </c>
    </row>
    <row r="108" spans="1:11" x14ac:dyDescent="0.2">
      <c r="A108" s="226">
        <v>96</v>
      </c>
      <c r="B108" s="49" t="s">
        <v>158</v>
      </c>
      <c r="C108" s="51" t="s">
        <v>159</v>
      </c>
      <c r="D108" s="75">
        <f t="shared" si="5"/>
        <v>0</v>
      </c>
      <c r="E108" s="158">
        <f>Долечивание!I108</f>
        <v>0</v>
      </c>
      <c r="F108" s="72">
        <f>'Кибер-нож'!K108</f>
        <v>0</v>
      </c>
      <c r="G108" s="73">
        <f>Венерология!I108</f>
        <v>0</v>
      </c>
      <c r="H108" s="73">
        <f>'Паллиативная МП'!H108</f>
        <v>0</v>
      </c>
      <c r="I108" s="73">
        <f>Психотерапия!Q108</f>
        <v>0</v>
      </c>
      <c r="J108" s="73">
        <f>Наркология!Q108</f>
        <v>0</v>
      </c>
      <c r="K108" s="74">
        <f>Фтизиатрия!K108</f>
        <v>0</v>
      </c>
    </row>
    <row r="109" spans="1:11" x14ac:dyDescent="0.2">
      <c r="A109" s="226">
        <v>98</v>
      </c>
      <c r="B109" s="49" t="s">
        <v>160</v>
      </c>
      <c r="C109" s="51" t="s">
        <v>161</v>
      </c>
      <c r="D109" s="75">
        <f t="shared" si="5"/>
        <v>0</v>
      </c>
      <c r="E109" s="158">
        <f>Долечивание!I109</f>
        <v>0</v>
      </c>
      <c r="F109" s="72">
        <f>'Кибер-нож'!K109</f>
        <v>0</v>
      </c>
      <c r="G109" s="73">
        <f>Венерология!I109</f>
        <v>0</v>
      </c>
      <c r="H109" s="73">
        <f>'Паллиативная МП'!H109</f>
        <v>0</v>
      </c>
      <c r="I109" s="73">
        <f>Психотерапия!Q109</f>
        <v>0</v>
      </c>
      <c r="J109" s="73">
        <f>Наркология!Q109</f>
        <v>0</v>
      </c>
      <c r="K109" s="74">
        <f>Фтизиатрия!K109</f>
        <v>0</v>
      </c>
    </row>
    <row r="110" spans="1:11" x14ac:dyDescent="0.2">
      <c r="A110" s="226">
        <v>99</v>
      </c>
      <c r="B110" s="159" t="s">
        <v>162</v>
      </c>
      <c r="C110" s="51" t="s">
        <v>163</v>
      </c>
      <c r="D110" s="75">
        <f t="shared" si="5"/>
        <v>0</v>
      </c>
      <c r="E110" s="158">
        <f>Долечивание!I110</f>
        <v>0</v>
      </c>
      <c r="F110" s="72">
        <f>'Кибер-нож'!K110</f>
        <v>0</v>
      </c>
      <c r="G110" s="73">
        <f>Венерология!I110</f>
        <v>0</v>
      </c>
      <c r="H110" s="73">
        <f>'Паллиативная МП'!H110</f>
        <v>0</v>
      </c>
      <c r="I110" s="73">
        <f>Психотерапия!Q110</f>
        <v>0</v>
      </c>
      <c r="J110" s="73">
        <f>Наркология!Q110</f>
        <v>0</v>
      </c>
      <c r="K110" s="74">
        <f>Фтизиатрия!K110</f>
        <v>0</v>
      </c>
    </row>
    <row r="111" spans="1:11" x14ac:dyDescent="0.2">
      <c r="A111" s="226">
        <v>100</v>
      </c>
      <c r="B111" s="159" t="s">
        <v>164</v>
      </c>
      <c r="C111" s="51" t="s">
        <v>165</v>
      </c>
      <c r="D111" s="75">
        <f t="shared" si="5"/>
        <v>0</v>
      </c>
      <c r="E111" s="158">
        <f>Долечивание!I111</f>
        <v>0</v>
      </c>
      <c r="F111" s="72">
        <f>'Кибер-нож'!K111</f>
        <v>0</v>
      </c>
      <c r="G111" s="73">
        <f>Венерология!I111</f>
        <v>0</v>
      </c>
      <c r="H111" s="73">
        <f>'Паллиативная МП'!H111</f>
        <v>0</v>
      </c>
      <c r="I111" s="73">
        <f>Психотерапия!Q111</f>
        <v>0</v>
      </c>
      <c r="J111" s="73">
        <f>Наркология!Q111</f>
        <v>0</v>
      </c>
      <c r="K111" s="74">
        <f>Фтизиатрия!K111</f>
        <v>0</v>
      </c>
    </row>
    <row r="112" spans="1:11" x14ac:dyDescent="0.2">
      <c r="A112" s="226">
        <v>101</v>
      </c>
      <c r="B112" s="159" t="s">
        <v>166</v>
      </c>
      <c r="C112" s="51" t="s">
        <v>167</v>
      </c>
      <c r="D112" s="75">
        <f t="shared" si="5"/>
        <v>0</v>
      </c>
      <c r="E112" s="158">
        <f>Долечивание!I112</f>
        <v>0</v>
      </c>
      <c r="F112" s="72">
        <f>'Кибер-нож'!K112</f>
        <v>0</v>
      </c>
      <c r="G112" s="73">
        <f>Венерология!I112</f>
        <v>0</v>
      </c>
      <c r="H112" s="73">
        <f>'Паллиативная МП'!H112</f>
        <v>0</v>
      </c>
      <c r="I112" s="73">
        <f>Психотерапия!Q112</f>
        <v>0</v>
      </c>
      <c r="J112" s="73">
        <f>Наркология!Q112</f>
        <v>0</v>
      </c>
      <c r="K112" s="74">
        <f>Фтизиатрия!K112</f>
        <v>0</v>
      </c>
    </row>
    <row r="113" spans="1:11" x14ac:dyDescent="0.2">
      <c r="A113" s="226">
        <v>102</v>
      </c>
      <c r="B113" s="159" t="s">
        <v>168</v>
      </c>
      <c r="C113" s="51" t="s">
        <v>169</v>
      </c>
      <c r="D113" s="75">
        <f t="shared" si="5"/>
        <v>0</v>
      </c>
      <c r="E113" s="158">
        <f>Долечивание!I113</f>
        <v>0</v>
      </c>
      <c r="F113" s="72">
        <f>'Кибер-нож'!K113</f>
        <v>0</v>
      </c>
      <c r="G113" s="73">
        <f>Венерология!I113</f>
        <v>0</v>
      </c>
      <c r="H113" s="73">
        <f>'Паллиативная МП'!H113</f>
        <v>0</v>
      </c>
      <c r="I113" s="73">
        <f>Психотерапия!Q113</f>
        <v>0</v>
      </c>
      <c r="J113" s="73">
        <f>Наркология!Q113</f>
        <v>0</v>
      </c>
      <c r="K113" s="74">
        <f>Фтизиатрия!K113</f>
        <v>0</v>
      </c>
    </row>
    <row r="114" spans="1:11" x14ac:dyDescent="0.2">
      <c r="A114" s="226">
        <v>103</v>
      </c>
      <c r="B114" s="159" t="s">
        <v>170</v>
      </c>
      <c r="C114" s="51" t="s">
        <v>171</v>
      </c>
      <c r="D114" s="75">
        <f t="shared" si="5"/>
        <v>0</v>
      </c>
      <c r="E114" s="158">
        <f>Долечивание!I114</f>
        <v>0</v>
      </c>
      <c r="F114" s="72">
        <f>'Кибер-нож'!K114</f>
        <v>0</v>
      </c>
      <c r="G114" s="73">
        <f>Венерология!I114</f>
        <v>0</v>
      </c>
      <c r="H114" s="73">
        <f>'Паллиативная МП'!H114</f>
        <v>0</v>
      </c>
      <c r="I114" s="73">
        <f>Психотерапия!Q114</f>
        <v>0</v>
      </c>
      <c r="J114" s="73">
        <f>Наркология!Q114</f>
        <v>0</v>
      </c>
      <c r="K114" s="74">
        <f>Фтизиатрия!K114</f>
        <v>0</v>
      </c>
    </row>
    <row r="115" spans="1:11" x14ac:dyDescent="0.2">
      <c r="A115" s="226">
        <v>104</v>
      </c>
      <c r="B115" s="104" t="s">
        <v>172</v>
      </c>
      <c r="C115" s="161" t="s">
        <v>173</v>
      </c>
      <c r="D115" s="75">
        <f t="shared" si="5"/>
        <v>0</v>
      </c>
      <c r="E115" s="158">
        <f>Долечивание!I115</f>
        <v>0</v>
      </c>
      <c r="F115" s="72">
        <f>'Кибер-нож'!K115</f>
        <v>0</v>
      </c>
      <c r="G115" s="73">
        <f>Венерология!I115</f>
        <v>0</v>
      </c>
      <c r="H115" s="73">
        <f>'Паллиативная МП'!H115</f>
        <v>0</v>
      </c>
      <c r="I115" s="73">
        <f>Психотерапия!Q115</f>
        <v>0</v>
      </c>
      <c r="J115" s="73">
        <f>Наркология!Q115</f>
        <v>0</v>
      </c>
      <c r="K115" s="74">
        <f>Фтизиатрия!K115</f>
        <v>0</v>
      </c>
    </row>
    <row r="116" spans="1:11" x14ac:dyDescent="0.2">
      <c r="A116" s="226">
        <v>105</v>
      </c>
      <c r="B116" s="19" t="s">
        <v>174</v>
      </c>
      <c r="C116" s="51" t="s">
        <v>175</v>
      </c>
      <c r="D116" s="75">
        <f t="shared" si="5"/>
        <v>0</v>
      </c>
      <c r="E116" s="158">
        <f>Долечивание!I116</f>
        <v>0</v>
      </c>
      <c r="F116" s="72">
        <f>'Кибер-нож'!K116</f>
        <v>0</v>
      </c>
      <c r="G116" s="73">
        <f>Венерология!I116</f>
        <v>0</v>
      </c>
      <c r="H116" s="73">
        <f>'Паллиативная МП'!H116</f>
        <v>0</v>
      </c>
      <c r="I116" s="73">
        <f>Психотерапия!Q116</f>
        <v>0</v>
      </c>
      <c r="J116" s="73">
        <f>Наркология!Q116</f>
        <v>0</v>
      </c>
      <c r="K116" s="74">
        <f>Фтизиатрия!K116</f>
        <v>0</v>
      </c>
    </row>
    <row r="117" spans="1:11" x14ac:dyDescent="0.2">
      <c r="A117" s="226">
        <v>106</v>
      </c>
      <c r="B117" s="159" t="s">
        <v>176</v>
      </c>
      <c r="C117" s="51" t="s">
        <v>177</v>
      </c>
      <c r="D117" s="75">
        <f t="shared" si="5"/>
        <v>0</v>
      </c>
      <c r="E117" s="158">
        <f>Долечивание!I117</f>
        <v>0</v>
      </c>
      <c r="F117" s="72">
        <f>'Кибер-нож'!K117</f>
        <v>0</v>
      </c>
      <c r="G117" s="73">
        <f>Венерология!I117</f>
        <v>0</v>
      </c>
      <c r="H117" s="73">
        <f>'Паллиативная МП'!H117</f>
        <v>0</v>
      </c>
      <c r="I117" s="73">
        <f>Психотерапия!Q117</f>
        <v>0</v>
      </c>
      <c r="J117" s="73">
        <f>Наркология!Q117</f>
        <v>0</v>
      </c>
      <c r="K117" s="74">
        <f>Фтизиатрия!K117</f>
        <v>0</v>
      </c>
    </row>
    <row r="118" spans="1:11" x14ac:dyDescent="0.2">
      <c r="A118" s="226">
        <v>107</v>
      </c>
      <c r="B118" s="49" t="s">
        <v>178</v>
      </c>
      <c r="C118" s="164" t="s">
        <v>179</v>
      </c>
      <c r="D118" s="75">
        <f t="shared" si="5"/>
        <v>0</v>
      </c>
      <c r="E118" s="158">
        <f>Долечивание!I118</f>
        <v>0</v>
      </c>
      <c r="F118" s="72">
        <f>'Кибер-нож'!K118</f>
        <v>0</v>
      </c>
      <c r="G118" s="73">
        <f>Венерология!I118</f>
        <v>0</v>
      </c>
      <c r="H118" s="73">
        <f>'Паллиативная МП'!H118</f>
        <v>0</v>
      </c>
      <c r="I118" s="73">
        <f>Психотерапия!Q118</f>
        <v>0</v>
      </c>
      <c r="J118" s="73">
        <f>Наркология!Q118</f>
        <v>0</v>
      </c>
      <c r="K118" s="74">
        <f>Фтизиатрия!K118</f>
        <v>0</v>
      </c>
    </row>
    <row r="119" spans="1:11" x14ac:dyDescent="0.2">
      <c r="A119" s="226">
        <v>108</v>
      </c>
      <c r="B119" s="159" t="s">
        <v>180</v>
      </c>
      <c r="C119" s="51" t="s">
        <v>262</v>
      </c>
      <c r="D119" s="75">
        <f t="shared" si="5"/>
        <v>0</v>
      </c>
      <c r="E119" s="158">
        <f>Долечивание!I119</f>
        <v>0</v>
      </c>
      <c r="F119" s="72">
        <f>'Кибер-нож'!K119</f>
        <v>0</v>
      </c>
      <c r="G119" s="73">
        <f>Венерология!I119</f>
        <v>0</v>
      </c>
      <c r="H119" s="73">
        <f>'Паллиативная МП'!H119</f>
        <v>0</v>
      </c>
      <c r="I119" s="73">
        <f>Психотерапия!Q119</f>
        <v>0</v>
      </c>
      <c r="J119" s="73">
        <f>Наркология!Q119</f>
        <v>0</v>
      </c>
      <c r="K119" s="74">
        <f>Фтизиатрия!K119</f>
        <v>0</v>
      </c>
    </row>
    <row r="120" spans="1:11" x14ac:dyDescent="0.2">
      <c r="A120" s="226">
        <v>109</v>
      </c>
      <c r="B120" s="19" t="s">
        <v>181</v>
      </c>
      <c r="C120" s="51" t="s">
        <v>250</v>
      </c>
      <c r="D120" s="75">
        <f t="shared" si="5"/>
        <v>0</v>
      </c>
      <c r="E120" s="158">
        <f>Долечивание!I120</f>
        <v>0</v>
      </c>
      <c r="F120" s="72">
        <f>'Кибер-нож'!K120</f>
        <v>0</v>
      </c>
      <c r="G120" s="73">
        <f>Венерология!I120</f>
        <v>0</v>
      </c>
      <c r="H120" s="73">
        <f>'Паллиативная МП'!H120</f>
        <v>0</v>
      </c>
      <c r="I120" s="73">
        <f>Психотерапия!Q120</f>
        <v>0</v>
      </c>
      <c r="J120" s="73">
        <f>Наркология!Q120</f>
        <v>0</v>
      </c>
      <c r="K120" s="74">
        <f>Фтизиатрия!K120</f>
        <v>0</v>
      </c>
    </row>
    <row r="121" spans="1:11" x14ac:dyDescent="0.2">
      <c r="A121" s="226">
        <v>110</v>
      </c>
      <c r="B121" s="49" t="s">
        <v>302</v>
      </c>
      <c r="C121" s="51" t="s">
        <v>307</v>
      </c>
      <c r="D121" s="75">
        <f t="shared" si="5"/>
        <v>53797900.799999997</v>
      </c>
      <c r="E121" s="158">
        <f>Долечивание!I121</f>
        <v>53797900.799999997</v>
      </c>
      <c r="F121" s="72">
        <f>'Кибер-нож'!K121</f>
        <v>0</v>
      </c>
      <c r="G121" s="73">
        <f>Венерология!I121</f>
        <v>0</v>
      </c>
      <c r="H121" s="73">
        <f>'Паллиативная МП'!H121</f>
        <v>0</v>
      </c>
      <c r="I121" s="73">
        <f>Психотерапия!Q121</f>
        <v>0</v>
      </c>
      <c r="J121" s="73">
        <f>Наркология!Q121</f>
        <v>0</v>
      </c>
      <c r="K121" s="74">
        <f>Фтизиатрия!K121</f>
        <v>0</v>
      </c>
    </row>
    <row r="122" spans="1:11" x14ac:dyDescent="0.2">
      <c r="A122" s="226">
        <v>111</v>
      </c>
      <c r="B122" s="24" t="s">
        <v>319</v>
      </c>
      <c r="C122" s="161" t="s">
        <v>318</v>
      </c>
      <c r="D122" s="75">
        <f t="shared" si="5"/>
        <v>31781078.399999999</v>
      </c>
      <c r="E122" s="158">
        <f>Долечивание!I122</f>
        <v>31781078.399999999</v>
      </c>
      <c r="F122" s="72">
        <f>'Кибер-нож'!K122</f>
        <v>0</v>
      </c>
      <c r="G122" s="73">
        <f>Венерология!I122</f>
        <v>0</v>
      </c>
      <c r="H122" s="73">
        <f>'Паллиативная МП'!H122</f>
        <v>0</v>
      </c>
      <c r="I122" s="73">
        <f>Психотерапия!Q122</f>
        <v>0</v>
      </c>
      <c r="J122" s="73">
        <f>Наркология!Q122</f>
        <v>0</v>
      </c>
      <c r="K122" s="74">
        <f>Фтизиатрия!K122</f>
        <v>0</v>
      </c>
    </row>
    <row r="123" spans="1:11" x14ac:dyDescent="0.2">
      <c r="A123" s="226">
        <v>112</v>
      </c>
      <c r="B123" s="19" t="s">
        <v>182</v>
      </c>
      <c r="C123" s="51" t="s">
        <v>301</v>
      </c>
      <c r="D123" s="75">
        <f t="shared" si="5"/>
        <v>0</v>
      </c>
      <c r="E123" s="158">
        <f>Долечивание!I123</f>
        <v>0</v>
      </c>
      <c r="F123" s="72">
        <f>'Кибер-нож'!K123</f>
        <v>0</v>
      </c>
      <c r="G123" s="73">
        <f>Венерология!I123</f>
        <v>0</v>
      </c>
      <c r="H123" s="73">
        <f>'Паллиативная МП'!H123</f>
        <v>0</v>
      </c>
      <c r="I123" s="73">
        <f>Психотерапия!Q123</f>
        <v>0</v>
      </c>
      <c r="J123" s="73">
        <f>Наркология!Q123</f>
        <v>0</v>
      </c>
      <c r="K123" s="74">
        <f>Фтизиатрия!K123</f>
        <v>0</v>
      </c>
    </row>
    <row r="124" spans="1:11" x14ac:dyDescent="0.2">
      <c r="A124" s="226">
        <v>113</v>
      </c>
      <c r="B124" s="159" t="s">
        <v>183</v>
      </c>
      <c r="C124" s="51" t="s">
        <v>184</v>
      </c>
      <c r="D124" s="75">
        <f t="shared" si="5"/>
        <v>0</v>
      </c>
      <c r="E124" s="158">
        <f>Долечивание!I124</f>
        <v>0</v>
      </c>
      <c r="F124" s="72">
        <f>'Кибер-нож'!K124</f>
        <v>0</v>
      </c>
      <c r="G124" s="73">
        <f>Венерология!I124</f>
        <v>0</v>
      </c>
      <c r="H124" s="73">
        <f>'Паллиативная МП'!H124</f>
        <v>0</v>
      </c>
      <c r="I124" s="73">
        <f>Психотерапия!Q124</f>
        <v>0</v>
      </c>
      <c r="J124" s="73">
        <f>Наркология!Q124</f>
        <v>0</v>
      </c>
      <c r="K124" s="74">
        <f>Фтизиатрия!K124</f>
        <v>0</v>
      </c>
    </row>
    <row r="125" spans="1:11" ht="25.5" x14ac:dyDescent="0.2">
      <c r="A125" s="226">
        <v>114</v>
      </c>
      <c r="B125" s="159" t="s">
        <v>185</v>
      </c>
      <c r="C125" s="93" t="s">
        <v>298</v>
      </c>
      <c r="D125" s="75">
        <f t="shared" si="5"/>
        <v>0</v>
      </c>
      <c r="E125" s="158">
        <f>Долечивание!I125</f>
        <v>0</v>
      </c>
      <c r="F125" s="72">
        <f>'Кибер-нож'!K125</f>
        <v>0</v>
      </c>
      <c r="G125" s="73">
        <f>Венерология!I125</f>
        <v>0</v>
      </c>
      <c r="H125" s="73">
        <f>'Паллиативная МП'!H125</f>
        <v>0</v>
      </c>
      <c r="I125" s="73">
        <f>Психотерапия!Q125</f>
        <v>0</v>
      </c>
      <c r="J125" s="73">
        <f>Наркология!Q125</f>
        <v>0</v>
      </c>
      <c r="K125" s="74">
        <f>Фтизиатрия!K125</f>
        <v>0</v>
      </c>
    </row>
    <row r="126" spans="1:11" x14ac:dyDescent="0.2">
      <c r="A126" s="226">
        <v>115</v>
      </c>
      <c r="B126" s="159" t="s">
        <v>186</v>
      </c>
      <c r="C126" s="51" t="s">
        <v>221</v>
      </c>
      <c r="D126" s="75">
        <f t="shared" si="5"/>
        <v>0</v>
      </c>
      <c r="E126" s="158">
        <f>Долечивание!I126</f>
        <v>0</v>
      </c>
      <c r="F126" s="72">
        <f>'Кибер-нож'!K126</f>
        <v>0</v>
      </c>
      <c r="G126" s="73">
        <f>Венерология!I126</f>
        <v>0</v>
      </c>
      <c r="H126" s="73">
        <f>'Паллиативная МП'!H126</f>
        <v>0</v>
      </c>
      <c r="I126" s="73">
        <f>Психотерапия!Q126</f>
        <v>0</v>
      </c>
      <c r="J126" s="73">
        <f>Наркология!Q126</f>
        <v>0</v>
      </c>
      <c r="K126" s="74">
        <f>Фтизиатрия!K126</f>
        <v>0</v>
      </c>
    </row>
    <row r="127" spans="1:11" x14ac:dyDescent="0.2">
      <c r="A127" s="226">
        <v>116</v>
      </c>
      <c r="B127" s="159" t="s">
        <v>187</v>
      </c>
      <c r="C127" s="51" t="s">
        <v>188</v>
      </c>
      <c r="D127" s="75">
        <f t="shared" si="5"/>
        <v>44399681.219999999</v>
      </c>
      <c r="E127" s="158">
        <f>Долечивание!I127</f>
        <v>0</v>
      </c>
      <c r="F127" s="72">
        <f>'Кибер-нож'!K127</f>
        <v>0</v>
      </c>
      <c r="G127" s="73">
        <f>Венерология!I127</f>
        <v>0</v>
      </c>
      <c r="H127" s="73">
        <f>'Паллиативная МП'!H127</f>
        <v>44399681.219999999</v>
      </c>
      <c r="I127" s="73">
        <f>Психотерапия!Q127</f>
        <v>0</v>
      </c>
      <c r="J127" s="73">
        <f>Наркология!Q127</f>
        <v>0</v>
      </c>
      <c r="K127" s="74">
        <f>Фтизиатрия!K127</f>
        <v>0</v>
      </c>
    </row>
    <row r="128" spans="1:11" x14ac:dyDescent="0.2">
      <c r="A128" s="226">
        <v>117</v>
      </c>
      <c r="B128" s="159" t="s">
        <v>189</v>
      </c>
      <c r="C128" s="51" t="s">
        <v>39</v>
      </c>
      <c r="D128" s="75">
        <f t="shared" si="5"/>
        <v>0</v>
      </c>
      <c r="E128" s="158">
        <f>Долечивание!I128</f>
        <v>0</v>
      </c>
      <c r="F128" s="72">
        <f>'Кибер-нож'!K128</f>
        <v>0</v>
      </c>
      <c r="G128" s="73">
        <f>Венерология!I128</f>
        <v>0</v>
      </c>
      <c r="H128" s="73">
        <f>'Паллиативная МП'!H128</f>
        <v>0</v>
      </c>
      <c r="I128" s="73">
        <f>Психотерапия!Q128</f>
        <v>0</v>
      </c>
      <c r="J128" s="73">
        <f>Наркология!Q128</f>
        <v>0</v>
      </c>
      <c r="K128" s="74">
        <f>Фтизиатрия!K128</f>
        <v>0</v>
      </c>
    </row>
    <row r="129" spans="1:11" x14ac:dyDescent="0.2">
      <c r="A129" s="226">
        <v>118</v>
      </c>
      <c r="B129" s="49" t="s">
        <v>190</v>
      </c>
      <c r="C129" s="51" t="s">
        <v>44</v>
      </c>
      <c r="D129" s="75">
        <f t="shared" ref="D129:D143" si="6">E129+F129+G129+H129+I129+J129+K129</f>
        <v>0</v>
      </c>
      <c r="E129" s="158">
        <f>Долечивание!I129</f>
        <v>0</v>
      </c>
      <c r="F129" s="72">
        <f>'Кибер-нож'!K129</f>
        <v>0</v>
      </c>
      <c r="G129" s="73">
        <f>Венерология!I129</f>
        <v>0</v>
      </c>
      <c r="H129" s="73">
        <f>'Паллиативная МП'!H129</f>
        <v>0</v>
      </c>
      <c r="I129" s="73">
        <f>Психотерапия!Q129</f>
        <v>0</v>
      </c>
      <c r="J129" s="73">
        <f>Наркология!Q129</f>
        <v>0</v>
      </c>
      <c r="K129" s="74">
        <f>Фтизиатрия!K129</f>
        <v>0</v>
      </c>
    </row>
    <row r="130" spans="1:11" x14ac:dyDescent="0.2">
      <c r="A130" s="226">
        <v>119</v>
      </c>
      <c r="B130" s="49" t="s">
        <v>191</v>
      </c>
      <c r="C130" s="51" t="s">
        <v>223</v>
      </c>
      <c r="D130" s="75">
        <f t="shared" si="6"/>
        <v>97894682.980000004</v>
      </c>
      <c r="E130" s="158">
        <f>Долечивание!I130</f>
        <v>0</v>
      </c>
      <c r="F130" s="72">
        <f>'Кибер-нож'!K130</f>
        <v>0</v>
      </c>
      <c r="G130" s="73">
        <f>Венерология!I130</f>
        <v>97894682.980000004</v>
      </c>
      <c r="H130" s="73">
        <f>'Паллиативная МП'!H130</f>
        <v>0</v>
      </c>
      <c r="I130" s="73">
        <f>Психотерапия!Q130</f>
        <v>0</v>
      </c>
      <c r="J130" s="73">
        <f>Наркология!Q130</f>
        <v>0</v>
      </c>
      <c r="K130" s="74">
        <f>Фтизиатрия!K130</f>
        <v>0</v>
      </c>
    </row>
    <row r="131" spans="1:11" x14ac:dyDescent="0.2">
      <c r="A131" s="226">
        <v>120</v>
      </c>
      <c r="B131" s="49" t="s">
        <v>192</v>
      </c>
      <c r="C131" s="51" t="s">
        <v>46</v>
      </c>
      <c r="D131" s="75">
        <f t="shared" si="6"/>
        <v>0</v>
      </c>
      <c r="E131" s="158">
        <f>Долечивание!I131</f>
        <v>0</v>
      </c>
      <c r="F131" s="72">
        <f>'Кибер-нож'!K131</f>
        <v>0</v>
      </c>
      <c r="G131" s="73">
        <f>Венерология!I131</f>
        <v>0</v>
      </c>
      <c r="H131" s="73">
        <f>'Паллиативная МП'!H131</f>
        <v>0</v>
      </c>
      <c r="I131" s="73">
        <f>Психотерапия!Q131</f>
        <v>0</v>
      </c>
      <c r="J131" s="73">
        <f>Наркология!Q131</f>
        <v>0</v>
      </c>
      <c r="K131" s="74">
        <f>Фтизиатрия!K131</f>
        <v>0</v>
      </c>
    </row>
    <row r="132" spans="1:11" x14ac:dyDescent="0.2">
      <c r="A132" s="226">
        <v>121</v>
      </c>
      <c r="B132" s="159" t="s">
        <v>193</v>
      </c>
      <c r="C132" s="51" t="s">
        <v>45</v>
      </c>
      <c r="D132" s="75">
        <f t="shared" si="6"/>
        <v>0</v>
      </c>
      <c r="E132" s="158">
        <f>Долечивание!I132</f>
        <v>0</v>
      </c>
      <c r="F132" s="72">
        <f>'Кибер-нож'!K132</f>
        <v>0</v>
      </c>
      <c r="G132" s="73">
        <f>Венерология!I132</f>
        <v>0</v>
      </c>
      <c r="H132" s="73">
        <f>'Паллиативная МП'!H132</f>
        <v>0</v>
      </c>
      <c r="I132" s="73">
        <f>Психотерапия!Q132</f>
        <v>0</v>
      </c>
      <c r="J132" s="73">
        <f>Наркология!Q132</f>
        <v>0</v>
      </c>
      <c r="K132" s="74">
        <f>Фтизиатрия!K132</f>
        <v>0</v>
      </c>
    </row>
    <row r="133" spans="1:11" x14ac:dyDescent="0.2">
      <c r="A133" s="226">
        <v>122</v>
      </c>
      <c r="B133" s="159" t="s">
        <v>194</v>
      </c>
      <c r="C133" s="51" t="s">
        <v>195</v>
      </c>
      <c r="D133" s="75">
        <f t="shared" si="6"/>
        <v>0</v>
      </c>
      <c r="E133" s="158">
        <f>Долечивание!I133</f>
        <v>0</v>
      </c>
      <c r="F133" s="72">
        <f>'Кибер-нож'!K133</f>
        <v>0</v>
      </c>
      <c r="G133" s="73">
        <f>Венерология!I133</f>
        <v>0</v>
      </c>
      <c r="H133" s="73">
        <f>'Паллиативная МП'!H133</f>
        <v>0</v>
      </c>
      <c r="I133" s="73">
        <f>Психотерапия!Q133</f>
        <v>0</v>
      </c>
      <c r="J133" s="73">
        <f>Наркология!Q133</f>
        <v>0</v>
      </c>
      <c r="K133" s="74">
        <f>Фтизиатрия!K133</f>
        <v>0</v>
      </c>
    </row>
    <row r="134" spans="1:11" x14ac:dyDescent="0.2">
      <c r="A134" s="226">
        <v>123</v>
      </c>
      <c r="B134" s="159" t="s">
        <v>196</v>
      </c>
      <c r="C134" s="51" t="s">
        <v>322</v>
      </c>
      <c r="D134" s="75">
        <f t="shared" si="6"/>
        <v>72048449.349999994</v>
      </c>
      <c r="E134" s="158">
        <f>Долечивание!I134</f>
        <v>0</v>
      </c>
      <c r="F134" s="72">
        <f>'Кибер-нож'!K134</f>
        <v>0</v>
      </c>
      <c r="G134" s="73">
        <f>Венерология!I134</f>
        <v>0</v>
      </c>
      <c r="H134" s="73">
        <f>'Паллиативная МП'!H134</f>
        <v>72048449.349999994</v>
      </c>
      <c r="I134" s="73">
        <f>Психотерапия!Q134</f>
        <v>0</v>
      </c>
      <c r="J134" s="73">
        <f>Наркология!Q134</f>
        <v>0</v>
      </c>
      <c r="K134" s="74">
        <f>Фтизиатрия!K134</f>
        <v>0</v>
      </c>
    </row>
    <row r="135" spans="1:11" x14ac:dyDescent="0.2">
      <c r="A135" s="226">
        <v>124</v>
      </c>
      <c r="B135" s="49" t="s">
        <v>197</v>
      </c>
      <c r="C135" s="51" t="s">
        <v>222</v>
      </c>
      <c r="D135" s="75">
        <f t="shared" si="6"/>
        <v>1599370.5</v>
      </c>
      <c r="E135" s="158">
        <f>Долечивание!I135</f>
        <v>0</v>
      </c>
      <c r="F135" s="72">
        <f>'Кибер-нож'!K135</f>
        <v>0</v>
      </c>
      <c r="G135" s="73">
        <f>Венерология!I135</f>
        <v>0</v>
      </c>
      <c r="H135" s="73">
        <f>'Паллиативная МП'!H135</f>
        <v>1599370.5</v>
      </c>
      <c r="I135" s="73">
        <f>Психотерапия!Q135</f>
        <v>0</v>
      </c>
      <c r="J135" s="73">
        <f>Наркология!Q135</f>
        <v>0</v>
      </c>
      <c r="K135" s="74">
        <f>Фтизиатрия!K135</f>
        <v>0</v>
      </c>
    </row>
    <row r="136" spans="1:11" ht="25.5" x14ac:dyDescent="0.2">
      <c r="A136" s="226">
        <v>125</v>
      </c>
      <c r="B136" s="19" t="s">
        <v>198</v>
      </c>
      <c r="C136" s="51" t="s">
        <v>321</v>
      </c>
      <c r="D136" s="75">
        <f t="shared" si="6"/>
        <v>35077547.700000003</v>
      </c>
      <c r="E136" s="158">
        <f>Долечивание!I136</f>
        <v>0</v>
      </c>
      <c r="F136" s="72">
        <f>'Кибер-нож'!K136</f>
        <v>0</v>
      </c>
      <c r="G136" s="73">
        <f>Венерология!I136</f>
        <v>2970822.45</v>
      </c>
      <c r="H136" s="73">
        <f>'Паллиативная МП'!H136</f>
        <v>20647900.789999999</v>
      </c>
      <c r="I136" s="73">
        <f>Психотерапия!Q136</f>
        <v>0</v>
      </c>
      <c r="J136" s="73">
        <f>Наркология!Q136</f>
        <v>8014592.6200000001</v>
      </c>
      <c r="K136" s="74">
        <f>Фтизиатрия!K136</f>
        <v>3444231.84</v>
      </c>
    </row>
    <row r="137" spans="1:11" x14ac:dyDescent="0.2">
      <c r="A137" s="226">
        <v>126</v>
      </c>
      <c r="B137" s="159" t="s">
        <v>199</v>
      </c>
      <c r="C137" s="51" t="s">
        <v>200</v>
      </c>
      <c r="D137" s="75">
        <f t="shared" si="6"/>
        <v>30207276</v>
      </c>
      <c r="E137" s="158">
        <f>Долечивание!I137</f>
        <v>0</v>
      </c>
      <c r="F137" s="72">
        <f>'Кибер-нож'!K137</f>
        <v>0</v>
      </c>
      <c r="G137" s="73">
        <f>Венерология!I137</f>
        <v>0</v>
      </c>
      <c r="H137" s="73">
        <f>'Паллиативная МП'!H137</f>
        <v>30207276</v>
      </c>
      <c r="I137" s="73">
        <f>Психотерапия!Q137</f>
        <v>0</v>
      </c>
      <c r="J137" s="73">
        <f>Наркология!Q137</f>
        <v>0</v>
      </c>
      <c r="K137" s="74">
        <f>Фтизиатрия!K137</f>
        <v>0</v>
      </c>
    </row>
    <row r="138" spans="1:11" x14ac:dyDescent="0.2">
      <c r="A138" s="226">
        <v>127</v>
      </c>
      <c r="B138" s="49" t="s">
        <v>201</v>
      </c>
      <c r="C138" s="103" t="s">
        <v>202</v>
      </c>
      <c r="D138" s="75">
        <f t="shared" si="6"/>
        <v>0</v>
      </c>
      <c r="E138" s="158">
        <f>Долечивание!I138</f>
        <v>0</v>
      </c>
      <c r="F138" s="72">
        <f>'Кибер-нож'!K138</f>
        <v>0</v>
      </c>
      <c r="G138" s="73">
        <f>Венерология!I138</f>
        <v>0</v>
      </c>
      <c r="H138" s="73">
        <f>'Паллиативная МП'!H138</f>
        <v>0</v>
      </c>
      <c r="I138" s="73">
        <f>Психотерапия!Q138</f>
        <v>0</v>
      </c>
      <c r="J138" s="73">
        <f>Наркология!Q138</f>
        <v>0</v>
      </c>
      <c r="K138" s="74">
        <f>Фтизиатрия!K138</f>
        <v>0</v>
      </c>
    </row>
    <row r="139" spans="1:11" x14ac:dyDescent="0.2">
      <c r="A139" s="226">
        <v>128</v>
      </c>
      <c r="B139" s="159" t="s">
        <v>203</v>
      </c>
      <c r="C139" s="103" t="s">
        <v>204</v>
      </c>
      <c r="D139" s="75">
        <f t="shared" si="6"/>
        <v>75380562.540000007</v>
      </c>
      <c r="E139" s="158">
        <f>Долечивание!I139</f>
        <v>0</v>
      </c>
      <c r="F139" s="72">
        <f>'Кибер-нож'!K139</f>
        <v>75380562.540000007</v>
      </c>
      <c r="G139" s="73">
        <f>Венерология!I139</f>
        <v>0</v>
      </c>
      <c r="H139" s="73">
        <f>'Паллиативная МП'!H139</f>
        <v>0</v>
      </c>
      <c r="I139" s="73">
        <f>Психотерапия!Q139</f>
        <v>0</v>
      </c>
      <c r="J139" s="73">
        <f>Наркология!Q139</f>
        <v>0</v>
      </c>
      <c r="K139" s="74">
        <f>Фтизиатрия!K139</f>
        <v>0</v>
      </c>
    </row>
    <row r="140" spans="1:11" x14ac:dyDescent="0.2">
      <c r="A140" s="226">
        <v>129</v>
      </c>
      <c r="B140" s="18" t="s">
        <v>251</v>
      </c>
      <c r="C140" s="172" t="s">
        <v>252</v>
      </c>
      <c r="D140" s="75">
        <f t="shared" si="6"/>
        <v>672654639.87</v>
      </c>
      <c r="E140" s="158">
        <f>Долечивание!I140</f>
        <v>0</v>
      </c>
      <c r="F140" s="72">
        <f>'Кибер-нож'!K140</f>
        <v>0</v>
      </c>
      <c r="G140" s="73">
        <f>Венерология!I140</f>
        <v>0</v>
      </c>
      <c r="H140" s="73">
        <f>'Паллиативная МП'!H140</f>
        <v>0</v>
      </c>
      <c r="I140" s="73">
        <f>Психотерапия!Q140</f>
        <v>0</v>
      </c>
      <c r="J140" s="73">
        <f>Наркология!Q140</f>
        <v>672654639.87</v>
      </c>
      <c r="K140" s="74">
        <f>Фтизиатрия!K140</f>
        <v>0</v>
      </c>
    </row>
    <row r="141" spans="1:11" x14ac:dyDescent="0.2">
      <c r="A141" s="226">
        <v>130</v>
      </c>
      <c r="B141" s="21" t="s">
        <v>253</v>
      </c>
      <c r="C141" s="172" t="s">
        <v>254</v>
      </c>
      <c r="D141" s="75">
        <f t="shared" si="6"/>
        <v>417654670.39999998</v>
      </c>
      <c r="E141" s="158">
        <f>Долечивание!I141</f>
        <v>0</v>
      </c>
      <c r="F141" s="72">
        <f>'Кибер-нож'!K141</f>
        <v>0</v>
      </c>
      <c r="G141" s="73">
        <f>Венерология!I141</f>
        <v>0</v>
      </c>
      <c r="H141" s="73">
        <f>'Паллиативная МП'!H141</f>
        <v>0</v>
      </c>
      <c r="I141" s="73">
        <f>Психотерапия!Q141</f>
        <v>417654670.39999998</v>
      </c>
      <c r="J141" s="73">
        <f>Наркология!Q141</f>
        <v>0</v>
      </c>
      <c r="K141" s="74">
        <f>Фтизиатрия!K141</f>
        <v>0</v>
      </c>
    </row>
    <row r="142" spans="1:11" x14ac:dyDescent="0.2">
      <c r="A142" s="226">
        <v>131</v>
      </c>
      <c r="B142" s="133" t="s">
        <v>255</v>
      </c>
      <c r="C142" s="221" t="s">
        <v>317</v>
      </c>
      <c r="D142" s="75">
        <f t="shared" si="6"/>
        <v>2516833381.8299999</v>
      </c>
      <c r="E142" s="158">
        <f>Долечивание!I142</f>
        <v>0</v>
      </c>
      <c r="F142" s="72">
        <f>'Кибер-нож'!K142</f>
        <v>0</v>
      </c>
      <c r="G142" s="73">
        <f>Венерология!I142</f>
        <v>0</v>
      </c>
      <c r="H142" s="73">
        <f>'Паллиативная МП'!H142</f>
        <v>6041455.2000000002</v>
      </c>
      <c r="I142" s="73">
        <f>Психотерапия!Q142</f>
        <v>0</v>
      </c>
      <c r="J142" s="73">
        <f>Наркология!Q142</f>
        <v>0</v>
      </c>
      <c r="K142" s="74">
        <f>Фтизиатрия!K142</f>
        <v>2510791926.6300001</v>
      </c>
    </row>
    <row r="143" spans="1:11" x14ac:dyDescent="0.2">
      <c r="A143" s="226">
        <v>132</v>
      </c>
      <c r="B143" s="160" t="s">
        <v>260</v>
      </c>
      <c r="C143" s="152" t="s">
        <v>261</v>
      </c>
      <c r="D143" s="205">
        <f t="shared" si="6"/>
        <v>0</v>
      </c>
      <c r="E143" s="158">
        <f>Долечивание!I143</f>
        <v>0</v>
      </c>
      <c r="F143" s="72">
        <f>'Кибер-нож'!K143</f>
        <v>0</v>
      </c>
      <c r="G143" s="73">
        <f>Венерология!I143</f>
        <v>0</v>
      </c>
      <c r="H143" s="73">
        <f>'Паллиативная МП'!H143</f>
        <v>0</v>
      </c>
      <c r="I143" s="73">
        <f>Психотерапия!Q143</f>
        <v>0</v>
      </c>
      <c r="J143" s="73">
        <f>Наркология!Q143</f>
        <v>0</v>
      </c>
      <c r="K143" s="74">
        <f>Фтизиатрия!K143</f>
        <v>0</v>
      </c>
    </row>
    <row r="144" spans="1:11" x14ac:dyDescent="0.2">
      <c r="A144" s="226">
        <v>133</v>
      </c>
      <c r="B144" s="24" t="s">
        <v>296</v>
      </c>
      <c r="C144" s="152" t="s">
        <v>295</v>
      </c>
      <c r="D144" s="75">
        <f t="shared" ref="D144" si="7">E144+F144+G144+H144+I144+J144+K144</f>
        <v>69788536</v>
      </c>
      <c r="E144" s="158">
        <f>Долечивание!I144</f>
        <v>0</v>
      </c>
      <c r="F144" s="72">
        <f>'Кибер-нож'!K144</f>
        <v>0</v>
      </c>
      <c r="G144" s="73">
        <f>Венерология!I144</f>
        <v>0</v>
      </c>
      <c r="H144" s="73">
        <f>'Паллиативная МП'!H144</f>
        <v>69788536</v>
      </c>
      <c r="I144" s="73">
        <f>Психотерапия!Q144</f>
        <v>0</v>
      </c>
      <c r="J144" s="73">
        <f>Наркология!Q144</f>
        <v>0</v>
      </c>
      <c r="K144" s="74">
        <f>Фтизиатрия!K144</f>
        <v>0</v>
      </c>
    </row>
    <row r="145" spans="1:11" x14ac:dyDescent="0.2">
      <c r="A145" s="226">
        <v>134</v>
      </c>
      <c r="B145" s="24" t="s">
        <v>300</v>
      </c>
      <c r="C145" s="151" t="s">
        <v>299</v>
      </c>
      <c r="D145" s="224">
        <f t="shared" ref="D145" si="8">E145+F145+G145+H145+I145+J145+K145</f>
        <v>0</v>
      </c>
      <c r="E145" s="158">
        <f>Долечивание!I145</f>
        <v>0</v>
      </c>
      <c r="F145" s="72">
        <f>'Кибер-нож'!K145</f>
        <v>0</v>
      </c>
      <c r="G145" s="73">
        <f>Венерология!I145</f>
        <v>0</v>
      </c>
      <c r="H145" s="73">
        <f>'Паллиативная МП'!H145</f>
        <v>0</v>
      </c>
      <c r="I145" s="73">
        <f>Психотерапия!Q145</f>
        <v>0</v>
      </c>
      <c r="J145" s="73">
        <f>Наркология!Q145</f>
        <v>0</v>
      </c>
      <c r="K145" s="74">
        <f>Фтизиатрия!K145</f>
        <v>0</v>
      </c>
    </row>
    <row r="146" spans="1:11" ht="13.5" thickBot="1" x14ac:dyDescent="0.25">
      <c r="A146" s="251">
        <v>135</v>
      </c>
      <c r="B146" s="252" t="s">
        <v>303</v>
      </c>
      <c r="C146" s="253" t="s">
        <v>304</v>
      </c>
      <c r="D146" s="271">
        <f t="shared" ref="D146" si="9">E146+F146+G146+H146+I146+J146+K146</f>
        <v>0</v>
      </c>
      <c r="E146" s="272">
        <f>Долечивание!I146</f>
        <v>0</v>
      </c>
      <c r="F146" s="273">
        <f>'Кибер-нож'!K146</f>
        <v>0</v>
      </c>
      <c r="G146" s="274">
        <f>Венерология!I146</f>
        <v>0</v>
      </c>
      <c r="H146" s="274">
        <f>'Паллиативная МП'!H146</f>
        <v>0</v>
      </c>
      <c r="I146" s="274">
        <f>Психотерапия!Q146</f>
        <v>0</v>
      </c>
      <c r="J146" s="274">
        <f>Наркология!Q146</f>
        <v>0</v>
      </c>
      <c r="K146" s="275">
        <f>Фтизиатрия!K146</f>
        <v>0</v>
      </c>
    </row>
  </sheetData>
  <mergeCells count="18">
    <mergeCell ref="D3:K3"/>
    <mergeCell ref="D4:D5"/>
    <mergeCell ref="E4:E5"/>
    <mergeCell ref="F4:F5"/>
    <mergeCell ref="A89:A92"/>
    <mergeCell ref="B89:B92"/>
    <mergeCell ref="A1:K1"/>
    <mergeCell ref="I4:I5"/>
    <mergeCell ref="K4:K5"/>
    <mergeCell ref="J4:J5"/>
    <mergeCell ref="A8:C8"/>
    <mergeCell ref="A7:C7"/>
    <mergeCell ref="G4:G5"/>
    <mergeCell ref="H4:H5"/>
    <mergeCell ref="A6:C6"/>
    <mergeCell ref="A3:A5"/>
    <mergeCell ref="B3:B5"/>
    <mergeCell ref="C3:C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6"/>
  <sheetViews>
    <sheetView zoomScale="90" zoomScaleNormal="90" workbookViewId="0">
      <pane xSplit="3" ySplit="8" topLeftCell="D122" activePane="bottomRight" state="frozen"/>
      <selection activeCell="C173" sqref="C173"/>
      <selection pane="topRight" activeCell="C173" sqref="C173"/>
      <selection pane="bottomLeft" activeCell="C173" sqref="C173"/>
      <selection pane="bottomRight" activeCell="C134" sqref="C134"/>
    </sheetView>
  </sheetViews>
  <sheetFormatPr defaultRowHeight="12.75" x14ac:dyDescent="0.2"/>
  <cols>
    <col min="1" max="1" width="5.42578125" style="78" customWidth="1"/>
    <col min="2" max="2" width="10.28515625" style="78" customWidth="1"/>
    <col min="3" max="3" width="37.5703125" style="121" customWidth="1"/>
    <col min="4" max="4" width="15.5703125" style="122" customWidth="1"/>
    <col min="5" max="5" width="14.5703125" style="122" customWidth="1"/>
    <col min="6" max="6" width="12" style="122" customWidth="1"/>
    <col min="7" max="7" width="17.42578125" style="25" customWidth="1"/>
    <col min="8" max="8" width="12.5703125" style="78" customWidth="1"/>
    <col min="9" max="9" width="14.7109375" style="25" customWidth="1"/>
    <col min="10" max="10" width="12.5703125" style="25" customWidth="1"/>
    <col min="11" max="11" width="17.85546875" style="78" customWidth="1"/>
    <col min="12" max="16384" width="9.140625" style="78"/>
  </cols>
  <sheetData>
    <row r="1" spans="1:11" ht="35.25" customHeight="1" x14ac:dyDescent="0.2">
      <c r="A1" s="340" t="s">
        <v>309</v>
      </c>
      <c r="B1" s="340"/>
      <c r="C1" s="340"/>
      <c r="D1" s="340"/>
      <c r="E1" s="340"/>
      <c r="F1" s="340"/>
      <c r="G1" s="340"/>
      <c r="H1" s="314"/>
      <c r="I1" s="314"/>
    </row>
    <row r="2" spans="1:11" ht="12.75" customHeight="1" thickBot="1" x14ac:dyDescent="0.25">
      <c r="A2" s="79"/>
      <c r="B2" s="79"/>
      <c r="C2" s="80"/>
      <c r="D2" s="79"/>
      <c r="E2" s="79"/>
      <c r="F2" s="79"/>
      <c r="G2" s="81"/>
    </row>
    <row r="3" spans="1:11" ht="20.25" customHeight="1" x14ac:dyDescent="0.2">
      <c r="A3" s="341" t="s">
        <v>42</v>
      </c>
      <c r="B3" s="344" t="s">
        <v>263</v>
      </c>
      <c r="C3" s="347" t="s">
        <v>43</v>
      </c>
      <c r="D3" s="350" t="s">
        <v>258</v>
      </c>
      <c r="E3" s="351"/>
      <c r="F3" s="352"/>
      <c r="G3" s="353" t="s">
        <v>279</v>
      </c>
      <c r="H3" s="356" t="s">
        <v>280</v>
      </c>
      <c r="I3" s="359" t="s">
        <v>257</v>
      </c>
    </row>
    <row r="4" spans="1:11" ht="20.25" customHeight="1" x14ac:dyDescent="0.2">
      <c r="A4" s="342"/>
      <c r="B4" s="345"/>
      <c r="C4" s="348"/>
      <c r="D4" s="361" t="s">
        <v>278</v>
      </c>
      <c r="E4" s="363" t="s">
        <v>225</v>
      </c>
      <c r="F4" s="365" t="s">
        <v>229</v>
      </c>
      <c r="G4" s="354"/>
      <c r="H4" s="357"/>
      <c r="I4" s="360"/>
    </row>
    <row r="5" spans="1:11" ht="48" customHeight="1" thickBot="1" x14ac:dyDescent="0.25">
      <c r="A5" s="343"/>
      <c r="B5" s="346"/>
      <c r="C5" s="349"/>
      <c r="D5" s="362"/>
      <c r="E5" s="364"/>
      <c r="F5" s="366"/>
      <c r="G5" s="355"/>
      <c r="H5" s="358"/>
      <c r="I5" s="358"/>
    </row>
    <row r="6" spans="1:11" x14ac:dyDescent="0.2">
      <c r="A6" s="325" t="s">
        <v>220</v>
      </c>
      <c r="B6" s="326"/>
      <c r="C6" s="327"/>
      <c r="D6" s="64">
        <f t="shared" ref="D6:I6" si="0">SUM(D7:D8)</f>
        <v>0</v>
      </c>
      <c r="E6" s="64">
        <f t="shared" si="0"/>
        <v>0</v>
      </c>
      <c r="F6" s="214">
        <f t="shared" si="0"/>
        <v>0</v>
      </c>
      <c r="G6" s="123">
        <f t="shared" si="0"/>
        <v>85579147.779999986</v>
      </c>
      <c r="H6" s="44">
        <f t="shared" si="0"/>
        <v>0</v>
      </c>
      <c r="I6" s="124">
        <f t="shared" si="0"/>
        <v>85579147.779999986</v>
      </c>
      <c r="J6" s="140"/>
      <c r="K6" s="153"/>
    </row>
    <row r="7" spans="1:11" s="29" customFormat="1" x14ac:dyDescent="0.2">
      <c r="A7" s="322" t="s">
        <v>308</v>
      </c>
      <c r="B7" s="323"/>
      <c r="C7" s="324"/>
      <c r="D7" s="180"/>
      <c r="E7" s="181"/>
      <c r="F7" s="204"/>
      <c r="G7" s="197">
        <v>168.58</v>
      </c>
      <c r="H7" s="182"/>
      <c r="I7" s="182">
        <v>168.58</v>
      </c>
      <c r="J7" s="140"/>
      <c r="K7" s="153"/>
    </row>
    <row r="8" spans="1:11" x14ac:dyDescent="0.2">
      <c r="A8" s="319" t="s">
        <v>219</v>
      </c>
      <c r="B8" s="320"/>
      <c r="C8" s="321"/>
      <c r="D8" s="69">
        <f t="shared" ref="D8:I8" si="1">SUM(D9:D146)-D89</f>
        <v>0</v>
      </c>
      <c r="E8" s="156">
        <f t="shared" si="1"/>
        <v>0</v>
      </c>
      <c r="F8" s="155">
        <f t="shared" si="1"/>
        <v>0</v>
      </c>
      <c r="G8" s="154">
        <f t="shared" si="1"/>
        <v>85578979.199999988</v>
      </c>
      <c r="H8" s="154">
        <f t="shared" si="1"/>
        <v>0</v>
      </c>
      <c r="I8" s="13">
        <f t="shared" si="1"/>
        <v>85578979.199999988</v>
      </c>
    </row>
    <row r="9" spans="1:11" x14ac:dyDescent="0.2">
      <c r="A9" s="56">
        <v>1</v>
      </c>
      <c r="B9" s="49" t="s">
        <v>52</v>
      </c>
      <c r="C9" s="103" t="s">
        <v>40</v>
      </c>
      <c r="D9" s="83"/>
      <c r="E9" s="84"/>
      <c r="F9" s="85"/>
      <c r="G9" s="45"/>
      <c r="H9" s="86"/>
      <c r="I9" s="87"/>
    </row>
    <row r="10" spans="1:11" x14ac:dyDescent="0.2">
      <c r="A10" s="56">
        <v>2</v>
      </c>
      <c r="B10" s="19" t="s">
        <v>53</v>
      </c>
      <c r="C10" s="103" t="s">
        <v>205</v>
      </c>
      <c r="D10" s="83"/>
      <c r="E10" s="84"/>
      <c r="F10" s="85"/>
      <c r="G10" s="88"/>
      <c r="H10" s="86"/>
      <c r="I10" s="87"/>
    </row>
    <row r="11" spans="1:11" x14ac:dyDescent="0.2">
      <c r="A11" s="56">
        <v>3</v>
      </c>
      <c r="B11" s="159" t="s">
        <v>54</v>
      </c>
      <c r="C11" s="103" t="s">
        <v>5</v>
      </c>
      <c r="D11" s="89"/>
      <c r="E11" s="90"/>
      <c r="F11" s="91"/>
      <c r="G11" s="88"/>
      <c r="H11" s="86"/>
      <c r="I11" s="87"/>
    </row>
    <row r="12" spans="1:11" x14ac:dyDescent="0.2">
      <c r="A12" s="56">
        <v>4</v>
      </c>
      <c r="B12" s="49" t="s">
        <v>55</v>
      </c>
      <c r="C12" s="103" t="s">
        <v>206</v>
      </c>
      <c r="D12" s="83"/>
      <c r="E12" s="84"/>
      <c r="F12" s="85"/>
      <c r="G12" s="88"/>
      <c r="H12" s="86"/>
      <c r="I12" s="87"/>
    </row>
    <row r="13" spans="1:11" x14ac:dyDescent="0.2">
      <c r="A13" s="56">
        <v>5</v>
      </c>
      <c r="B13" s="49" t="s">
        <v>56</v>
      </c>
      <c r="C13" s="51" t="s">
        <v>8</v>
      </c>
      <c r="D13" s="83"/>
      <c r="E13" s="84"/>
      <c r="F13" s="85"/>
      <c r="G13" s="88"/>
      <c r="H13" s="86"/>
      <c r="I13" s="87"/>
    </row>
    <row r="14" spans="1:11" x14ac:dyDescent="0.2">
      <c r="A14" s="56">
        <v>6</v>
      </c>
      <c r="B14" s="159" t="s">
        <v>57</v>
      </c>
      <c r="C14" s="51" t="s">
        <v>58</v>
      </c>
      <c r="D14" s="89"/>
      <c r="E14" s="90"/>
      <c r="F14" s="91"/>
      <c r="G14" s="88"/>
      <c r="H14" s="86"/>
      <c r="I14" s="87"/>
    </row>
    <row r="15" spans="1:11" x14ac:dyDescent="0.2">
      <c r="A15" s="56">
        <v>7</v>
      </c>
      <c r="B15" s="49" t="s">
        <v>59</v>
      </c>
      <c r="C15" s="51" t="s">
        <v>207</v>
      </c>
      <c r="D15" s="92"/>
      <c r="E15" s="93"/>
      <c r="F15" s="94"/>
      <c r="G15" s="88"/>
      <c r="H15" s="86"/>
      <c r="I15" s="87"/>
    </row>
    <row r="16" spans="1:11" x14ac:dyDescent="0.2">
      <c r="A16" s="56">
        <v>8</v>
      </c>
      <c r="B16" s="159" t="s">
        <v>60</v>
      </c>
      <c r="C16" s="51" t="s">
        <v>17</v>
      </c>
      <c r="D16" s="89"/>
      <c r="E16" s="90"/>
      <c r="F16" s="91"/>
      <c r="G16" s="88"/>
      <c r="H16" s="86"/>
      <c r="I16" s="87"/>
    </row>
    <row r="17" spans="1:9" x14ac:dyDescent="0.2">
      <c r="A17" s="56">
        <v>9</v>
      </c>
      <c r="B17" s="159" t="s">
        <v>61</v>
      </c>
      <c r="C17" s="51" t="s">
        <v>6</v>
      </c>
      <c r="D17" s="89"/>
      <c r="E17" s="90"/>
      <c r="F17" s="91"/>
      <c r="G17" s="88"/>
      <c r="H17" s="86"/>
      <c r="I17" s="87"/>
    </row>
    <row r="18" spans="1:9" x14ac:dyDescent="0.2">
      <c r="A18" s="56">
        <v>10</v>
      </c>
      <c r="B18" s="159" t="s">
        <v>62</v>
      </c>
      <c r="C18" s="51" t="s">
        <v>18</v>
      </c>
      <c r="D18" s="89"/>
      <c r="E18" s="90"/>
      <c r="F18" s="91"/>
      <c r="G18" s="88"/>
      <c r="H18" s="86"/>
      <c r="I18" s="87"/>
    </row>
    <row r="19" spans="1:9" x14ac:dyDescent="0.2">
      <c r="A19" s="56">
        <v>11</v>
      </c>
      <c r="B19" s="159" t="s">
        <v>63</v>
      </c>
      <c r="C19" s="51" t="s">
        <v>7</v>
      </c>
      <c r="D19" s="89"/>
      <c r="E19" s="90"/>
      <c r="F19" s="91"/>
      <c r="G19" s="88"/>
      <c r="H19" s="86"/>
      <c r="I19" s="87"/>
    </row>
    <row r="20" spans="1:9" x14ac:dyDescent="0.2">
      <c r="A20" s="56">
        <v>12</v>
      </c>
      <c r="B20" s="159" t="s">
        <v>64</v>
      </c>
      <c r="C20" s="51" t="s">
        <v>19</v>
      </c>
      <c r="D20" s="89"/>
      <c r="E20" s="90"/>
      <c r="F20" s="91"/>
      <c r="G20" s="88"/>
      <c r="H20" s="86"/>
      <c r="I20" s="87"/>
    </row>
    <row r="21" spans="1:9" x14ac:dyDescent="0.2">
      <c r="A21" s="56">
        <v>13</v>
      </c>
      <c r="B21" s="159" t="s">
        <v>230</v>
      </c>
      <c r="C21" s="51" t="s">
        <v>231</v>
      </c>
      <c r="D21" s="95"/>
      <c r="E21" s="96"/>
      <c r="F21" s="97"/>
      <c r="G21" s="88"/>
      <c r="H21" s="86"/>
      <c r="I21" s="87"/>
    </row>
    <row r="22" spans="1:9" x14ac:dyDescent="0.2">
      <c r="A22" s="56">
        <v>14</v>
      </c>
      <c r="B22" s="159" t="s">
        <v>65</v>
      </c>
      <c r="C22" s="51" t="s">
        <v>22</v>
      </c>
      <c r="D22" s="89"/>
      <c r="E22" s="90"/>
      <c r="F22" s="91"/>
      <c r="G22" s="88"/>
      <c r="H22" s="86"/>
      <c r="I22" s="87"/>
    </row>
    <row r="23" spans="1:9" x14ac:dyDescent="0.2">
      <c r="A23" s="56">
        <v>15</v>
      </c>
      <c r="B23" s="159" t="s">
        <v>66</v>
      </c>
      <c r="C23" s="51" t="s">
        <v>10</v>
      </c>
      <c r="D23" s="89"/>
      <c r="E23" s="90"/>
      <c r="F23" s="91"/>
      <c r="G23" s="88"/>
      <c r="H23" s="86"/>
      <c r="I23" s="87"/>
    </row>
    <row r="24" spans="1:9" x14ac:dyDescent="0.2">
      <c r="A24" s="56">
        <v>16</v>
      </c>
      <c r="B24" s="159" t="s">
        <v>67</v>
      </c>
      <c r="C24" s="51" t="s">
        <v>305</v>
      </c>
      <c r="D24" s="89"/>
      <c r="E24" s="90"/>
      <c r="F24" s="91"/>
      <c r="G24" s="88"/>
      <c r="H24" s="86"/>
      <c r="I24" s="87"/>
    </row>
    <row r="25" spans="1:9" x14ac:dyDescent="0.2">
      <c r="A25" s="56">
        <v>17</v>
      </c>
      <c r="B25" s="159" t="s">
        <v>68</v>
      </c>
      <c r="C25" s="51" t="s">
        <v>9</v>
      </c>
      <c r="D25" s="89"/>
      <c r="E25" s="90"/>
      <c r="F25" s="91"/>
      <c r="G25" s="88"/>
      <c r="H25" s="86"/>
      <c r="I25" s="87"/>
    </row>
    <row r="26" spans="1:9" x14ac:dyDescent="0.2">
      <c r="A26" s="56">
        <v>18</v>
      </c>
      <c r="B26" s="49" t="s">
        <v>69</v>
      </c>
      <c r="C26" s="51" t="s">
        <v>11</v>
      </c>
      <c r="D26" s="83"/>
      <c r="E26" s="84"/>
      <c r="F26" s="85"/>
      <c r="G26" s="88"/>
      <c r="H26" s="86"/>
      <c r="I26" s="87"/>
    </row>
    <row r="27" spans="1:9" x14ac:dyDescent="0.2">
      <c r="A27" s="56">
        <v>19</v>
      </c>
      <c r="B27" s="49" t="s">
        <v>70</v>
      </c>
      <c r="C27" s="51" t="s">
        <v>208</v>
      </c>
      <c r="D27" s="83"/>
      <c r="E27" s="84"/>
      <c r="F27" s="85"/>
      <c r="G27" s="88"/>
      <c r="H27" s="86"/>
      <c r="I27" s="87"/>
    </row>
    <row r="28" spans="1:9" x14ac:dyDescent="0.2">
      <c r="A28" s="56">
        <v>20</v>
      </c>
      <c r="B28" s="49" t="s">
        <v>71</v>
      </c>
      <c r="C28" s="51" t="s">
        <v>306</v>
      </c>
      <c r="D28" s="83"/>
      <c r="E28" s="84"/>
      <c r="F28" s="85"/>
      <c r="G28" s="88"/>
      <c r="H28" s="86"/>
      <c r="I28" s="87"/>
    </row>
    <row r="29" spans="1:9" x14ac:dyDescent="0.2">
      <c r="A29" s="56">
        <v>21</v>
      </c>
      <c r="B29" s="49" t="s">
        <v>72</v>
      </c>
      <c r="C29" s="51" t="s">
        <v>37</v>
      </c>
      <c r="D29" s="83"/>
      <c r="E29" s="84"/>
      <c r="F29" s="85"/>
      <c r="G29" s="88"/>
      <c r="H29" s="86"/>
      <c r="I29" s="87"/>
    </row>
    <row r="30" spans="1:9" x14ac:dyDescent="0.2">
      <c r="A30" s="225">
        <v>22</v>
      </c>
      <c r="B30" s="159" t="s">
        <v>73</v>
      </c>
      <c r="C30" s="51" t="s">
        <v>74</v>
      </c>
      <c r="D30" s="89"/>
      <c r="E30" s="90"/>
      <c r="F30" s="91"/>
      <c r="G30" s="88"/>
      <c r="H30" s="86"/>
      <c r="I30" s="87"/>
    </row>
    <row r="31" spans="1:9" x14ac:dyDescent="0.2">
      <c r="A31" s="56">
        <v>23</v>
      </c>
      <c r="B31" s="159" t="s">
        <v>75</v>
      </c>
      <c r="C31" s="51" t="s">
        <v>76</v>
      </c>
      <c r="D31" s="89"/>
      <c r="E31" s="90"/>
      <c r="F31" s="91"/>
      <c r="G31" s="88"/>
      <c r="H31" s="86"/>
      <c r="I31" s="87"/>
    </row>
    <row r="32" spans="1:9" ht="25.5" customHeight="1" x14ac:dyDescent="0.2">
      <c r="A32" s="56">
        <v>24</v>
      </c>
      <c r="B32" s="159" t="s">
        <v>77</v>
      </c>
      <c r="C32" s="51" t="s">
        <v>78</v>
      </c>
      <c r="D32" s="89"/>
      <c r="E32" s="90"/>
      <c r="F32" s="91"/>
      <c r="G32" s="88"/>
      <c r="H32" s="86"/>
      <c r="I32" s="87"/>
    </row>
    <row r="33" spans="1:9" x14ac:dyDescent="0.2">
      <c r="A33" s="56">
        <v>25</v>
      </c>
      <c r="B33" s="49" t="s">
        <v>79</v>
      </c>
      <c r="C33" s="51" t="s">
        <v>80</v>
      </c>
      <c r="D33" s="92"/>
      <c r="E33" s="93"/>
      <c r="F33" s="94"/>
      <c r="G33" s="88"/>
      <c r="H33" s="86"/>
      <c r="I33" s="87"/>
    </row>
    <row r="34" spans="1:9" x14ac:dyDescent="0.2">
      <c r="A34" s="56">
        <v>26</v>
      </c>
      <c r="B34" s="159" t="s">
        <v>81</v>
      </c>
      <c r="C34" s="51" t="s">
        <v>82</v>
      </c>
      <c r="D34" s="89"/>
      <c r="E34" s="90"/>
      <c r="F34" s="91"/>
      <c r="G34" s="88"/>
      <c r="H34" s="86"/>
      <c r="I34" s="87"/>
    </row>
    <row r="35" spans="1:9" x14ac:dyDescent="0.2">
      <c r="A35" s="56">
        <v>27</v>
      </c>
      <c r="B35" s="19" t="s">
        <v>83</v>
      </c>
      <c r="C35" s="51" t="s">
        <v>84</v>
      </c>
      <c r="D35" s="83"/>
      <c r="E35" s="84"/>
      <c r="F35" s="85"/>
      <c r="G35" s="88"/>
      <c r="H35" s="86"/>
      <c r="I35" s="87"/>
    </row>
    <row r="36" spans="1:9" x14ac:dyDescent="0.2">
      <c r="A36" s="226">
        <v>28</v>
      </c>
      <c r="B36" s="19" t="s">
        <v>85</v>
      </c>
      <c r="C36" s="51" t="s">
        <v>38</v>
      </c>
      <c r="D36" s="89"/>
      <c r="E36" s="90"/>
      <c r="F36" s="91"/>
      <c r="G36" s="88"/>
      <c r="H36" s="86"/>
      <c r="I36" s="87"/>
    </row>
    <row r="37" spans="1:9" x14ac:dyDescent="0.2">
      <c r="A37" s="226">
        <v>29</v>
      </c>
      <c r="B37" s="49" t="s">
        <v>86</v>
      </c>
      <c r="C37" s="51" t="s">
        <v>36</v>
      </c>
      <c r="D37" s="83"/>
      <c r="E37" s="84"/>
      <c r="F37" s="85"/>
      <c r="G37" s="88"/>
      <c r="H37" s="86"/>
      <c r="I37" s="87"/>
    </row>
    <row r="38" spans="1:9" x14ac:dyDescent="0.2">
      <c r="A38" s="226">
        <v>30</v>
      </c>
      <c r="B38" s="19" t="s">
        <v>87</v>
      </c>
      <c r="C38" s="51" t="s">
        <v>16</v>
      </c>
      <c r="D38" s="92"/>
      <c r="E38" s="93"/>
      <c r="F38" s="94"/>
      <c r="G38" s="88"/>
      <c r="H38" s="86"/>
      <c r="I38" s="87"/>
    </row>
    <row r="39" spans="1:9" x14ac:dyDescent="0.2">
      <c r="A39" s="226">
        <v>31</v>
      </c>
      <c r="B39" s="159" t="s">
        <v>88</v>
      </c>
      <c r="C39" s="51" t="s">
        <v>21</v>
      </c>
      <c r="D39" s="83"/>
      <c r="E39" s="84"/>
      <c r="F39" s="85"/>
      <c r="G39" s="88"/>
      <c r="H39" s="86"/>
      <c r="I39" s="87"/>
    </row>
    <row r="40" spans="1:9" x14ac:dyDescent="0.2">
      <c r="A40" s="226">
        <v>32</v>
      </c>
      <c r="B40" s="19" t="s">
        <v>89</v>
      </c>
      <c r="C40" s="51" t="s">
        <v>24</v>
      </c>
      <c r="D40" s="83"/>
      <c r="E40" s="84"/>
      <c r="F40" s="85"/>
      <c r="G40" s="88"/>
      <c r="H40" s="86"/>
      <c r="I40" s="87"/>
    </row>
    <row r="41" spans="1:9" x14ac:dyDescent="0.2">
      <c r="A41" s="226">
        <v>33</v>
      </c>
      <c r="B41" s="49" t="s">
        <v>90</v>
      </c>
      <c r="C41" s="51" t="s">
        <v>209</v>
      </c>
      <c r="D41" s="89"/>
      <c r="E41" s="90"/>
      <c r="F41" s="91"/>
      <c r="G41" s="88"/>
      <c r="H41" s="86"/>
      <c r="I41" s="87"/>
    </row>
    <row r="42" spans="1:9" x14ac:dyDescent="0.2">
      <c r="A42" s="226">
        <v>34</v>
      </c>
      <c r="B42" s="98" t="s">
        <v>91</v>
      </c>
      <c r="C42" s="161" t="s">
        <v>210</v>
      </c>
      <c r="D42" s="83"/>
      <c r="E42" s="84"/>
      <c r="F42" s="85"/>
      <c r="G42" s="88"/>
      <c r="H42" s="86"/>
      <c r="I42" s="87"/>
    </row>
    <row r="43" spans="1:9" x14ac:dyDescent="0.2">
      <c r="A43" s="226">
        <v>35</v>
      </c>
      <c r="B43" s="49" t="s">
        <v>92</v>
      </c>
      <c r="C43" s="51" t="s">
        <v>211</v>
      </c>
      <c r="D43" s="83"/>
      <c r="E43" s="84"/>
      <c r="F43" s="85"/>
      <c r="G43" s="88"/>
      <c r="H43" s="86"/>
      <c r="I43" s="87"/>
    </row>
    <row r="44" spans="1:9" x14ac:dyDescent="0.2">
      <c r="A44" s="226">
        <v>36</v>
      </c>
      <c r="B44" s="49" t="s">
        <v>93</v>
      </c>
      <c r="C44" s="51" t="s">
        <v>23</v>
      </c>
      <c r="D44" s="99"/>
      <c r="E44" s="100"/>
      <c r="F44" s="101"/>
      <c r="G44" s="88"/>
      <c r="H44" s="86"/>
      <c r="I44" s="87"/>
    </row>
    <row r="45" spans="1:9" x14ac:dyDescent="0.2">
      <c r="A45" s="226">
        <v>37</v>
      </c>
      <c r="B45" s="159" t="s">
        <v>94</v>
      </c>
      <c r="C45" s="51" t="s">
        <v>20</v>
      </c>
      <c r="D45" s="83"/>
      <c r="E45" s="84"/>
      <c r="F45" s="85"/>
      <c r="G45" s="88"/>
      <c r="H45" s="86"/>
      <c r="I45" s="87"/>
    </row>
    <row r="46" spans="1:9" x14ac:dyDescent="0.2">
      <c r="A46" s="226">
        <v>38</v>
      </c>
      <c r="B46" s="19" t="s">
        <v>95</v>
      </c>
      <c r="C46" s="51" t="s">
        <v>96</v>
      </c>
      <c r="D46" s="92"/>
      <c r="E46" s="93"/>
      <c r="F46" s="94"/>
      <c r="G46" s="88"/>
      <c r="H46" s="86"/>
      <c r="I46" s="87"/>
    </row>
    <row r="47" spans="1:9" x14ac:dyDescent="0.2">
      <c r="A47" s="226">
        <v>39</v>
      </c>
      <c r="B47" s="159" t="s">
        <v>97</v>
      </c>
      <c r="C47" s="51" t="s">
        <v>98</v>
      </c>
      <c r="D47" s="89"/>
      <c r="E47" s="90"/>
      <c r="F47" s="91"/>
      <c r="G47" s="88"/>
      <c r="H47" s="86"/>
      <c r="I47" s="87"/>
    </row>
    <row r="48" spans="1:9" x14ac:dyDescent="0.2">
      <c r="A48" s="226">
        <v>40</v>
      </c>
      <c r="B48" s="49" t="s">
        <v>99</v>
      </c>
      <c r="C48" s="51" t="s">
        <v>216</v>
      </c>
      <c r="D48" s="83"/>
      <c r="E48" s="84"/>
      <c r="F48" s="85"/>
      <c r="G48" s="88"/>
      <c r="H48" s="86"/>
      <c r="I48" s="87"/>
    </row>
    <row r="49" spans="1:9" x14ac:dyDescent="0.2">
      <c r="A49" s="226">
        <v>41</v>
      </c>
      <c r="B49" s="49" t="s">
        <v>100</v>
      </c>
      <c r="C49" s="51" t="s">
        <v>2</v>
      </c>
      <c r="D49" s="89"/>
      <c r="E49" s="90"/>
      <c r="F49" s="91"/>
      <c r="G49" s="88"/>
      <c r="H49" s="86"/>
      <c r="I49" s="87"/>
    </row>
    <row r="50" spans="1:9" x14ac:dyDescent="0.2">
      <c r="A50" s="226">
        <v>42</v>
      </c>
      <c r="B50" s="159" t="s">
        <v>101</v>
      </c>
      <c r="C50" s="51" t="s">
        <v>3</v>
      </c>
      <c r="D50" s="83"/>
      <c r="E50" s="84"/>
      <c r="F50" s="85"/>
      <c r="G50" s="88"/>
      <c r="H50" s="86"/>
      <c r="I50" s="87"/>
    </row>
    <row r="51" spans="1:9" x14ac:dyDescent="0.2">
      <c r="A51" s="226">
        <v>43</v>
      </c>
      <c r="B51" s="19" t="s">
        <v>147</v>
      </c>
      <c r="C51" s="51" t="s">
        <v>32</v>
      </c>
      <c r="D51" s="83"/>
      <c r="E51" s="84"/>
      <c r="F51" s="85"/>
      <c r="G51" s="88"/>
      <c r="H51" s="86"/>
      <c r="I51" s="87"/>
    </row>
    <row r="52" spans="1:9" x14ac:dyDescent="0.2">
      <c r="A52" s="226">
        <v>87</v>
      </c>
      <c r="B52" s="159" t="s">
        <v>102</v>
      </c>
      <c r="C52" s="51" t="s">
        <v>212</v>
      </c>
      <c r="D52" s="89"/>
      <c r="E52" s="90"/>
      <c r="F52" s="91"/>
      <c r="G52" s="88"/>
      <c r="H52" s="86"/>
      <c r="I52" s="87"/>
    </row>
    <row r="53" spans="1:9" x14ac:dyDescent="0.2">
      <c r="A53" s="226">
        <v>44</v>
      </c>
      <c r="B53" s="19" t="s">
        <v>103</v>
      </c>
      <c r="C53" s="51" t="s">
        <v>0</v>
      </c>
      <c r="D53" s="89"/>
      <c r="E53" s="90"/>
      <c r="F53" s="91"/>
      <c r="G53" s="88"/>
      <c r="H53" s="86"/>
      <c r="I53" s="87"/>
    </row>
    <row r="54" spans="1:9" x14ac:dyDescent="0.2">
      <c r="A54" s="226">
        <v>45</v>
      </c>
      <c r="B54" s="159" t="s">
        <v>104</v>
      </c>
      <c r="C54" s="51" t="s">
        <v>4</v>
      </c>
      <c r="D54" s="83"/>
      <c r="E54" s="84"/>
      <c r="F54" s="85"/>
      <c r="G54" s="88"/>
      <c r="H54" s="86"/>
      <c r="I54" s="87"/>
    </row>
    <row r="55" spans="1:9" x14ac:dyDescent="0.2">
      <c r="A55" s="226">
        <v>46</v>
      </c>
      <c r="B55" s="19" t="s">
        <v>105</v>
      </c>
      <c r="C55" s="51" t="s">
        <v>1</v>
      </c>
      <c r="D55" s="89"/>
      <c r="E55" s="90"/>
      <c r="F55" s="91"/>
      <c r="G55" s="88"/>
      <c r="H55" s="86"/>
      <c r="I55" s="87"/>
    </row>
    <row r="56" spans="1:9" x14ac:dyDescent="0.2">
      <c r="A56" s="226">
        <v>47</v>
      </c>
      <c r="B56" s="159" t="s">
        <v>106</v>
      </c>
      <c r="C56" s="51" t="s">
        <v>213</v>
      </c>
      <c r="D56" s="83"/>
      <c r="E56" s="84"/>
      <c r="F56" s="85"/>
      <c r="G56" s="88"/>
      <c r="H56" s="86"/>
      <c r="I56" s="87"/>
    </row>
    <row r="57" spans="1:9" x14ac:dyDescent="0.2">
      <c r="A57" s="226">
        <v>48</v>
      </c>
      <c r="B57" s="159" t="s">
        <v>107</v>
      </c>
      <c r="C57" s="51" t="s">
        <v>25</v>
      </c>
      <c r="D57" s="89"/>
      <c r="E57" s="90"/>
      <c r="F57" s="91"/>
      <c r="G57" s="88"/>
      <c r="H57" s="86"/>
      <c r="I57" s="87"/>
    </row>
    <row r="58" spans="1:9" x14ac:dyDescent="0.2">
      <c r="A58" s="226">
        <v>49</v>
      </c>
      <c r="B58" s="159" t="s">
        <v>155</v>
      </c>
      <c r="C58" s="51" t="s">
        <v>51</v>
      </c>
      <c r="D58" s="89"/>
      <c r="E58" s="90"/>
      <c r="F58" s="91"/>
      <c r="G58" s="88"/>
      <c r="H58" s="86"/>
      <c r="I58" s="87"/>
    </row>
    <row r="59" spans="1:9" x14ac:dyDescent="0.2">
      <c r="A59" s="226">
        <v>95</v>
      </c>
      <c r="B59" s="159" t="s">
        <v>108</v>
      </c>
      <c r="C59" s="51" t="s">
        <v>214</v>
      </c>
      <c r="D59" s="102"/>
      <c r="E59" s="51"/>
      <c r="F59" s="103"/>
      <c r="G59" s="88"/>
      <c r="H59" s="86"/>
      <c r="I59" s="87"/>
    </row>
    <row r="60" spans="1:9" x14ac:dyDescent="0.2">
      <c r="A60" s="226">
        <v>50</v>
      </c>
      <c r="B60" s="19" t="s">
        <v>157</v>
      </c>
      <c r="C60" s="51" t="s">
        <v>215</v>
      </c>
      <c r="D60" s="89"/>
      <c r="E60" s="90"/>
      <c r="F60" s="91"/>
      <c r="G60" s="88"/>
      <c r="H60" s="86"/>
      <c r="I60" s="87"/>
    </row>
    <row r="61" spans="1:9" x14ac:dyDescent="0.2">
      <c r="A61" s="226">
        <v>97</v>
      </c>
      <c r="B61" s="159" t="s">
        <v>218</v>
      </c>
      <c r="C61" s="51" t="s">
        <v>217</v>
      </c>
      <c r="D61" s="89"/>
      <c r="E61" s="90"/>
      <c r="F61" s="91"/>
      <c r="G61" s="88"/>
      <c r="H61" s="86"/>
      <c r="I61" s="87"/>
    </row>
    <row r="62" spans="1:9" x14ac:dyDescent="0.2">
      <c r="A62" s="226">
        <v>51</v>
      </c>
      <c r="B62" s="159" t="s">
        <v>232</v>
      </c>
      <c r="C62" s="51" t="s">
        <v>233</v>
      </c>
      <c r="D62" s="89"/>
      <c r="E62" s="90"/>
      <c r="F62" s="91"/>
      <c r="G62" s="88"/>
      <c r="H62" s="86"/>
      <c r="I62" s="87"/>
    </row>
    <row r="63" spans="1:9" x14ac:dyDescent="0.2">
      <c r="A63" s="226">
        <v>52</v>
      </c>
      <c r="B63" s="159" t="s">
        <v>109</v>
      </c>
      <c r="C63" s="51" t="s">
        <v>50</v>
      </c>
      <c r="D63" s="89"/>
      <c r="E63" s="90"/>
      <c r="F63" s="91"/>
      <c r="G63" s="88"/>
      <c r="H63" s="86"/>
      <c r="I63" s="87"/>
    </row>
    <row r="64" spans="1:9" x14ac:dyDescent="0.2">
      <c r="A64" s="226">
        <v>53</v>
      </c>
      <c r="B64" s="19" t="s">
        <v>110</v>
      </c>
      <c r="C64" s="51" t="s">
        <v>234</v>
      </c>
      <c r="D64" s="89"/>
      <c r="E64" s="90"/>
      <c r="F64" s="91"/>
      <c r="G64" s="88"/>
      <c r="H64" s="86"/>
      <c r="I64" s="87"/>
    </row>
    <row r="65" spans="1:9" x14ac:dyDescent="0.2">
      <c r="A65" s="226">
        <v>54</v>
      </c>
      <c r="B65" s="49" t="s">
        <v>111</v>
      </c>
      <c r="C65" s="51" t="s">
        <v>112</v>
      </c>
      <c r="D65" s="89"/>
      <c r="E65" s="90"/>
      <c r="F65" s="91"/>
      <c r="G65" s="88"/>
      <c r="H65" s="86"/>
      <c r="I65" s="87"/>
    </row>
    <row r="66" spans="1:9" x14ac:dyDescent="0.2">
      <c r="A66" s="226">
        <v>55</v>
      </c>
      <c r="B66" s="19" t="s">
        <v>113</v>
      </c>
      <c r="C66" s="51" t="s">
        <v>235</v>
      </c>
      <c r="D66" s="89"/>
      <c r="E66" s="90"/>
      <c r="F66" s="91"/>
      <c r="G66" s="88"/>
      <c r="H66" s="86"/>
      <c r="I66" s="87"/>
    </row>
    <row r="67" spans="1:9" x14ac:dyDescent="0.2">
      <c r="A67" s="226">
        <v>56</v>
      </c>
      <c r="B67" s="159" t="s">
        <v>114</v>
      </c>
      <c r="C67" s="51" t="s">
        <v>269</v>
      </c>
      <c r="D67" s="89"/>
      <c r="E67" s="90"/>
      <c r="F67" s="91"/>
      <c r="G67" s="88"/>
      <c r="H67" s="86"/>
      <c r="I67" s="87"/>
    </row>
    <row r="68" spans="1:9" ht="25.5" x14ac:dyDescent="0.2">
      <c r="A68" s="226">
        <v>57</v>
      </c>
      <c r="B68" s="49" t="s">
        <v>115</v>
      </c>
      <c r="C68" s="51" t="s">
        <v>236</v>
      </c>
      <c r="D68" s="89"/>
      <c r="E68" s="90"/>
      <c r="F68" s="91"/>
      <c r="G68" s="88"/>
      <c r="H68" s="86"/>
      <c r="I68" s="87"/>
    </row>
    <row r="69" spans="1:9" ht="25.5" x14ac:dyDescent="0.2">
      <c r="A69" s="226">
        <v>58</v>
      </c>
      <c r="B69" s="49" t="s">
        <v>116</v>
      </c>
      <c r="C69" s="51" t="s">
        <v>237</v>
      </c>
      <c r="D69" s="89"/>
      <c r="E69" s="90"/>
      <c r="F69" s="91"/>
      <c r="G69" s="88"/>
      <c r="H69" s="86"/>
      <c r="I69" s="87"/>
    </row>
    <row r="70" spans="1:9" ht="23.25" customHeight="1" x14ac:dyDescent="0.2">
      <c r="A70" s="226">
        <v>59</v>
      </c>
      <c r="B70" s="19" t="s">
        <v>117</v>
      </c>
      <c r="C70" s="51" t="s">
        <v>238</v>
      </c>
      <c r="D70" s="89"/>
      <c r="E70" s="90"/>
      <c r="F70" s="91"/>
      <c r="G70" s="88"/>
      <c r="H70" s="86"/>
      <c r="I70" s="87"/>
    </row>
    <row r="71" spans="1:9" ht="23.25" customHeight="1" x14ac:dyDescent="0.2">
      <c r="A71" s="226">
        <v>60</v>
      </c>
      <c r="B71" s="19" t="s">
        <v>118</v>
      </c>
      <c r="C71" s="51" t="s">
        <v>49</v>
      </c>
      <c r="D71" s="89"/>
      <c r="E71" s="90"/>
      <c r="F71" s="91"/>
      <c r="G71" s="88"/>
      <c r="H71" s="86"/>
      <c r="I71" s="87"/>
    </row>
    <row r="72" spans="1:9" ht="23.25" customHeight="1" x14ac:dyDescent="0.2">
      <c r="A72" s="226">
        <v>61</v>
      </c>
      <c r="B72" s="19" t="s">
        <v>119</v>
      </c>
      <c r="C72" s="51" t="s">
        <v>239</v>
      </c>
      <c r="D72" s="89"/>
      <c r="E72" s="90"/>
      <c r="F72" s="91"/>
      <c r="G72" s="88"/>
      <c r="H72" s="86"/>
      <c r="I72" s="87"/>
    </row>
    <row r="73" spans="1:9" ht="23.25" customHeight="1" x14ac:dyDescent="0.2">
      <c r="A73" s="226">
        <v>62</v>
      </c>
      <c r="B73" s="19" t="s">
        <v>120</v>
      </c>
      <c r="C73" s="51" t="s">
        <v>240</v>
      </c>
      <c r="D73" s="89"/>
      <c r="E73" s="90"/>
      <c r="F73" s="91"/>
      <c r="G73" s="88"/>
      <c r="H73" s="86"/>
      <c r="I73" s="87"/>
    </row>
    <row r="74" spans="1:9" ht="23.25" customHeight="1" x14ac:dyDescent="0.2">
      <c r="A74" s="226">
        <v>63</v>
      </c>
      <c r="B74" s="49" t="s">
        <v>121</v>
      </c>
      <c r="C74" s="51" t="s">
        <v>241</v>
      </c>
      <c r="D74" s="89"/>
      <c r="E74" s="90"/>
      <c r="F74" s="91"/>
      <c r="G74" s="88"/>
      <c r="H74" s="86"/>
      <c r="I74" s="87"/>
    </row>
    <row r="75" spans="1:9" ht="23.25" customHeight="1" x14ac:dyDescent="0.2">
      <c r="A75" s="226">
        <v>64</v>
      </c>
      <c r="B75" s="19" t="s">
        <v>122</v>
      </c>
      <c r="C75" s="51" t="s">
        <v>242</v>
      </c>
      <c r="D75" s="83"/>
      <c r="E75" s="84"/>
      <c r="F75" s="85"/>
      <c r="G75" s="88"/>
      <c r="H75" s="86"/>
      <c r="I75" s="87"/>
    </row>
    <row r="76" spans="1:9" ht="23.25" customHeight="1" x14ac:dyDescent="0.2">
      <c r="A76" s="226">
        <v>65</v>
      </c>
      <c r="B76" s="19" t="s">
        <v>123</v>
      </c>
      <c r="C76" s="51" t="s">
        <v>243</v>
      </c>
      <c r="D76" s="89"/>
      <c r="E76" s="90"/>
      <c r="F76" s="91"/>
      <c r="G76" s="88"/>
      <c r="H76" s="86"/>
      <c r="I76" s="87"/>
    </row>
    <row r="77" spans="1:9" ht="25.5" x14ac:dyDescent="0.2">
      <c r="A77" s="226">
        <v>66</v>
      </c>
      <c r="B77" s="49" t="s">
        <v>124</v>
      </c>
      <c r="C77" s="51" t="s">
        <v>244</v>
      </c>
      <c r="D77" s="89"/>
      <c r="E77" s="90"/>
      <c r="F77" s="91"/>
      <c r="G77" s="88"/>
      <c r="H77" s="86"/>
      <c r="I77" s="87"/>
    </row>
    <row r="78" spans="1:9" ht="25.5" x14ac:dyDescent="0.2">
      <c r="A78" s="226">
        <v>67</v>
      </c>
      <c r="B78" s="49" t="s">
        <v>125</v>
      </c>
      <c r="C78" s="51" t="s">
        <v>245</v>
      </c>
      <c r="D78" s="89"/>
      <c r="E78" s="90"/>
      <c r="F78" s="91"/>
      <c r="G78" s="88"/>
      <c r="H78" s="86"/>
      <c r="I78" s="87"/>
    </row>
    <row r="79" spans="1:9" ht="25.5" x14ac:dyDescent="0.2">
      <c r="A79" s="226">
        <v>68</v>
      </c>
      <c r="B79" s="49" t="s">
        <v>126</v>
      </c>
      <c r="C79" s="51" t="s">
        <v>246</v>
      </c>
      <c r="D79" s="89"/>
      <c r="E79" s="90"/>
      <c r="F79" s="91"/>
      <c r="G79" s="88"/>
      <c r="H79" s="86"/>
      <c r="I79" s="87"/>
    </row>
    <row r="80" spans="1:9" x14ac:dyDescent="0.2">
      <c r="A80" s="226">
        <v>69</v>
      </c>
      <c r="B80" s="159" t="s">
        <v>127</v>
      </c>
      <c r="C80" s="51" t="s">
        <v>128</v>
      </c>
      <c r="D80" s="89"/>
      <c r="E80" s="90"/>
      <c r="F80" s="91"/>
      <c r="G80" s="88"/>
      <c r="H80" s="86"/>
      <c r="I80" s="87"/>
    </row>
    <row r="81" spans="1:9" x14ac:dyDescent="0.2">
      <c r="A81" s="226">
        <v>70</v>
      </c>
      <c r="B81" s="49" t="s">
        <v>129</v>
      </c>
      <c r="C81" s="51" t="s">
        <v>247</v>
      </c>
      <c r="D81" s="89"/>
      <c r="E81" s="90"/>
      <c r="F81" s="91"/>
      <c r="G81" s="88"/>
      <c r="H81" s="86"/>
      <c r="I81" s="87"/>
    </row>
    <row r="82" spans="1:9" x14ac:dyDescent="0.2">
      <c r="A82" s="226">
        <v>71</v>
      </c>
      <c r="B82" s="159" t="s">
        <v>130</v>
      </c>
      <c r="C82" s="51" t="s">
        <v>34</v>
      </c>
      <c r="D82" s="89"/>
      <c r="E82" s="90"/>
      <c r="F82" s="91"/>
      <c r="G82" s="88"/>
      <c r="H82" s="86"/>
      <c r="I82" s="87"/>
    </row>
    <row r="83" spans="1:9" x14ac:dyDescent="0.2">
      <c r="A83" s="226">
        <v>72</v>
      </c>
      <c r="B83" s="49" t="s">
        <v>131</v>
      </c>
      <c r="C83" s="51" t="s">
        <v>316</v>
      </c>
      <c r="D83" s="89"/>
      <c r="E83" s="90"/>
      <c r="F83" s="91"/>
      <c r="G83" s="88"/>
      <c r="H83" s="86"/>
      <c r="I83" s="87"/>
    </row>
    <row r="84" spans="1:9" x14ac:dyDescent="0.2">
      <c r="A84" s="226">
        <v>73</v>
      </c>
      <c r="B84" s="49" t="s">
        <v>132</v>
      </c>
      <c r="C84" s="51" t="s">
        <v>35</v>
      </c>
      <c r="D84" s="89"/>
      <c r="E84" s="90"/>
      <c r="F84" s="91"/>
      <c r="G84" s="88"/>
      <c r="H84" s="86"/>
      <c r="I84" s="87"/>
    </row>
    <row r="85" spans="1:9" x14ac:dyDescent="0.2">
      <c r="A85" s="226">
        <v>74</v>
      </c>
      <c r="B85" s="49" t="s">
        <v>133</v>
      </c>
      <c r="C85" s="51" t="s">
        <v>48</v>
      </c>
      <c r="D85" s="89"/>
      <c r="E85" s="90"/>
      <c r="F85" s="91"/>
      <c r="G85" s="88"/>
      <c r="H85" s="86"/>
      <c r="I85" s="87"/>
    </row>
    <row r="86" spans="1:9" x14ac:dyDescent="0.2">
      <c r="A86" s="226">
        <v>75</v>
      </c>
      <c r="B86" s="49" t="s">
        <v>134</v>
      </c>
      <c r="C86" s="51" t="s">
        <v>226</v>
      </c>
      <c r="D86" s="89"/>
      <c r="E86" s="90"/>
      <c r="F86" s="91"/>
      <c r="G86" s="88"/>
      <c r="H86" s="86"/>
      <c r="I86" s="87"/>
    </row>
    <row r="87" spans="1:9" x14ac:dyDescent="0.2">
      <c r="A87" s="226">
        <v>76</v>
      </c>
      <c r="B87" s="49" t="s">
        <v>135</v>
      </c>
      <c r="C87" s="51" t="s">
        <v>291</v>
      </c>
      <c r="D87" s="89"/>
      <c r="E87" s="90"/>
      <c r="F87" s="91"/>
      <c r="G87" s="88"/>
      <c r="H87" s="86"/>
      <c r="I87" s="87"/>
    </row>
    <row r="88" spans="1:9" x14ac:dyDescent="0.2">
      <c r="A88" s="226">
        <v>77</v>
      </c>
      <c r="B88" s="19" t="s">
        <v>136</v>
      </c>
      <c r="C88" s="51" t="s">
        <v>259</v>
      </c>
      <c r="D88" s="89"/>
      <c r="E88" s="90"/>
      <c r="F88" s="91"/>
      <c r="G88" s="88"/>
      <c r="H88" s="86"/>
      <c r="I88" s="87"/>
    </row>
    <row r="89" spans="1:9" ht="25.5" x14ac:dyDescent="0.2">
      <c r="A89" s="307">
        <v>78</v>
      </c>
      <c r="B89" s="310" t="s">
        <v>137</v>
      </c>
      <c r="C89" s="162" t="s">
        <v>248</v>
      </c>
      <c r="D89" s="89"/>
      <c r="E89" s="90"/>
      <c r="F89" s="91"/>
      <c r="G89" s="88"/>
      <c r="H89" s="86"/>
      <c r="I89" s="87"/>
    </row>
    <row r="90" spans="1:9" ht="38.25" x14ac:dyDescent="0.2">
      <c r="A90" s="308"/>
      <c r="B90" s="311"/>
      <c r="C90" s="51" t="s">
        <v>289</v>
      </c>
      <c r="D90" s="89"/>
      <c r="E90" s="90"/>
      <c r="F90" s="91"/>
      <c r="G90" s="88"/>
      <c r="H90" s="86"/>
      <c r="I90" s="87"/>
    </row>
    <row r="91" spans="1:9" ht="25.5" x14ac:dyDescent="0.2">
      <c r="A91" s="308"/>
      <c r="B91" s="311"/>
      <c r="C91" s="51" t="s">
        <v>249</v>
      </c>
      <c r="D91" s="89"/>
      <c r="E91" s="90"/>
      <c r="F91" s="91"/>
      <c r="G91" s="88"/>
      <c r="H91" s="86"/>
      <c r="I91" s="87"/>
    </row>
    <row r="92" spans="1:9" ht="38.25" x14ac:dyDescent="0.2">
      <c r="A92" s="309"/>
      <c r="B92" s="312"/>
      <c r="C92" s="163" t="s">
        <v>290</v>
      </c>
      <c r="D92" s="89"/>
      <c r="E92" s="90"/>
      <c r="F92" s="91"/>
      <c r="G92" s="88"/>
      <c r="H92" s="86"/>
      <c r="I92" s="87"/>
    </row>
    <row r="93" spans="1:9" ht="25.5" x14ac:dyDescent="0.2">
      <c r="A93" s="227">
        <v>79</v>
      </c>
      <c r="B93" s="19" t="s">
        <v>138</v>
      </c>
      <c r="C93" s="51" t="s">
        <v>47</v>
      </c>
      <c r="D93" s="92"/>
      <c r="E93" s="93"/>
      <c r="F93" s="94"/>
      <c r="G93" s="88"/>
      <c r="H93" s="86"/>
      <c r="I93" s="87"/>
    </row>
    <row r="94" spans="1:9" x14ac:dyDescent="0.2">
      <c r="A94" s="226">
        <v>80</v>
      </c>
      <c r="B94" s="19" t="s">
        <v>139</v>
      </c>
      <c r="C94" s="51" t="s">
        <v>140</v>
      </c>
      <c r="D94" s="89"/>
      <c r="E94" s="90"/>
      <c r="F94" s="91"/>
      <c r="G94" s="88"/>
      <c r="H94" s="86"/>
      <c r="I94" s="87"/>
    </row>
    <row r="95" spans="1:9" x14ac:dyDescent="0.2">
      <c r="A95" s="226">
        <v>81</v>
      </c>
      <c r="B95" s="159" t="s">
        <v>141</v>
      </c>
      <c r="C95" s="51" t="s">
        <v>142</v>
      </c>
      <c r="D95" s="89"/>
      <c r="E95" s="90"/>
      <c r="F95" s="91"/>
      <c r="G95" s="88"/>
      <c r="H95" s="86"/>
      <c r="I95" s="87"/>
    </row>
    <row r="96" spans="1:9" x14ac:dyDescent="0.2">
      <c r="A96" s="226">
        <v>82</v>
      </c>
      <c r="B96" s="19" t="s">
        <v>143</v>
      </c>
      <c r="C96" s="51" t="s">
        <v>27</v>
      </c>
      <c r="D96" s="92"/>
      <c r="E96" s="93"/>
      <c r="F96" s="94"/>
      <c r="G96" s="88"/>
      <c r="H96" s="86"/>
      <c r="I96" s="87"/>
    </row>
    <row r="97" spans="1:9" x14ac:dyDescent="0.2">
      <c r="A97" s="226">
        <v>83</v>
      </c>
      <c r="B97" s="159" t="s">
        <v>144</v>
      </c>
      <c r="C97" s="51" t="s">
        <v>12</v>
      </c>
      <c r="D97" s="89"/>
      <c r="E97" s="90"/>
      <c r="F97" s="91"/>
      <c r="G97" s="88"/>
      <c r="H97" s="86"/>
      <c r="I97" s="87"/>
    </row>
    <row r="98" spans="1:9" x14ac:dyDescent="0.2">
      <c r="A98" s="226">
        <v>84</v>
      </c>
      <c r="B98" s="159" t="s">
        <v>145</v>
      </c>
      <c r="C98" s="51" t="s">
        <v>26</v>
      </c>
      <c r="D98" s="92"/>
      <c r="E98" s="93"/>
      <c r="F98" s="94"/>
      <c r="G98" s="88"/>
      <c r="H98" s="86"/>
      <c r="I98" s="87"/>
    </row>
    <row r="99" spans="1:9" x14ac:dyDescent="0.2">
      <c r="A99" s="226">
        <v>85</v>
      </c>
      <c r="B99" s="19" t="s">
        <v>146</v>
      </c>
      <c r="C99" s="51" t="s">
        <v>41</v>
      </c>
      <c r="D99" s="89"/>
      <c r="E99" s="90"/>
      <c r="F99" s="91"/>
      <c r="G99" s="88"/>
      <c r="H99" s="86"/>
      <c r="I99" s="87"/>
    </row>
    <row r="100" spans="1:9" x14ac:dyDescent="0.2">
      <c r="A100" s="226">
        <v>86</v>
      </c>
      <c r="B100" s="49" t="s">
        <v>148</v>
      </c>
      <c r="C100" s="51" t="s">
        <v>28</v>
      </c>
      <c r="D100" s="89"/>
      <c r="E100" s="90"/>
      <c r="F100" s="91"/>
      <c r="G100" s="88"/>
      <c r="H100" s="86"/>
      <c r="I100" s="87"/>
    </row>
    <row r="101" spans="1:9" x14ac:dyDescent="0.2">
      <c r="A101" s="226">
        <v>88</v>
      </c>
      <c r="B101" s="49" t="s">
        <v>149</v>
      </c>
      <c r="C101" s="51" t="s">
        <v>29</v>
      </c>
      <c r="D101" s="83"/>
      <c r="E101" s="84"/>
      <c r="F101" s="85"/>
      <c r="G101" s="88"/>
      <c r="H101" s="86"/>
      <c r="I101" s="87"/>
    </row>
    <row r="102" spans="1:9" x14ac:dyDescent="0.2">
      <c r="A102" s="226">
        <v>89</v>
      </c>
      <c r="B102" s="159" t="s">
        <v>150</v>
      </c>
      <c r="C102" s="51" t="s">
        <v>14</v>
      </c>
      <c r="D102" s="92"/>
      <c r="E102" s="93"/>
      <c r="F102" s="94"/>
      <c r="G102" s="88"/>
      <c r="H102" s="86"/>
      <c r="I102" s="87"/>
    </row>
    <row r="103" spans="1:9" x14ac:dyDescent="0.2">
      <c r="A103" s="226">
        <v>90</v>
      </c>
      <c r="B103" s="49" t="s">
        <v>151</v>
      </c>
      <c r="C103" s="51" t="s">
        <v>30</v>
      </c>
      <c r="D103" s="89"/>
      <c r="E103" s="90"/>
      <c r="F103" s="91"/>
      <c r="G103" s="88"/>
      <c r="H103" s="86"/>
      <c r="I103" s="87"/>
    </row>
    <row r="104" spans="1:9" x14ac:dyDescent="0.2">
      <c r="A104" s="226">
        <v>91</v>
      </c>
      <c r="B104" s="49" t="s">
        <v>152</v>
      </c>
      <c r="C104" s="51" t="s">
        <v>15</v>
      </c>
      <c r="D104" s="83"/>
      <c r="E104" s="84"/>
      <c r="F104" s="85"/>
      <c r="G104" s="88"/>
      <c r="H104" s="86"/>
      <c r="I104" s="87"/>
    </row>
    <row r="105" spans="1:9" x14ac:dyDescent="0.2">
      <c r="A105" s="226">
        <v>92</v>
      </c>
      <c r="B105" s="19" t="s">
        <v>153</v>
      </c>
      <c r="C105" s="51" t="s">
        <v>13</v>
      </c>
      <c r="D105" s="89"/>
      <c r="E105" s="90"/>
      <c r="F105" s="91"/>
      <c r="G105" s="88"/>
      <c r="H105" s="86"/>
      <c r="I105" s="87"/>
    </row>
    <row r="106" spans="1:9" x14ac:dyDescent="0.2">
      <c r="A106" s="226">
        <v>93</v>
      </c>
      <c r="B106" s="159" t="s">
        <v>154</v>
      </c>
      <c r="C106" s="51" t="s">
        <v>31</v>
      </c>
      <c r="D106" s="89"/>
      <c r="E106" s="90"/>
      <c r="F106" s="91"/>
      <c r="G106" s="88"/>
      <c r="H106" s="86"/>
      <c r="I106" s="87"/>
    </row>
    <row r="107" spans="1:9" x14ac:dyDescent="0.2">
      <c r="A107" s="226">
        <v>94</v>
      </c>
      <c r="B107" s="49" t="s">
        <v>156</v>
      </c>
      <c r="C107" s="51" t="s">
        <v>33</v>
      </c>
      <c r="D107" s="92"/>
      <c r="E107" s="93"/>
      <c r="F107" s="94"/>
      <c r="G107" s="88"/>
      <c r="H107" s="86"/>
      <c r="I107" s="87"/>
    </row>
    <row r="108" spans="1:9" x14ac:dyDescent="0.2">
      <c r="A108" s="226">
        <v>96</v>
      </c>
      <c r="B108" s="49" t="s">
        <v>158</v>
      </c>
      <c r="C108" s="51" t="s">
        <v>159</v>
      </c>
      <c r="D108" s="83"/>
      <c r="E108" s="84"/>
      <c r="F108" s="85"/>
      <c r="G108" s="88"/>
      <c r="H108" s="86"/>
      <c r="I108" s="87"/>
    </row>
    <row r="109" spans="1:9" x14ac:dyDescent="0.2">
      <c r="A109" s="226">
        <v>98</v>
      </c>
      <c r="B109" s="49" t="s">
        <v>160</v>
      </c>
      <c r="C109" s="51" t="s">
        <v>161</v>
      </c>
      <c r="D109" s="83"/>
      <c r="E109" s="84"/>
      <c r="F109" s="85"/>
      <c r="G109" s="88"/>
      <c r="H109" s="86"/>
      <c r="I109" s="87"/>
    </row>
    <row r="110" spans="1:9" x14ac:dyDescent="0.2">
      <c r="A110" s="226">
        <v>99</v>
      </c>
      <c r="B110" s="159" t="s">
        <v>162</v>
      </c>
      <c r="C110" s="51" t="s">
        <v>163</v>
      </c>
      <c r="D110" s="89"/>
      <c r="E110" s="90"/>
      <c r="F110" s="91"/>
      <c r="G110" s="88"/>
      <c r="H110" s="86"/>
      <c r="I110" s="87"/>
    </row>
    <row r="111" spans="1:9" x14ac:dyDescent="0.2">
      <c r="A111" s="226">
        <v>100</v>
      </c>
      <c r="B111" s="159" t="s">
        <v>164</v>
      </c>
      <c r="C111" s="51" t="s">
        <v>165</v>
      </c>
      <c r="D111" s="92"/>
      <c r="E111" s="93"/>
      <c r="F111" s="94"/>
      <c r="G111" s="88"/>
      <c r="H111" s="86"/>
      <c r="I111" s="87"/>
    </row>
    <row r="112" spans="1:9" x14ac:dyDescent="0.2">
      <c r="A112" s="226">
        <v>101</v>
      </c>
      <c r="B112" s="159" t="s">
        <v>166</v>
      </c>
      <c r="C112" s="51" t="s">
        <v>167</v>
      </c>
      <c r="D112" s="83"/>
      <c r="E112" s="84"/>
      <c r="F112" s="85"/>
      <c r="G112" s="88"/>
      <c r="H112" s="86"/>
      <c r="I112" s="87"/>
    </row>
    <row r="113" spans="1:9" x14ac:dyDescent="0.2">
      <c r="A113" s="226">
        <v>102</v>
      </c>
      <c r="B113" s="159" t="s">
        <v>168</v>
      </c>
      <c r="C113" s="51" t="s">
        <v>169</v>
      </c>
      <c r="D113" s="83"/>
      <c r="E113" s="84"/>
      <c r="F113" s="85"/>
      <c r="G113" s="88"/>
      <c r="H113" s="86"/>
      <c r="I113" s="87"/>
    </row>
    <row r="114" spans="1:9" x14ac:dyDescent="0.2">
      <c r="A114" s="226">
        <v>103</v>
      </c>
      <c r="B114" s="159" t="s">
        <v>170</v>
      </c>
      <c r="C114" s="51" t="s">
        <v>171</v>
      </c>
      <c r="D114" s="89"/>
      <c r="E114" s="90"/>
      <c r="F114" s="91"/>
      <c r="G114" s="88"/>
      <c r="H114" s="86"/>
      <c r="I114" s="87"/>
    </row>
    <row r="115" spans="1:9" x14ac:dyDescent="0.2">
      <c r="A115" s="226">
        <v>104</v>
      </c>
      <c r="B115" s="104" t="s">
        <v>172</v>
      </c>
      <c r="C115" s="161" t="s">
        <v>173</v>
      </c>
      <c r="D115" s="89"/>
      <c r="E115" s="90"/>
      <c r="F115" s="91"/>
      <c r="G115" s="88"/>
      <c r="H115" s="86"/>
      <c r="I115" s="87"/>
    </row>
    <row r="116" spans="1:9" x14ac:dyDescent="0.2">
      <c r="A116" s="226">
        <v>105</v>
      </c>
      <c r="B116" s="19" t="s">
        <v>174</v>
      </c>
      <c r="C116" s="51" t="s">
        <v>175</v>
      </c>
      <c r="D116" s="83"/>
      <c r="E116" s="84"/>
      <c r="F116" s="85"/>
      <c r="G116" s="88"/>
      <c r="H116" s="86"/>
      <c r="I116" s="87"/>
    </row>
    <row r="117" spans="1:9" x14ac:dyDescent="0.2">
      <c r="A117" s="226">
        <v>106</v>
      </c>
      <c r="B117" s="159" t="s">
        <v>176</v>
      </c>
      <c r="C117" s="51" t="s">
        <v>177</v>
      </c>
      <c r="D117" s="89"/>
      <c r="E117" s="90"/>
      <c r="F117" s="91"/>
      <c r="G117" s="88"/>
      <c r="H117" s="86"/>
      <c r="I117" s="87"/>
    </row>
    <row r="118" spans="1:9" x14ac:dyDescent="0.2">
      <c r="A118" s="226">
        <v>107</v>
      </c>
      <c r="B118" s="49" t="s">
        <v>178</v>
      </c>
      <c r="C118" s="164" t="s">
        <v>179</v>
      </c>
      <c r="D118" s="83"/>
      <c r="E118" s="84"/>
      <c r="F118" s="85"/>
      <c r="G118" s="88"/>
      <c r="H118" s="86"/>
      <c r="I118" s="87"/>
    </row>
    <row r="119" spans="1:9" x14ac:dyDescent="0.2">
      <c r="A119" s="226">
        <v>108</v>
      </c>
      <c r="B119" s="159" t="s">
        <v>180</v>
      </c>
      <c r="C119" s="51" t="s">
        <v>262</v>
      </c>
      <c r="D119" s="89"/>
      <c r="E119" s="90"/>
      <c r="F119" s="91"/>
      <c r="G119" s="88"/>
      <c r="H119" s="86"/>
      <c r="I119" s="87"/>
    </row>
    <row r="120" spans="1:9" x14ac:dyDescent="0.2">
      <c r="A120" s="226">
        <v>109</v>
      </c>
      <c r="B120" s="19" t="s">
        <v>181</v>
      </c>
      <c r="C120" s="51" t="s">
        <v>250</v>
      </c>
      <c r="D120" s="89"/>
      <c r="E120" s="90"/>
      <c r="F120" s="91"/>
      <c r="G120" s="88"/>
      <c r="H120" s="86"/>
      <c r="I120" s="87"/>
    </row>
    <row r="121" spans="1:9" x14ac:dyDescent="0.2">
      <c r="A121" s="226">
        <v>110</v>
      </c>
      <c r="B121" s="49" t="s">
        <v>302</v>
      </c>
      <c r="C121" s="51" t="s">
        <v>307</v>
      </c>
      <c r="D121" s="89"/>
      <c r="E121" s="90"/>
      <c r="F121" s="91"/>
      <c r="G121" s="45">
        <v>53797900.799999997</v>
      </c>
      <c r="H121" s="86"/>
      <c r="I121" s="105">
        <f>F121+G121+H121</f>
        <v>53797900.799999997</v>
      </c>
    </row>
    <row r="122" spans="1:9" x14ac:dyDescent="0.2">
      <c r="A122" s="226">
        <v>111</v>
      </c>
      <c r="B122" s="24" t="s">
        <v>319</v>
      </c>
      <c r="C122" s="161" t="s">
        <v>318</v>
      </c>
      <c r="D122" s="89"/>
      <c r="E122" s="90"/>
      <c r="F122" s="91"/>
      <c r="G122" s="45">
        <v>31781078.399999999</v>
      </c>
      <c r="H122" s="86"/>
      <c r="I122" s="105">
        <f>F122+G122+H122</f>
        <v>31781078.399999999</v>
      </c>
    </row>
    <row r="123" spans="1:9" x14ac:dyDescent="0.2">
      <c r="A123" s="226">
        <v>112</v>
      </c>
      <c r="B123" s="19" t="s">
        <v>182</v>
      </c>
      <c r="C123" s="51" t="s">
        <v>301</v>
      </c>
      <c r="D123" s="106"/>
      <c r="E123" s="107"/>
      <c r="F123" s="108"/>
      <c r="G123" s="88"/>
      <c r="H123" s="86"/>
      <c r="I123" s="87"/>
    </row>
    <row r="124" spans="1:9" x14ac:dyDescent="0.2">
      <c r="A124" s="226">
        <v>113</v>
      </c>
      <c r="B124" s="159" t="s">
        <v>183</v>
      </c>
      <c r="C124" s="51" t="s">
        <v>184</v>
      </c>
      <c r="D124" s="83"/>
      <c r="E124" s="84"/>
      <c r="F124" s="85"/>
      <c r="G124" s="88"/>
      <c r="H124" s="86"/>
      <c r="I124" s="87"/>
    </row>
    <row r="125" spans="1:9" ht="25.5" x14ac:dyDescent="0.2">
      <c r="A125" s="226">
        <v>114</v>
      </c>
      <c r="B125" s="159" t="s">
        <v>185</v>
      </c>
      <c r="C125" s="93" t="s">
        <v>298</v>
      </c>
      <c r="D125" s="89"/>
      <c r="E125" s="90"/>
      <c r="F125" s="91"/>
      <c r="G125" s="88"/>
      <c r="H125" s="86"/>
      <c r="I125" s="87"/>
    </row>
    <row r="126" spans="1:9" x14ac:dyDescent="0.2">
      <c r="A126" s="226">
        <v>115</v>
      </c>
      <c r="B126" s="159" t="s">
        <v>186</v>
      </c>
      <c r="C126" s="51" t="s">
        <v>221</v>
      </c>
      <c r="D126" s="89"/>
      <c r="E126" s="90"/>
      <c r="F126" s="91"/>
      <c r="G126" s="88"/>
      <c r="H126" s="86"/>
      <c r="I126" s="87"/>
    </row>
    <row r="127" spans="1:9" x14ac:dyDescent="0.2">
      <c r="A127" s="226">
        <v>116</v>
      </c>
      <c r="B127" s="159" t="s">
        <v>187</v>
      </c>
      <c r="C127" s="51" t="s">
        <v>188</v>
      </c>
      <c r="D127" s="89"/>
      <c r="E127" s="90"/>
      <c r="F127" s="91"/>
      <c r="G127" s="88"/>
      <c r="H127" s="86"/>
      <c r="I127" s="87"/>
    </row>
    <row r="128" spans="1:9" x14ac:dyDescent="0.2">
      <c r="A128" s="226">
        <v>117</v>
      </c>
      <c r="B128" s="159" t="s">
        <v>189</v>
      </c>
      <c r="C128" s="51" t="s">
        <v>39</v>
      </c>
      <c r="D128" s="89"/>
      <c r="E128" s="90"/>
      <c r="F128" s="91"/>
      <c r="G128" s="88"/>
      <c r="H128" s="86"/>
      <c r="I128" s="87"/>
    </row>
    <row r="129" spans="1:11" x14ac:dyDescent="0.2">
      <c r="A129" s="226">
        <v>118</v>
      </c>
      <c r="B129" s="49" t="s">
        <v>190</v>
      </c>
      <c r="C129" s="51" t="s">
        <v>44</v>
      </c>
      <c r="D129" s="89"/>
      <c r="E129" s="90"/>
      <c r="F129" s="91"/>
      <c r="G129" s="88"/>
      <c r="H129" s="86"/>
      <c r="I129" s="87"/>
    </row>
    <row r="130" spans="1:11" x14ac:dyDescent="0.2">
      <c r="A130" s="226">
        <v>119</v>
      </c>
      <c r="B130" s="49" t="s">
        <v>191</v>
      </c>
      <c r="C130" s="51" t="s">
        <v>223</v>
      </c>
      <c r="D130" s="89"/>
      <c r="E130" s="90"/>
      <c r="F130" s="91"/>
      <c r="G130" s="88"/>
      <c r="H130" s="86"/>
      <c r="I130" s="87"/>
    </row>
    <row r="131" spans="1:11" x14ac:dyDescent="0.2">
      <c r="A131" s="226">
        <v>120</v>
      </c>
      <c r="B131" s="49" t="s">
        <v>192</v>
      </c>
      <c r="C131" s="51" t="s">
        <v>46</v>
      </c>
      <c r="D131" s="83"/>
      <c r="E131" s="84"/>
      <c r="F131" s="85"/>
      <c r="G131" s="88"/>
      <c r="H131" s="86"/>
      <c r="I131" s="87"/>
    </row>
    <row r="132" spans="1:11" x14ac:dyDescent="0.2">
      <c r="A132" s="226">
        <v>121</v>
      </c>
      <c r="B132" s="159" t="s">
        <v>193</v>
      </c>
      <c r="C132" s="51" t="s">
        <v>45</v>
      </c>
      <c r="D132" s="83"/>
      <c r="E132" s="84"/>
      <c r="F132" s="85"/>
      <c r="G132" s="88"/>
      <c r="H132" s="86"/>
      <c r="I132" s="87"/>
      <c r="K132" s="25"/>
    </row>
    <row r="133" spans="1:11" x14ac:dyDescent="0.2">
      <c r="A133" s="226">
        <v>122</v>
      </c>
      <c r="B133" s="159" t="s">
        <v>194</v>
      </c>
      <c r="C133" s="51" t="s">
        <v>195</v>
      </c>
      <c r="D133" s="89"/>
      <c r="E133" s="90"/>
      <c r="F133" s="91"/>
      <c r="G133" s="88"/>
      <c r="H133" s="86"/>
      <c r="I133" s="87"/>
      <c r="K133" s="25"/>
    </row>
    <row r="134" spans="1:11" x14ac:dyDescent="0.2">
      <c r="A134" s="226">
        <v>123</v>
      </c>
      <c r="B134" s="159" t="s">
        <v>196</v>
      </c>
      <c r="C134" s="51" t="s">
        <v>322</v>
      </c>
      <c r="D134" s="89"/>
      <c r="E134" s="90"/>
      <c r="F134" s="91"/>
      <c r="G134" s="88"/>
      <c r="H134" s="86"/>
      <c r="I134" s="87"/>
      <c r="K134" s="25"/>
    </row>
    <row r="135" spans="1:11" x14ac:dyDescent="0.2">
      <c r="A135" s="226">
        <v>124</v>
      </c>
      <c r="B135" s="49" t="s">
        <v>197</v>
      </c>
      <c r="C135" s="51" t="s">
        <v>222</v>
      </c>
      <c r="D135" s="89"/>
      <c r="E135" s="90"/>
      <c r="F135" s="91"/>
      <c r="G135" s="88"/>
      <c r="H135" s="86"/>
      <c r="I135" s="87"/>
    </row>
    <row r="136" spans="1:11" ht="25.5" x14ac:dyDescent="0.2">
      <c r="A136" s="226">
        <v>125</v>
      </c>
      <c r="B136" s="19" t="s">
        <v>198</v>
      </c>
      <c r="C136" s="51" t="s">
        <v>321</v>
      </c>
      <c r="D136" s="89"/>
      <c r="E136" s="90"/>
      <c r="F136" s="91"/>
      <c r="G136" s="88"/>
      <c r="H136" s="86"/>
      <c r="I136" s="87"/>
    </row>
    <row r="137" spans="1:11" x14ac:dyDescent="0.2">
      <c r="A137" s="226">
        <v>126</v>
      </c>
      <c r="B137" s="159" t="s">
        <v>199</v>
      </c>
      <c r="C137" s="51" t="s">
        <v>200</v>
      </c>
      <c r="D137" s="89"/>
      <c r="E137" s="90"/>
      <c r="F137" s="91"/>
      <c r="G137" s="88"/>
      <c r="H137" s="86"/>
      <c r="I137" s="87"/>
    </row>
    <row r="138" spans="1:11" x14ac:dyDescent="0.2">
      <c r="A138" s="226">
        <v>127</v>
      </c>
      <c r="B138" s="49" t="s">
        <v>201</v>
      </c>
      <c r="C138" s="51" t="s">
        <v>202</v>
      </c>
      <c r="D138" s="89"/>
      <c r="E138" s="90"/>
      <c r="F138" s="91"/>
      <c r="G138" s="88"/>
      <c r="H138" s="86"/>
      <c r="I138" s="87"/>
    </row>
    <row r="139" spans="1:11" x14ac:dyDescent="0.2">
      <c r="A139" s="226">
        <v>128</v>
      </c>
      <c r="B139" s="159" t="s">
        <v>203</v>
      </c>
      <c r="C139" s="51" t="s">
        <v>204</v>
      </c>
      <c r="D139" s="83"/>
      <c r="E139" s="84"/>
      <c r="F139" s="85"/>
      <c r="G139" s="88"/>
      <c r="H139" s="86"/>
      <c r="I139" s="87"/>
    </row>
    <row r="140" spans="1:11" x14ac:dyDescent="0.2">
      <c r="A140" s="226">
        <v>129</v>
      </c>
      <c r="B140" s="18" t="s">
        <v>251</v>
      </c>
      <c r="C140" s="165" t="s">
        <v>252</v>
      </c>
      <c r="D140" s="89"/>
      <c r="E140" s="90"/>
      <c r="F140" s="91"/>
      <c r="G140" s="109"/>
      <c r="H140" s="86"/>
      <c r="I140" s="87"/>
    </row>
    <row r="141" spans="1:11" x14ac:dyDescent="0.2">
      <c r="A141" s="226">
        <v>130</v>
      </c>
      <c r="B141" s="21" t="s">
        <v>253</v>
      </c>
      <c r="C141" s="165" t="s">
        <v>254</v>
      </c>
      <c r="D141" s="110"/>
      <c r="E141" s="111"/>
      <c r="F141" s="112"/>
      <c r="G141" s="109"/>
      <c r="H141" s="86"/>
      <c r="I141" s="87"/>
    </row>
    <row r="142" spans="1:11" x14ac:dyDescent="0.2">
      <c r="A142" s="226">
        <v>131</v>
      </c>
      <c r="B142" s="133" t="s">
        <v>255</v>
      </c>
      <c r="C142" s="221" t="s">
        <v>317</v>
      </c>
      <c r="D142" s="113"/>
      <c r="E142" s="114"/>
      <c r="F142" s="50"/>
      <c r="G142" s="109"/>
      <c r="H142" s="86"/>
      <c r="I142" s="87"/>
    </row>
    <row r="143" spans="1:11" x14ac:dyDescent="0.2">
      <c r="A143" s="226">
        <v>132</v>
      </c>
      <c r="B143" s="160" t="s">
        <v>260</v>
      </c>
      <c r="C143" s="166" t="s">
        <v>261</v>
      </c>
      <c r="D143" s="115"/>
      <c r="E143" s="116"/>
      <c r="F143" s="117"/>
      <c r="G143" s="118"/>
      <c r="H143" s="119"/>
      <c r="I143" s="120"/>
    </row>
    <row r="144" spans="1:11" x14ac:dyDescent="0.2">
      <c r="A144" s="226">
        <v>133</v>
      </c>
      <c r="B144" s="24" t="s">
        <v>296</v>
      </c>
      <c r="C144" s="152" t="s">
        <v>295</v>
      </c>
      <c r="D144" s="110"/>
      <c r="E144" s="111"/>
      <c r="F144" s="112"/>
      <c r="G144" s="109"/>
      <c r="H144" s="86"/>
      <c r="I144" s="87"/>
    </row>
    <row r="145" spans="1:9" x14ac:dyDescent="0.2">
      <c r="A145" s="226">
        <v>134</v>
      </c>
      <c r="B145" s="24" t="s">
        <v>300</v>
      </c>
      <c r="C145" s="152" t="s">
        <v>299</v>
      </c>
      <c r="D145" s="110"/>
      <c r="E145" s="111"/>
      <c r="F145" s="112"/>
      <c r="G145" s="109"/>
      <c r="H145" s="86"/>
      <c r="I145" s="109"/>
    </row>
    <row r="146" spans="1:9" ht="14.25" customHeight="1" thickBot="1" x14ac:dyDescent="0.25">
      <c r="A146" s="251">
        <v>135</v>
      </c>
      <c r="B146" s="252" t="s">
        <v>303</v>
      </c>
      <c r="C146" s="263" t="s">
        <v>304</v>
      </c>
      <c r="D146" s="276"/>
      <c r="E146" s="277"/>
      <c r="F146" s="278"/>
      <c r="G146" s="279"/>
      <c r="H146" s="280"/>
      <c r="I146" s="281"/>
    </row>
  </sheetData>
  <mergeCells count="16">
    <mergeCell ref="A1:I1"/>
    <mergeCell ref="A3:A5"/>
    <mergeCell ref="B3:B5"/>
    <mergeCell ref="C3:C5"/>
    <mergeCell ref="D3:F3"/>
    <mergeCell ref="G3:G5"/>
    <mergeCell ref="H3:H5"/>
    <mergeCell ref="I3:I5"/>
    <mergeCell ref="D4:D5"/>
    <mergeCell ref="E4:E5"/>
    <mergeCell ref="F4:F5"/>
    <mergeCell ref="A89:A92"/>
    <mergeCell ref="B89:B92"/>
    <mergeCell ref="A7:C7"/>
    <mergeCell ref="A6:C6"/>
    <mergeCell ref="A8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6"/>
  <sheetViews>
    <sheetView zoomScale="90" zoomScaleNormal="90" workbookViewId="0">
      <pane xSplit="3" ySplit="8" topLeftCell="D122" activePane="bottomRight" state="frozen"/>
      <selection activeCell="C173" sqref="C173"/>
      <selection pane="topRight" activeCell="C173" sqref="C173"/>
      <selection pane="bottomLeft" activeCell="C173" sqref="C173"/>
      <selection pane="bottomRight" activeCell="C134" sqref="C134"/>
    </sheetView>
  </sheetViews>
  <sheetFormatPr defaultRowHeight="12.75" x14ac:dyDescent="0.2"/>
  <cols>
    <col min="1" max="1" width="5" style="78" customWidth="1"/>
    <col min="2" max="2" width="8.5703125" style="78" customWidth="1"/>
    <col min="3" max="3" width="37.5703125" style="121" customWidth="1"/>
    <col min="4" max="4" width="13" style="122" customWidth="1"/>
    <col min="5" max="5" width="13.42578125" style="122" customWidth="1"/>
    <col min="6" max="6" width="12.7109375" style="122" customWidth="1"/>
    <col min="7" max="7" width="12.85546875" style="25" customWidth="1"/>
    <col min="8" max="10" width="14" style="25" customWidth="1"/>
    <col min="11" max="11" width="14.7109375" style="25" customWidth="1"/>
    <col min="12" max="12" width="12.85546875" style="78" customWidth="1"/>
    <col min="13" max="16384" width="9.140625" style="78"/>
  </cols>
  <sheetData>
    <row r="1" spans="1:11" ht="33" customHeight="1" x14ac:dyDescent="0.2">
      <c r="A1" s="340" t="s">
        <v>310</v>
      </c>
      <c r="B1" s="371"/>
      <c r="C1" s="371"/>
      <c r="D1" s="371"/>
      <c r="E1" s="371"/>
      <c r="F1" s="371"/>
      <c r="G1" s="314"/>
      <c r="H1" s="314"/>
      <c r="I1" s="314"/>
      <c r="J1" s="314"/>
      <c r="K1" s="314"/>
    </row>
    <row r="2" spans="1:11" ht="12.75" customHeight="1" thickBot="1" x14ac:dyDescent="0.25">
      <c r="A2" s="79"/>
      <c r="B2" s="79"/>
      <c r="C2" s="80"/>
      <c r="D2" s="79"/>
      <c r="E2" s="79"/>
      <c r="F2" s="79"/>
      <c r="G2" s="81"/>
    </row>
    <row r="3" spans="1:11" x14ac:dyDescent="0.2">
      <c r="A3" s="341" t="s">
        <v>42</v>
      </c>
      <c r="B3" s="344" t="s">
        <v>263</v>
      </c>
      <c r="C3" s="347" t="s">
        <v>43</v>
      </c>
      <c r="D3" s="350" t="s">
        <v>258</v>
      </c>
      <c r="E3" s="351"/>
      <c r="F3" s="352"/>
      <c r="G3" s="375" t="s">
        <v>281</v>
      </c>
      <c r="H3" s="378" t="s">
        <v>280</v>
      </c>
      <c r="I3" s="367" t="s">
        <v>292</v>
      </c>
      <c r="J3" s="368"/>
      <c r="K3" s="381" t="s">
        <v>257</v>
      </c>
    </row>
    <row r="4" spans="1:11" ht="12" customHeight="1" x14ac:dyDescent="0.2">
      <c r="A4" s="342"/>
      <c r="B4" s="345"/>
      <c r="C4" s="348"/>
      <c r="D4" s="361" t="s">
        <v>278</v>
      </c>
      <c r="E4" s="363" t="s">
        <v>225</v>
      </c>
      <c r="F4" s="365" t="s">
        <v>229</v>
      </c>
      <c r="G4" s="376"/>
      <c r="H4" s="379"/>
      <c r="I4" s="369"/>
      <c r="J4" s="370"/>
      <c r="K4" s="360"/>
    </row>
    <row r="5" spans="1:11" ht="58.5" customHeight="1" thickBot="1" x14ac:dyDescent="0.25">
      <c r="A5" s="372"/>
      <c r="B5" s="373"/>
      <c r="C5" s="374"/>
      <c r="D5" s="362"/>
      <c r="E5" s="364"/>
      <c r="F5" s="366"/>
      <c r="G5" s="377"/>
      <c r="H5" s="380"/>
      <c r="I5" s="1" t="s">
        <v>293</v>
      </c>
      <c r="J5" s="2" t="s">
        <v>294</v>
      </c>
      <c r="K5" s="382"/>
    </row>
    <row r="6" spans="1:11" ht="14.25" customHeight="1" x14ac:dyDescent="0.2">
      <c r="A6" s="325" t="s">
        <v>220</v>
      </c>
      <c r="B6" s="326"/>
      <c r="C6" s="327"/>
      <c r="D6" s="64">
        <f t="shared" ref="D6:K6" si="0">SUM(D7:D8)</f>
        <v>0</v>
      </c>
      <c r="E6" s="64">
        <f t="shared" si="0"/>
        <v>0</v>
      </c>
      <c r="F6" s="214">
        <f t="shared" si="0"/>
        <v>0</v>
      </c>
      <c r="G6" s="123">
        <f t="shared" si="0"/>
        <v>0</v>
      </c>
      <c r="H6" s="63">
        <f t="shared" si="0"/>
        <v>75380565.590000004</v>
      </c>
      <c r="I6" s="64">
        <f t="shared" si="0"/>
        <v>16640591.4</v>
      </c>
      <c r="J6" s="65">
        <f t="shared" si="0"/>
        <v>58739971.140000001</v>
      </c>
      <c r="K6" s="124">
        <f t="shared" si="0"/>
        <v>75380565.590000004</v>
      </c>
    </row>
    <row r="7" spans="1:11" s="29" customFormat="1" x14ac:dyDescent="0.2">
      <c r="A7" s="322" t="s">
        <v>308</v>
      </c>
      <c r="B7" s="323"/>
      <c r="C7" s="324"/>
      <c r="D7" s="180"/>
      <c r="E7" s="181"/>
      <c r="F7" s="204"/>
      <c r="G7" s="195"/>
      <c r="H7" s="195">
        <v>3.05</v>
      </c>
      <c r="I7" s="181"/>
      <c r="J7" s="182"/>
      <c r="K7" s="182">
        <v>3.05</v>
      </c>
    </row>
    <row r="8" spans="1:11" ht="15.75" customHeight="1" x14ac:dyDescent="0.2">
      <c r="A8" s="319" t="s">
        <v>219</v>
      </c>
      <c r="B8" s="320"/>
      <c r="C8" s="321"/>
      <c r="D8" s="69">
        <f t="shared" ref="D8:K8" si="1">SUM(D9:D146)-D89</f>
        <v>0</v>
      </c>
      <c r="E8" s="156">
        <f t="shared" si="1"/>
        <v>0</v>
      </c>
      <c r="F8" s="155">
        <f t="shared" si="1"/>
        <v>0</v>
      </c>
      <c r="G8" s="154">
        <f t="shared" si="1"/>
        <v>0</v>
      </c>
      <c r="H8" s="69">
        <f t="shared" si="1"/>
        <v>75380562.540000007</v>
      </c>
      <c r="I8" s="156">
        <f t="shared" si="1"/>
        <v>16640591.4</v>
      </c>
      <c r="J8" s="155">
        <f t="shared" si="1"/>
        <v>58739971.140000001</v>
      </c>
      <c r="K8" s="154">
        <f t="shared" si="1"/>
        <v>75380562.540000007</v>
      </c>
    </row>
    <row r="9" spans="1:11" x14ac:dyDescent="0.2">
      <c r="A9" s="56">
        <v>1</v>
      </c>
      <c r="B9" s="49" t="s">
        <v>52</v>
      </c>
      <c r="C9" s="103" t="s">
        <v>40</v>
      </c>
      <c r="D9" s="128"/>
      <c r="E9" s="84"/>
      <c r="F9" s="85"/>
      <c r="G9" s="55"/>
      <c r="H9" s="125"/>
      <c r="I9" s="126"/>
      <c r="J9" s="127"/>
      <c r="K9" s="87"/>
    </row>
    <row r="10" spans="1:11" x14ac:dyDescent="0.2">
      <c r="A10" s="56">
        <v>2</v>
      </c>
      <c r="B10" s="19" t="s">
        <v>53</v>
      </c>
      <c r="C10" s="103" t="s">
        <v>205</v>
      </c>
      <c r="D10" s="128"/>
      <c r="E10" s="84"/>
      <c r="F10" s="85"/>
      <c r="G10" s="208"/>
      <c r="H10" s="125"/>
      <c r="I10" s="126"/>
      <c r="J10" s="127"/>
      <c r="K10" s="87"/>
    </row>
    <row r="11" spans="1:11" x14ac:dyDescent="0.2">
      <c r="A11" s="56">
        <v>3</v>
      </c>
      <c r="B11" s="159" t="s">
        <v>54</v>
      </c>
      <c r="C11" s="103" t="s">
        <v>5</v>
      </c>
      <c r="D11" s="206"/>
      <c r="E11" s="90"/>
      <c r="F11" s="91"/>
      <c r="G11" s="208"/>
      <c r="H11" s="125"/>
      <c r="I11" s="126"/>
      <c r="J11" s="127"/>
      <c r="K11" s="87"/>
    </row>
    <row r="12" spans="1:11" x14ac:dyDescent="0.2">
      <c r="A12" s="56">
        <v>4</v>
      </c>
      <c r="B12" s="49" t="s">
        <v>55</v>
      </c>
      <c r="C12" s="103" t="s">
        <v>206</v>
      </c>
      <c r="D12" s="128"/>
      <c r="E12" s="84"/>
      <c r="F12" s="85"/>
      <c r="G12" s="208"/>
      <c r="H12" s="125"/>
      <c r="I12" s="126"/>
      <c r="J12" s="127"/>
      <c r="K12" s="87"/>
    </row>
    <row r="13" spans="1:11" x14ac:dyDescent="0.2">
      <c r="A13" s="56">
        <v>5</v>
      </c>
      <c r="B13" s="49" t="s">
        <v>56</v>
      </c>
      <c r="C13" s="51" t="s">
        <v>8</v>
      </c>
      <c r="D13" s="128"/>
      <c r="E13" s="84"/>
      <c r="F13" s="85"/>
      <c r="G13" s="208"/>
      <c r="H13" s="125"/>
      <c r="I13" s="126"/>
      <c r="J13" s="127"/>
      <c r="K13" s="87"/>
    </row>
    <row r="14" spans="1:11" x14ac:dyDescent="0.2">
      <c r="A14" s="56">
        <v>6</v>
      </c>
      <c r="B14" s="159" t="s">
        <v>57</v>
      </c>
      <c r="C14" s="51" t="s">
        <v>58</v>
      </c>
      <c r="D14" s="206"/>
      <c r="E14" s="90"/>
      <c r="F14" s="91"/>
      <c r="G14" s="208"/>
      <c r="H14" s="125"/>
      <c r="I14" s="126"/>
      <c r="J14" s="127"/>
      <c r="K14" s="87"/>
    </row>
    <row r="15" spans="1:11" x14ac:dyDescent="0.2">
      <c r="A15" s="56">
        <v>7</v>
      </c>
      <c r="B15" s="49" t="s">
        <v>59</v>
      </c>
      <c r="C15" s="51" t="s">
        <v>207</v>
      </c>
      <c r="D15" s="209"/>
      <c r="E15" s="93"/>
      <c r="F15" s="94"/>
      <c r="G15" s="208"/>
      <c r="H15" s="125"/>
      <c r="I15" s="126"/>
      <c r="J15" s="127"/>
      <c r="K15" s="87"/>
    </row>
    <row r="16" spans="1:11" x14ac:dyDescent="0.2">
      <c r="A16" s="56">
        <v>8</v>
      </c>
      <c r="B16" s="159" t="s">
        <v>60</v>
      </c>
      <c r="C16" s="51" t="s">
        <v>17</v>
      </c>
      <c r="D16" s="206"/>
      <c r="E16" s="90"/>
      <c r="F16" s="91"/>
      <c r="G16" s="208"/>
      <c r="H16" s="125"/>
      <c r="I16" s="126"/>
      <c r="J16" s="127"/>
      <c r="K16" s="87"/>
    </row>
    <row r="17" spans="1:11" x14ac:dyDescent="0.2">
      <c r="A17" s="56">
        <v>9</v>
      </c>
      <c r="B17" s="159" t="s">
        <v>61</v>
      </c>
      <c r="C17" s="51" t="s">
        <v>6</v>
      </c>
      <c r="D17" s="206"/>
      <c r="E17" s="90"/>
      <c r="F17" s="91"/>
      <c r="G17" s="208"/>
      <c r="H17" s="125"/>
      <c r="I17" s="126"/>
      <c r="J17" s="127"/>
      <c r="K17" s="87"/>
    </row>
    <row r="18" spans="1:11" x14ac:dyDescent="0.2">
      <c r="A18" s="56">
        <v>10</v>
      </c>
      <c r="B18" s="159" t="s">
        <v>62</v>
      </c>
      <c r="C18" s="51" t="s">
        <v>18</v>
      </c>
      <c r="D18" s="206"/>
      <c r="E18" s="90"/>
      <c r="F18" s="91"/>
      <c r="G18" s="208"/>
      <c r="H18" s="125"/>
      <c r="I18" s="126"/>
      <c r="J18" s="127"/>
      <c r="K18" s="87"/>
    </row>
    <row r="19" spans="1:11" x14ac:dyDescent="0.2">
      <c r="A19" s="56">
        <v>11</v>
      </c>
      <c r="B19" s="159" t="s">
        <v>63</v>
      </c>
      <c r="C19" s="51" t="s">
        <v>7</v>
      </c>
      <c r="D19" s="206"/>
      <c r="E19" s="90"/>
      <c r="F19" s="91"/>
      <c r="G19" s="208"/>
      <c r="H19" s="125"/>
      <c r="I19" s="126"/>
      <c r="J19" s="127"/>
      <c r="K19" s="87"/>
    </row>
    <row r="20" spans="1:11" x14ac:dyDescent="0.2">
      <c r="A20" s="56">
        <v>12</v>
      </c>
      <c r="B20" s="159" t="s">
        <v>64</v>
      </c>
      <c r="C20" s="51" t="s">
        <v>19</v>
      </c>
      <c r="D20" s="206"/>
      <c r="E20" s="90"/>
      <c r="F20" s="91"/>
      <c r="G20" s="208"/>
      <c r="H20" s="125"/>
      <c r="I20" s="126"/>
      <c r="J20" s="127"/>
      <c r="K20" s="87"/>
    </row>
    <row r="21" spans="1:11" x14ac:dyDescent="0.2">
      <c r="A21" s="56">
        <v>13</v>
      </c>
      <c r="B21" s="159" t="s">
        <v>230</v>
      </c>
      <c r="C21" s="51" t="s">
        <v>231</v>
      </c>
      <c r="D21" s="210"/>
      <c r="E21" s="96"/>
      <c r="F21" s="97"/>
      <c r="G21" s="208"/>
      <c r="H21" s="125"/>
      <c r="I21" s="126"/>
      <c r="J21" s="127"/>
      <c r="K21" s="87"/>
    </row>
    <row r="22" spans="1:11" x14ac:dyDescent="0.2">
      <c r="A22" s="56">
        <v>14</v>
      </c>
      <c r="B22" s="159" t="s">
        <v>65</v>
      </c>
      <c r="C22" s="51" t="s">
        <v>22</v>
      </c>
      <c r="D22" s="206"/>
      <c r="E22" s="90"/>
      <c r="F22" s="91"/>
      <c r="G22" s="208"/>
      <c r="H22" s="125"/>
      <c r="I22" s="126"/>
      <c r="J22" s="127"/>
      <c r="K22" s="87"/>
    </row>
    <row r="23" spans="1:11" x14ac:dyDescent="0.2">
      <c r="A23" s="56">
        <v>15</v>
      </c>
      <c r="B23" s="159" t="s">
        <v>66</v>
      </c>
      <c r="C23" s="51" t="s">
        <v>10</v>
      </c>
      <c r="D23" s="206"/>
      <c r="E23" s="90"/>
      <c r="F23" s="91"/>
      <c r="G23" s="208"/>
      <c r="H23" s="125"/>
      <c r="I23" s="126"/>
      <c r="J23" s="127"/>
      <c r="K23" s="87"/>
    </row>
    <row r="24" spans="1:11" x14ac:dyDescent="0.2">
      <c r="A24" s="56">
        <v>16</v>
      </c>
      <c r="B24" s="159" t="s">
        <v>67</v>
      </c>
      <c r="C24" s="51" t="s">
        <v>305</v>
      </c>
      <c r="D24" s="206"/>
      <c r="E24" s="90"/>
      <c r="F24" s="91"/>
      <c r="G24" s="208"/>
      <c r="H24" s="125"/>
      <c r="I24" s="126"/>
      <c r="J24" s="127"/>
      <c r="K24" s="87"/>
    </row>
    <row r="25" spans="1:11" x14ac:dyDescent="0.2">
      <c r="A25" s="56">
        <v>17</v>
      </c>
      <c r="B25" s="159" t="s">
        <v>68</v>
      </c>
      <c r="C25" s="51" t="s">
        <v>9</v>
      </c>
      <c r="D25" s="206"/>
      <c r="E25" s="90"/>
      <c r="F25" s="91"/>
      <c r="G25" s="208"/>
      <c r="H25" s="125"/>
      <c r="I25" s="126"/>
      <c r="J25" s="127"/>
      <c r="K25" s="87"/>
    </row>
    <row r="26" spans="1:11" x14ac:dyDescent="0.2">
      <c r="A26" s="56">
        <v>18</v>
      </c>
      <c r="B26" s="49" t="s">
        <v>69</v>
      </c>
      <c r="C26" s="51" t="s">
        <v>11</v>
      </c>
      <c r="D26" s="128"/>
      <c r="E26" s="84"/>
      <c r="F26" s="85"/>
      <c r="G26" s="208"/>
      <c r="H26" s="125"/>
      <c r="I26" s="126"/>
      <c r="J26" s="127"/>
      <c r="K26" s="87"/>
    </row>
    <row r="27" spans="1:11" x14ac:dyDescent="0.2">
      <c r="A27" s="56">
        <v>19</v>
      </c>
      <c r="B27" s="49" t="s">
        <v>70</v>
      </c>
      <c r="C27" s="51" t="s">
        <v>208</v>
      </c>
      <c r="D27" s="128"/>
      <c r="E27" s="84"/>
      <c r="F27" s="85"/>
      <c r="G27" s="208"/>
      <c r="H27" s="125"/>
      <c r="I27" s="126"/>
      <c r="J27" s="127"/>
      <c r="K27" s="87"/>
    </row>
    <row r="28" spans="1:11" x14ac:dyDescent="0.2">
      <c r="A28" s="56">
        <v>20</v>
      </c>
      <c r="B28" s="49" t="s">
        <v>71</v>
      </c>
      <c r="C28" s="51" t="s">
        <v>306</v>
      </c>
      <c r="D28" s="128"/>
      <c r="E28" s="84"/>
      <c r="F28" s="85"/>
      <c r="G28" s="208"/>
      <c r="H28" s="125"/>
      <c r="I28" s="126"/>
      <c r="J28" s="127"/>
      <c r="K28" s="87"/>
    </row>
    <row r="29" spans="1:11" x14ac:dyDescent="0.2">
      <c r="A29" s="56">
        <v>21</v>
      </c>
      <c r="B29" s="49" t="s">
        <v>72</v>
      </c>
      <c r="C29" s="51" t="s">
        <v>37</v>
      </c>
      <c r="D29" s="128"/>
      <c r="E29" s="84"/>
      <c r="F29" s="85"/>
      <c r="G29" s="208"/>
      <c r="H29" s="125"/>
      <c r="I29" s="126"/>
      <c r="J29" s="127"/>
      <c r="K29" s="87"/>
    </row>
    <row r="30" spans="1:11" x14ac:dyDescent="0.2">
      <c r="A30" s="225">
        <v>22</v>
      </c>
      <c r="B30" s="159" t="s">
        <v>73</v>
      </c>
      <c r="C30" s="51" t="s">
        <v>74</v>
      </c>
      <c r="D30" s="206"/>
      <c r="E30" s="90"/>
      <c r="F30" s="91"/>
      <c r="G30" s="208"/>
      <c r="H30" s="125"/>
      <c r="I30" s="126"/>
      <c r="J30" s="127"/>
      <c r="K30" s="87"/>
    </row>
    <row r="31" spans="1:11" x14ac:dyDescent="0.2">
      <c r="A31" s="56">
        <v>23</v>
      </c>
      <c r="B31" s="159" t="s">
        <v>75</v>
      </c>
      <c r="C31" s="51" t="s">
        <v>76</v>
      </c>
      <c r="D31" s="206"/>
      <c r="E31" s="90"/>
      <c r="F31" s="91"/>
      <c r="G31" s="208"/>
      <c r="H31" s="125"/>
      <c r="I31" s="126"/>
      <c r="J31" s="127"/>
      <c r="K31" s="87"/>
    </row>
    <row r="32" spans="1:11" ht="25.5" customHeight="1" x14ac:dyDescent="0.2">
      <c r="A32" s="56">
        <v>24</v>
      </c>
      <c r="B32" s="159" t="s">
        <v>77</v>
      </c>
      <c r="C32" s="51" t="s">
        <v>78</v>
      </c>
      <c r="D32" s="206"/>
      <c r="E32" s="90"/>
      <c r="F32" s="91"/>
      <c r="G32" s="208"/>
      <c r="H32" s="125"/>
      <c r="I32" s="126"/>
      <c r="J32" s="127"/>
      <c r="K32" s="87"/>
    </row>
    <row r="33" spans="1:11" x14ac:dyDescent="0.2">
      <c r="A33" s="56">
        <v>25</v>
      </c>
      <c r="B33" s="49" t="s">
        <v>79</v>
      </c>
      <c r="C33" s="51" t="s">
        <v>80</v>
      </c>
      <c r="D33" s="209"/>
      <c r="E33" s="93"/>
      <c r="F33" s="94"/>
      <c r="G33" s="208"/>
      <c r="H33" s="125"/>
      <c r="I33" s="126"/>
      <c r="J33" s="127"/>
      <c r="K33" s="87"/>
    </row>
    <row r="34" spans="1:11" x14ac:dyDescent="0.2">
      <c r="A34" s="56">
        <v>26</v>
      </c>
      <c r="B34" s="159" t="s">
        <v>81</v>
      </c>
      <c r="C34" s="51" t="s">
        <v>82</v>
      </c>
      <c r="D34" s="206"/>
      <c r="E34" s="90"/>
      <c r="F34" s="91"/>
      <c r="G34" s="208"/>
      <c r="H34" s="125"/>
      <c r="I34" s="126"/>
      <c r="J34" s="127"/>
      <c r="K34" s="87"/>
    </row>
    <row r="35" spans="1:11" x14ac:dyDescent="0.2">
      <c r="A35" s="56">
        <v>27</v>
      </c>
      <c r="B35" s="19" t="s">
        <v>83</v>
      </c>
      <c r="C35" s="51" t="s">
        <v>84</v>
      </c>
      <c r="D35" s="128"/>
      <c r="E35" s="84"/>
      <c r="F35" s="85"/>
      <c r="G35" s="208"/>
      <c r="H35" s="125"/>
      <c r="I35" s="126"/>
      <c r="J35" s="127"/>
      <c r="K35" s="87"/>
    </row>
    <row r="36" spans="1:11" x14ac:dyDescent="0.2">
      <c r="A36" s="226">
        <v>28</v>
      </c>
      <c r="B36" s="19" t="s">
        <v>85</v>
      </c>
      <c r="C36" s="51" t="s">
        <v>38</v>
      </c>
      <c r="D36" s="206"/>
      <c r="E36" s="90"/>
      <c r="F36" s="91"/>
      <c r="G36" s="208"/>
      <c r="H36" s="125"/>
      <c r="I36" s="126"/>
      <c r="J36" s="127"/>
      <c r="K36" s="87"/>
    </row>
    <row r="37" spans="1:11" x14ac:dyDescent="0.2">
      <c r="A37" s="226">
        <v>29</v>
      </c>
      <c r="B37" s="49" t="s">
        <v>86</v>
      </c>
      <c r="C37" s="51" t="s">
        <v>36</v>
      </c>
      <c r="D37" s="128"/>
      <c r="E37" s="84"/>
      <c r="F37" s="85"/>
      <c r="G37" s="208"/>
      <c r="H37" s="125"/>
      <c r="I37" s="126"/>
      <c r="J37" s="127"/>
      <c r="K37" s="87"/>
    </row>
    <row r="38" spans="1:11" x14ac:dyDescent="0.2">
      <c r="A38" s="226">
        <v>30</v>
      </c>
      <c r="B38" s="19" t="s">
        <v>87</v>
      </c>
      <c r="C38" s="51" t="s">
        <v>16</v>
      </c>
      <c r="D38" s="209"/>
      <c r="E38" s="93"/>
      <c r="F38" s="94"/>
      <c r="G38" s="208"/>
      <c r="H38" s="125"/>
      <c r="I38" s="126"/>
      <c r="J38" s="127"/>
      <c r="K38" s="87"/>
    </row>
    <row r="39" spans="1:11" x14ac:dyDescent="0.2">
      <c r="A39" s="226">
        <v>31</v>
      </c>
      <c r="B39" s="159" t="s">
        <v>88</v>
      </c>
      <c r="C39" s="51" t="s">
        <v>21</v>
      </c>
      <c r="D39" s="128"/>
      <c r="E39" s="84"/>
      <c r="F39" s="85"/>
      <c r="G39" s="208"/>
      <c r="H39" s="125"/>
      <c r="I39" s="126"/>
      <c r="J39" s="127"/>
      <c r="K39" s="87"/>
    </row>
    <row r="40" spans="1:11" x14ac:dyDescent="0.2">
      <c r="A40" s="226">
        <v>32</v>
      </c>
      <c r="B40" s="19" t="s">
        <v>89</v>
      </c>
      <c r="C40" s="51" t="s">
        <v>24</v>
      </c>
      <c r="D40" s="128"/>
      <c r="E40" s="84"/>
      <c r="F40" s="85"/>
      <c r="G40" s="208"/>
      <c r="H40" s="125"/>
      <c r="I40" s="126"/>
      <c r="J40" s="127"/>
      <c r="K40" s="87"/>
    </row>
    <row r="41" spans="1:11" x14ac:dyDescent="0.2">
      <c r="A41" s="226">
        <v>33</v>
      </c>
      <c r="B41" s="49" t="s">
        <v>90</v>
      </c>
      <c r="C41" s="51" t="s">
        <v>209</v>
      </c>
      <c r="D41" s="206"/>
      <c r="E41" s="90"/>
      <c r="F41" s="91"/>
      <c r="G41" s="208"/>
      <c r="H41" s="125"/>
      <c r="I41" s="126"/>
      <c r="J41" s="127"/>
      <c r="K41" s="87"/>
    </row>
    <row r="42" spans="1:11" x14ac:dyDescent="0.2">
      <c r="A42" s="226">
        <v>34</v>
      </c>
      <c r="B42" s="98" t="s">
        <v>91</v>
      </c>
      <c r="C42" s="161" t="s">
        <v>210</v>
      </c>
      <c r="D42" s="128"/>
      <c r="E42" s="84"/>
      <c r="F42" s="85"/>
      <c r="G42" s="208"/>
      <c r="H42" s="125"/>
      <c r="I42" s="126"/>
      <c r="J42" s="127"/>
      <c r="K42" s="87"/>
    </row>
    <row r="43" spans="1:11" x14ac:dyDescent="0.2">
      <c r="A43" s="226">
        <v>35</v>
      </c>
      <c r="B43" s="49" t="s">
        <v>92</v>
      </c>
      <c r="C43" s="51" t="s">
        <v>211</v>
      </c>
      <c r="D43" s="128"/>
      <c r="E43" s="84"/>
      <c r="F43" s="85"/>
      <c r="G43" s="208"/>
      <c r="H43" s="125"/>
      <c r="I43" s="126"/>
      <c r="J43" s="127"/>
      <c r="K43" s="87"/>
    </row>
    <row r="44" spans="1:11" x14ac:dyDescent="0.2">
      <c r="A44" s="226">
        <v>36</v>
      </c>
      <c r="B44" s="49" t="s">
        <v>93</v>
      </c>
      <c r="C44" s="51" t="s">
        <v>23</v>
      </c>
      <c r="D44" s="211"/>
      <c r="E44" s="100"/>
      <c r="F44" s="101"/>
      <c r="G44" s="208"/>
      <c r="H44" s="125"/>
      <c r="I44" s="126"/>
      <c r="J44" s="127"/>
      <c r="K44" s="87"/>
    </row>
    <row r="45" spans="1:11" x14ac:dyDescent="0.2">
      <c r="A45" s="226">
        <v>37</v>
      </c>
      <c r="B45" s="159" t="s">
        <v>94</v>
      </c>
      <c r="C45" s="51" t="s">
        <v>20</v>
      </c>
      <c r="D45" s="128"/>
      <c r="E45" s="84"/>
      <c r="F45" s="85"/>
      <c r="G45" s="208"/>
      <c r="H45" s="125"/>
      <c r="I45" s="126"/>
      <c r="J45" s="127"/>
      <c r="K45" s="87"/>
    </row>
    <row r="46" spans="1:11" x14ac:dyDescent="0.2">
      <c r="A46" s="226">
        <v>38</v>
      </c>
      <c r="B46" s="19" t="s">
        <v>95</v>
      </c>
      <c r="C46" s="51" t="s">
        <v>96</v>
      </c>
      <c r="D46" s="209"/>
      <c r="E46" s="93"/>
      <c r="F46" s="94"/>
      <c r="G46" s="208"/>
      <c r="H46" s="125"/>
      <c r="I46" s="126"/>
      <c r="J46" s="127"/>
      <c r="K46" s="87"/>
    </row>
    <row r="47" spans="1:11" x14ac:dyDescent="0.2">
      <c r="A47" s="226">
        <v>39</v>
      </c>
      <c r="B47" s="159" t="s">
        <v>97</v>
      </c>
      <c r="C47" s="51" t="s">
        <v>98</v>
      </c>
      <c r="D47" s="206"/>
      <c r="E47" s="90"/>
      <c r="F47" s="91"/>
      <c r="G47" s="208"/>
      <c r="H47" s="125"/>
      <c r="I47" s="126"/>
      <c r="J47" s="127"/>
      <c r="K47" s="87"/>
    </row>
    <row r="48" spans="1:11" x14ac:dyDescent="0.2">
      <c r="A48" s="226">
        <v>40</v>
      </c>
      <c r="B48" s="49" t="s">
        <v>99</v>
      </c>
      <c r="C48" s="51" t="s">
        <v>216</v>
      </c>
      <c r="D48" s="128"/>
      <c r="E48" s="84"/>
      <c r="F48" s="85"/>
      <c r="G48" s="208"/>
      <c r="H48" s="125"/>
      <c r="I48" s="126"/>
      <c r="J48" s="127"/>
      <c r="K48" s="87"/>
    </row>
    <row r="49" spans="1:11" x14ac:dyDescent="0.2">
      <c r="A49" s="226">
        <v>41</v>
      </c>
      <c r="B49" s="49" t="s">
        <v>100</v>
      </c>
      <c r="C49" s="51" t="s">
        <v>2</v>
      </c>
      <c r="D49" s="206"/>
      <c r="E49" s="90"/>
      <c r="F49" s="91"/>
      <c r="G49" s="208"/>
      <c r="H49" s="125"/>
      <c r="I49" s="126"/>
      <c r="J49" s="127"/>
      <c r="K49" s="87"/>
    </row>
    <row r="50" spans="1:11" x14ac:dyDescent="0.2">
      <c r="A50" s="226">
        <v>42</v>
      </c>
      <c r="B50" s="159" t="s">
        <v>101</v>
      </c>
      <c r="C50" s="51" t="s">
        <v>3</v>
      </c>
      <c r="D50" s="128"/>
      <c r="E50" s="84"/>
      <c r="F50" s="85"/>
      <c r="G50" s="208"/>
      <c r="H50" s="125"/>
      <c r="I50" s="126"/>
      <c r="J50" s="127"/>
      <c r="K50" s="87"/>
    </row>
    <row r="51" spans="1:11" x14ac:dyDescent="0.2">
      <c r="A51" s="226">
        <v>43</v>
      </c>
      <c r="B51" s="19" t="s">
        <v>147</v>
      </c>
      <c r="C51" s="51" t="s">
        <v>32</v>
      </c>
      <c r="D51" s="128"/>
      <c r="E51" s="84"/>
      <c r="F51" s="85"/>
      <c r="G51" s="208"/>
      <c r="H51" s="125"/>
      <c r="I51" s="126"/>
      <c r="J51" s="127"/>
      <c r="K51" s="87"/>
    </row>
    <row r="52" spans="1:11" x14ac:dyDescent="0.2">
      <c r="A52" s="226">
        <v>87</v>
      </c>
      <c r="B52" s="159" t="s">
        <v>102</v>
      </c>
      <c r="C52" s="51" t="s">
        <v>212</v>
      </c>
      <c r="D52" s="206"/>
      <c r="E52" s="90"/>
      <c r="F52" s="91"/>
      <c r="G52" s="208"/>
      <c r="H52" s="125"/>
      <c r="I52" s="126"/>
      <c r="J52" s="127"/>
      <c r="K52" s="87"/>
    </row>
    <row r="53" spans="1:11" x14ac:dyDescent="0.2">
      <c r="A53" s="226">
        <v>44</v>
      </c>
      <c r="B53" s="19" t="s">
        <v>103</v>
      </c>
      <c r="C53" s="51" t="s">
        <v>0</v>
      </c>
      <c r="D53" s="206"/>
      <c r="E53" s="90"/>
      <c r="F53" s="91"/>
      <c r="G53" s="208"/>
      <c r="H53" s="125"/>
      <c r="I53" s="126"/>
      <c r="J53" s="127"/>
      <c r="K53" s="87"/>
    </row>
    <row r="54" spans="1:11" x14ac:dyDescent="0.2">
      <c r="A54" s="226">
        <v>45</v>
      </c>
      <c r="B54" s="159" t="s">
        <v>104</v>
      </c>
      <c r="C54" s="51" t="s">
        <v>4</v>
      </c>
      <c r="D54" s="128"/>
      <c r="E54" s="84"/>
      <c r="F54" s="85"/>
      <c r="G54" s="208"/>
      <c r="H54" s="125"/>
      <c r="I54" s="126"/>
      <c r="J54" s="127"/>
      <c r="K54" s="87"/>
    </row>
    <row r="55" spans="1:11" x14ac:dyDescent="0.2">
      <c r="A55" s="226">
        <v>46</v>
      </c>
      <c r="B55" s="19" t="s">
        <v>105</v>
      </c>
      <c r="C55" s="51" t="s">
        <v>1</v>
      </c>
      <c r="D55" s="206"/>
      <c r="E55" s="90"/>
      <c r="F55" s="91"/>
      <c r="G55" s="208"/>
      <c r="H55" s="125"/>
      <c r="I55" s="126"/>
      <c r="J55" s="127"/>
      <c r="K55" s="87"/>
    </row>
    <row r="56" spans="1:11" x14ac:dyDescent="0.2">
      <c r="A56" s="226">
        <v>47</v>
      </c>
      <c r="B56" s="159" t="s">
        <v>106</v>
      </c>
      <c r="C56" s="51" t="s">
        <v>213</v>
      </c>
      <c r="D56" s="128"/>
      <c r="E56" s="84"/>
      <c r="F56" s="85"/>
      <c r="G56" s="208"/>
      <c r="H56" s="125"/>
      <c r="I56" s="126"/>
      <c r="J56" s="127"/>
      <c r="K56" s="87"/>
    </row>
    <row r="57" spans="1:11" x14ac:dyDescent="0.2">
      <c r="A57" s="226">
        <v>48</v>
      </c>
      <c r="B57" s="159" t="s">
        <v>107</v>
      </c>
      <c r="C57" s="51" t="s">
        <v>25</v>
      </c>
      <c r="D57" s="206"/>
      <c r="E57" s="90"/>
      <c r="F57" s="91"/>
      <c r="G57" s="208"/>
      <c r="H57" s="125"/>
      <c r="I57" s="126"/>
      <c r="J57" s="127"/>
      <c r="K57" s="87"/>
    </row>
    <row r="58" spans="1:11" x14ac:dyDescent="0.2">
      <c r="A58" s="226">
        <v>49</v>
      </c>
      <c r="B58" s="159" t="s">
        <v>155</v>
      </c>
      <c r="C58" s="51" t="s">
        <v>51</v>
      </c>
      <c r="D58" s="206"/>
      <c r="E58" s="90"/>
      <c r="F58" s="91"/>
      <c r="G58" s="208"/>
      <c r="H58" s="125"/>
      <c r="I58" s="126"/>
      <c r="J58" s="127"/>
      <c r="K58" s="87"/>
    </row>
    <row r="59" spans="1:11" x14ac:dyDescent="0.2">
      <c r="A59" s="226">
        <v>95</v>
      </c>
      <c r="B59" s="159" t="s">
        <v>108</v>
      </c>
      <c r="C59" s="51" t="s">
        <v>214</v>
      </c>
      <c r="D59" s="212"/>
      <c r="E59" s="51"/>
      <c r="F59" s="103"/>
      <c r="G59" s="208"/>
      <c r="H59" s="125"/>
      <c r="I59" s="126"/>
      <c r="J59" s="127"/>
      <c r="K59" s="87"/>
    </row>
    <row r="60" spans="1:11" x14ac:dyDescent="0.2">
      <c r="A60" s="226">
        <v>50</v>
      </c>
      <c r="B60" s="19" t="s">
        <v>157</v>
      </c>
      <c r="C60" s="51" t="s">
        <v>215</v>
      </c>
      <c r="D60" s="206"/>
      <c r="E60" s="90"/>
      <c r="F60" s="91"/>
      <c r="G60" s="208"/>
      <c r="H60" s="125"/>
      <c r="I60" s="126"/>
      <c r="J60" s="127"/>
      <c r="K60" s="87"/>
    </row>
    <row r="61" spans="1:11" x14ac:dyDescent="0.2">
      <c r="A61" s="226">
        <v>97</v>
      </c>
      <c r="B61" s="159" t="s">
        <v>218</v>
      </c>
      <c r="C61" s="51" t="s">
        <v>217</v>
      </c>
      <c r="D61" s="206"/>
      <c r="E61" s="90"/>
      <c r="F61" s="91"/>
      <c r="G61" s="208"/>
      <c r="H61" s="125"/>
      <c r="I61" s="126"/>
      <c r="J61" s="127"/>
      <c r="K61" s="87"/>
    </row>
    <row r="62" spans="1:11" x14ac:dyDescent="0.2">
      <c r="A62" s="226">
        <v>51</v>
      </c>
      <c r="B62" s="159" t="s">
        <v>232</v>
      </c>
      <c r="C62" s="51" t="s">
        <v>233</v>
      </c>
      <c r="D62" s="206"/>
      <c r="E62" s="90"/>
      <c r="F62" s="91"/>
      <c r="G62" s="208"/>
      <c r="H62" s="125"/>
      <c r="I62" s="126"/>
      <c r="J62" s="127"/>
      <c r="K62" s="87"/>
    </row>
    <row r="63" spans="1:11" x14ac:dyDescent="0.2">
      <c r="A63" s="226">
        <v>52</v>
      </c>
      <c r="B63" s="159" t="s">
        <v>109</v>
      </c>
      <c r="C63" s="51" t="s">
        <v>50</v>
      </c>
      <c r="D63" s="206"/>
      <c r="E63" s="90"/>
      <c r="F63" s="91"/>
      <c r="G63" s="208"/>
      <c r="H63" s="125"/>
      <c r="I63" s="126"/>
      <c r="J63" s="127"/>
      <c r="K63" s="87"/>
    </row>
    <row r="64" spans="1:11" x14ac:dyDescent="0.2">
      <c r="A64" s="226">
        <v>53</v>
      </c>
      <c r="B64" s="19" t="s">
        <v>110</v>
      </c>
      <c r="C64" s="51" t="s">
        <v>234</v>
      </c>
      <c r="D64" s="206"/>
      <c r="E64" s="90"/>
      <c r="F64" s="91"/>
      <c r="G64" s="208"/>
      <c r="H64" s="125"/>
      <c r="I64" s="126"/>
      <c r="J64" s="127"/>
      <c r="K64" s="87"/>
    </row>
    <row r="65" spans="1:11" x14ac:dyDescent="0.2">
      <c r="A65" s="226">
        <v>54</v>
      </c>
      <c r="B65" s="49" t="s">
        <v>111</v>
      </c>
      <c r="C65" s="51" t="s">
        <v>112</v>
      </c>
      <c r="D65" s="206"/>
      <c r="E65" s="90"/>
      <c r="F65" s="91"/>
      <c r="G65" s="208"/>
      <c r="H65" s="125"/>
      <c r="I65" s="126"/>
      <c r="J65" s="127"/>
      <c r="K65" s="87"/>
    </row>
    <row r="66" spans="1:11" x14ac:dyDescent="0.2">
      <c r="A66" s="226">
        <v>55</v>
      </c>
      <c r="B66" s="19" t="s">
        <v>113</v>
      </c>
      <c r="C66" s="51" t="s">
        <v>235</v>
      </c>
      <c r="D66" s="206"/>
      <c r="E66" s="90"/>
      <c r="F66" s="91"/>
      <c r="G66" s="208"/>
      <c r="H66" s="125"/>
      <c r="I66" s="126"/>
      <c r="J66" s="127"/>
      <c r="K66" s="87"/>
    </row>
    <row r="67" spans="1:11" x14ac:dyDescent="0.2">
      <c r="A67" s="226">
        <v>56</v>
      </c>
      <c r="B67" s="159" t="s">
        <v>114</v>
      </c>
      <c r="C67" s="51" t="s">
        <v>269</v>
      </c>
      <c r="D67" s="206"/>
      <c r="E67" s="90"/>
      <c r="F67" s="91"/>
      <c r="G67" s="208"/>
      <c r="H67" s="125"/>
      <c r="I67" s="126"/>
      <c r="J67" s="127"/>
      <c r="K67" s="87"/>
    </row>
    <row r="68" spans="1:11" ht="25.5" x14ac:dyDescent="0.2">
      <c r="A68" s="226">
        <v>57</v>
      </c>
      <c r="B68" s="49" t="s">
        <v>115</v>
      </c>
      <c r="C68" s="51" t="s">
        <v>236</v>
      </c>
      <c r="D68" s="206"/>
      <c r="E68" s="90"/>
      <c r="F68" s="91"/>
      <c r="G68" s="208"/>
      <c r="H68" s="125"/>
      <c r="I68" s="126"/>
      <c r="J68" s="127"/>
      <c r="K68" s="87"/>
    </row>
    <row r="69" spans="1:11" ht="25.5" x14ac:dyDescent="0.2">
      <c r="A69" s="226">
        <v>58</v>
      </c>
      <c r="B69" s="49" t="s">
        <v>116</v>
      </c>
      <c r="C69" s="51" t="s">
        <v>237</v>
      </c>
      <c r="D69" s="206"/>
      <c r="E69" s="90"/>
      <c r="F69" s="91"/>
      <c r="G69" s="208"/>
      <c r="H69" s="125"/>
      <c r="I69" s="126"/>
      <c r="J69" s="127"/>
      <c r="K69" s="87"/>
    </row>
    <row r="70" spans="1:11" ht="23.25" customHeight="1" x14ac:dyDescent="0.2">
      <c r="A70" s="226">
        <v>59</v>
      </c>
      <c r="B70" s="19" t="s">
        <v>117</v>
      </c>
      <c r="C70" s="51" t="s">
        <v>238</v>
      </c>
      <c r="D70" s="206"/>
      <c r="E70" s="90"/>
      <c r="F70" s="91"/>
      <c r="G70" s="208"/>
      <c r="H70" s="125"/>
      <c r="I70" s="126"/>
      <c r="J70" s="127"/>
      <c r="K70" s="87"/>
    </row>
    <row r="71" spans="1:11" ht="23.25" customHeight="1" x14ac:dyDescent="0.2">
      <c r="A71" s="226">
        <v>60</v>
      </c>
      <c r="B71" s="19" t="s">
        <v>118</v>
      </c>
      <c r="C71" s="51" t="s">
        <v>49</v>
      </c>
      <c r="D71" s="206"/>
      <c r="E71" s="90"/>
      <c r="F71" s="91"/>
      <c r="G71" s="208"/>
      <c r="H71" s="125"/>
      <c r="I71" s="126"/>
      <c r="J71" s="127"/>
      <c r="K71" s="87"/>
    </row>
    <row r="72" spans="1:11" ht="23.25" customHeight="1" x14ac:dyDescent="0.2">
      <c r="A72" s="226">
        <v>61</v>
      </c>
      <c r="B72" s="19" t="s">
        <v>119</v>
      </c>
      <c r="C72" s="51" t="s">
        <v>239</v>
      </c>
      <c r="D72" s="206"/>
      <c r="E72" s="90"/>
      <c r="F72" s="91"/>
      <c r="G72" s="208"/>
      <c r="H72" s="125"/>
      <c r="I72" s="126"/>
      <c r="J72" s="127"/>
      <c r="K72" s="87"/>
    </row>
    <row r="73" spans="1:11" ht="23.25" customHeight="1" x14ac:dyDescent="0.2">
      <c r="A73" s="226">
        <v>62</v>
      </c>
      <c r="B73" s="19" t="s">
        <v>120</v>
      </c>
      <c r="C73" s="51" t="s">
        <v>240</v>
      </c>
      <c r="D73" s="206"/>
      <c r="E73" s="90"/>
      <c r="F73" s="91"/>
      <c r="G73" s="208"/>
      <c r="H73" s="125"/>
      <c r="I73" s="126"/>
      <c r="J73" s="127"/>
      <c r="K73" s="87"/>
    </row>
    <row r="74" spans="1:11" ht="23.25" customHeight="1" x14ac:dyDescent="0.2">
      <c r="A74" s="226">
        <v>63</v>
      </c>
      <c r="B74" s="49" t="s">
        <v>121</v>
      </c>
      <c r="C74" s="51" t="s">
        <v>241</v>
      </c>
      <c r="D74" s="206"/>
      <c r="E74" s="90"/>
      <c r="F74" s="91"/>
      <c r="G74" s="208"/>
      <c r="H74" s="125"/>
      <c r="I74" s="126"/>
      <c r="J74" s="127"/>
      <c r="K74" s="87"/>
    </row>
    <row r="75" spans="1:11" ht="23.25" customHeight="1" x14ac:dyDescent="0.2">
      <c r="A75" s="226">
        <v>64</v>
      </c>
      <c r="B75" s="19" t="s">
        <v>122</v>
      </c>
      <c r="C75" s="51" t="s">
        <v>242</v>
      </c>
      <c r="D75" s="128"/>
      <c r="E75" s="84"/>
      <c r="F75" s="85"/>
      <c r="G75" s="208"/>
      <c r="H75" s="125"/>
      <c r="I75" s="126"/>
      <c r="J75" s="127"/>
      <c r="K75" s="87"/>
    </row>
    <row r="76" spans="1:11" ht="23.25" customHeight="1" x14ac:dyDescent="0.2">
      <c r="A76" s="226">
        <v>65</v>
      </c>
      <c r="B76" s="19" t="s">
        <v>123</v>
      </c>
      <c r="C76" s="51" t="s">
        <v>243</v>
      </c>
      <c r="D76" s="206"/>
      <c r="E76" s="90"/>
      <c r="F76" s="91"/>
      <c r="G76" s="208"/>
      <c r="H76" s="125"/>
      <c r="I76" s="126"/>
      <c r="J76" s="127"/>
      <c r="K76" s="87"/>
    </row>
    <row r="77" spans="1:11" ht="25.5" x14ac:dyDescent="0.2">
      <c r="A77" s="226">
        <v>66</v>
      </c>
      <c r="B77" s="49" t="s">
        <v>124</v>
      </c>
      <c r="C77" s="51" t="s">
        <v>244</v>
      </c>
      <c r="D77" s="206"/>
      <c r="E77" s="90"/>
      <c r="F77" s="91"/>
      <c r="G77" s="208"/>
      <c r="H77" s="125"/>
      <c r="I77" s="126"/>
      <c r="J77" s="127"/>
      <c r="K77" s="87"/>
    </row>
    <row r="78" spans="1:11" ht="25.5" x14ac:dyDescent="0.2">
      <c r="A78" s="226">
        <v>67</v>
      </c>
      <c r="B78" s="49" t="s">
        <v>125</v>
      </c>
      <c r="C78" s="51" t="s">
        <v>245</v>
      </c>
      <c r="D78" s="206"/>
      <c r="E78" s="90"/>
      <c r="F78" s="91"/>
      <c r="G78" s="208"/>
      <c r="H78" s="125"/>
      <c r="I78" s="126"/>
      <c r="J78" s="127"/>
      <c r="K78" s="87"/>
    </row>
    <row r="79" spans="1:11" ht="25.5" x14ac:dyDescent="0.2">
      <c r="A79" s="226">
        <v>68</v>
      </c>
      <c r="B79" s="49" t="s">
        <v>126</v>
      </c>
      <c r="C79" s="51" t="s">
        <v>246</v>
      </c>
      <c r="D79" s="206"/>
      <c r="E79" s="90"/>
      <c r="F79" s="91"/>
      <c r="G79" s="208"/>
      <c r="H79" s="125"/>
      <c r="I79" s="126"/>
      <c r="J79" s="127"/>
      <c r="K79" s="87"/>
    </row>
    <row r="80" spans="1:11" x14ac:dyDescent="0.2">
      <c r="A80" s="226">
        <v>69</v>
      </c>
      <c r="B80" s="159" t="s">
        <v>127</v>
      </c>
      <c r="C80" s="51" t="s">
        <v>128</v>
      </c>
      <c r="D80" s="206"/>
      <c r="E80" s="90"/>
      <c r="F80" s="91"/>
      <c r="G80" s="208"/>
      <c r="H80" s="125"/>
      <c r="I80" s="126"/>
      <c r="J80" s="127"/>
      <c r="K80" s="87"/>
    </row>
    <row r="81" spans="1:11" x14ac:dyDescent="0.2">
      <c r="A81" s="226">
        <v>70</v>
      </c>
      <c r="B81" s="49" t="s">
        <v>129</v>
      </c>
      <c r="C81" s="51" t="s">
        <v>247</v>
      </c>
      <c r="D81" s="206"/>
      <c r="E81" s="90"/>
      <c r="F81" s="91"/>
      <c r="G81" s="208"/>
      <c r="H81" s="125"/>
      <c r="I81" s="126"/>
      <c r="J81" s="127"/>
      <c r="K81" s="87"/>
    </row>
    <row r="82" spans="1:11" x14ac:dyDescent="0.2">
      <c r="A82" s="226">
        <v>71</v>
      </c>
      <c r="B82" s="159" t="s">
        <v>130</v>
      </c>
      <c r="C82" s="51" t="s">
        <v>34</v>
      </c>
      <c r="D82" s="206"/>
      <c r="E82" s="90"/>
      <c r="F82" s="91"/>
      <c r="G82" s="208"/>
      <c r="H82" s="125"/>
      <c r="I82" s="126"/>
      <c r="J82" s="127"/>
      <c r="K82" s="87"/>
    </row>
    <row r="83" spans="1:11" x14ac:dyDescent="0.2">
      <c r="A83" s="226">
        <v>72</v>
      </c>
      <c r="B83" s="49" t="s">
        <v>131</v>
      </c>
      <c r="C83" s="51" t="s">
        <v>316</v>
      </c>
      <c r="D83" s="206"/>
      <c r="E83" s="90"/>
      <c r="F83" s="91"/>
      <c r="G83" s="208"/>
      <c r="H83" s="125"/>
      <c r="I83" s="126"/>
      <c r="J83" s="127"/>
      <c r="K83" s="87"/>
    </row>
    <row r="84" spans="1:11" x14ac:dyDescent="0.2">
      <c r="A84" s="226">
        <v>73</v>
      </c>
      <c r="B84" s="49" t="s">
        <v>132</v>
      </c>
      <c r="C84" s="51" t="s">
        <v>35</v>
      </c>
      <c r="D84" s="206"/>
      <c r="E84" s="90"/>
      <c r="F84" s="91"/>
      <c r="G84" s="208"/>
      <c r="H84" s="125"/>
      <c r="I84" s="126"/>
      <c r="J84" s="127"/>
      <c r="K84" s="87"/>
    </row>
    <row r="85" spans="1:11" x14ac:dyDescent="0.2">
      <c r="A85" s="226">
        <v>74</v>
      </c>
      <c r="B85" s="49" t="s">
        <v>133</v>
      </c>
      <c r="C85" s="51" t="s">
        <v>48</v>
      </c>
      <c r="D85" s="206"/>
      <c r="E85" s="90"/>
      <c r="F85" s="91"/>
      <c r="G85" s="208"/>
      <c r="H85" s="125"/>
      <c r="I85" s="126"/>
      <c r="J85" s="127"/>
      <c r="K85" s="87"/>
    </row>
    <row r="86" spans="1:11" x14ac:dyDescent="0.2">
      <c r="A86" s="226">
        <v>75</v>
      </c>
      <c r="B86" s="49" t="s">
        <v>134</v>
      </c>
      <c r="C86" s="51" t="s">
        <v>226</v>
      </c>
      <c r="D86" s="206"/>
      <c r="E86" s="90"/>
      <c r="F86" s="91"/>
      <c r="G86" s="208"/>
      <c r="H86" s="125"/>
      <c r="I86" s="126"/>
      <c r="J86" s="127"/>
      <c r="K86" s="87"/>
    </row>
    <row r="87" spans="1:11" x14ac:dyDescent="0.2">
      <c r="A87" s="226">
        <v>76</v>
      </c>
      <c r="B87" s="49" t="s">
        <v>135</v>
      </c>
      <c r="C87" s="51" t="s">
        <v>291</v>
      </c>
      <c r="D87" s="206"/>
      <c r="E87" s="90"/>
      <c r="F87" s="91"/>
      <c r="G87" s="208"/>
      <c r="H87" s="125"/>
      <c r="I87" s="126"/>
      <c r="J87" s="127"/>
      <c r="K87" s="87"/>
    </row>
    <row r="88" spans="1:11" x14ac:dyDescent="0.2">
      <c r="A88" s="226">
        <v>77</v>
      </c>
      <c r="B88" s="19" t="s">
        <v>136</v>
      </c>
      <c r="C88" s="51" t="s">
        <v>259</v>
      </c>
      <c r="D88" s="206"/>
      <c r="E88" s="90"/>
      <c r="F88" s="91"/>
      <c r="G88" s="208"/>
      <c r="H88" s="125"/>
      <c r="I88" s="126"/>
      <c r="J88" s="127"/>
      <c r="K88" s="87"/>
    </row>
    <row r="89" spans="1:11" ht="25.5" x14ac:dyDescent="0.2">
      <c r="A89" s="307">
        <v>78</v>
      </c>
      <c r="B89" s="310" t="s">
        <v>137</v>
      </c>
      <c r="C89" s="162" t="s">
        <v>248</v>
      </c>
      <c r="D89" s="206"/>
      <c r="E89" s="90"/>
      <c r="F89" s="91"/>
      <c r="G89" s="208"/>
      <c r="H89" s="125"/>
      <c r="I89" s="126"/>
      <c r="J89" s="127"/>
      <c r="K89" s="87"/>
    </row>
    <row r="90" spans="1:11" ht="38.25" x14ac:dyDescent="0.2">
      <c r="A90" s="308"/>
      <c r="B90" s="311"/>
      <c r="C90" s="51" t="s">
        <v>289</v>
      </c>
      <c r="D90" s="206"/>
      <c r="E90" s="90"/>
      <c r="F90" s="91"/>
      <c r="G90" s="208"/>
      <c r="H90" s="125"/>
      <c r="I90" s="126"/>
      <c r="J90" s="127"/>
      <c r="K90" s="87"/>
    </row>
    <row r="91" spans="1:11" ht="25.5" x14ac:dyDescent="0.2">
      <c r="A91" s="308"/>
      <c r="B91" s="311"/>
      <c r="C91" s="51" t="s">
        <v>249</v>
      </c>
      <c r="D91" s="206"/>
      <c r="E91" s="90"/>
      <c r="F91" s="91"/>
      <c r="G91" s="208"/>
      <c r="H91" s="125"/>
      <c r="I91" s="126"/>
      <c r="J91" s="127"/>
      <c r="K91" s="87"/>
    </row>
    <row r="92" spans="1:11" ht="38.25" x14ac:dyDescent="0.2">
      <c r="A92" s="309"/>
      <c r="B92" s="312"/>
      <c r="C92" s="163" t="s">
        <v>290</v>
      </c>
      <c r="D92" s="206"/>
      <c r="E92" s="90"/>
      <c r="F92" s="91"/>
      <c r="G92" s="208"/>
      <c r="H92" s="125"/>
      <c r="I92" s="126"/>
      <c r="J92" s="127"/>
      <c r="K92" s="87"/>
    </row>
    <row r="93" spans="1:11" ht="25.5" x14ac:dyDescent="0.2">
      <c r="A93" s="227">
        <v>79</v>
      </c>
      <c r="B93" s="19" t="s">
        <v>138</v>
      </c>
      <c r="C93" s="51" t="s">
        <v>47</v>
      </c>
      <c r="D93" s="209"/>
      <c r="E93" s="93"/>
      <c r="F93" s="94"/>
      <c r="G93" s="208"/>
      <c r="H93" s="125"/>
      <c r="I93" s="126"/>
      <c r="J93" s="127"/>
      <c r="K93" s="87"/>
    </row>
    <row r="94" spans="1:11" x14ac:dyDescent="0.2">
      <c r="A94" s="226">
        <v>80</v>
      </c>
      <c r="B94" s="19" t="s">
        <v>139</v>
      </c>
      <c r="C94" s="51" t="s">
        <v>140</v>
      </c>
      <c r="D94" s="206"/>
      <c r="E94" s="90"/>
      <c r="F94" s="91"/>
      <c r="G94" s="208"/>
      <c r="H94" s="125"/>
      <c r="I94" s="126"/>
      <c r="J94" s="127"/>
      <c r="K94" s="87"/>
    </row>
    <row r="95" spans="1:11" x14ac:dyDescent="0.2">
      <c r="A95" s="226">
        <v>81</v>
      </c>
      <c r="B95" s="159" t="s">
        <v>141</v>
      </c>
      <c r="C95" s="51" t="s">
        <v>142</v>
      </c>
      <c r="D95" s="206"/>
      <c r="E95" s="90"/>
      <c r="F95" s="91"/>
      <c r="G95" s="208"/>
      <c r="H95" s="125"/>
      <c r="I95" s="126"/>
      <c r="J95" s="127"/>
      <c r="K95" s="87"/>
    </row>
    <row r="96" spans="1:11" x14ac:dyDescent="0.2">
      <c r="A96" s="226">
        <v>82</v>
      </c>
      <c r="B96" s="19" t="s">
        <v>143</v>
      </c>
      <c r="C96" s="51" t="s">
        <v>27</v>
      </c>
      <c r="D96" s="209"/>
      <c r="E96" s="93"/>
      <c r="F96" s="94"/>
      <c r="G96" s="208"/>
      <c r="H96" s="125"/>
      <c r="I96" s="126"/>
      <c r="J96" s="127"/>
      <c r="K96" s="87"/>
    </row>
    <row r="97" spans="1:11" x14ac:dyDescent="0.2">
      <c r="A97" s="226">
        <v>83</v>
      </c>
      <c r="B97" s="159" t="s">
        <v>144</v>
      </c>
      <c r="C97" s="51" t="s">
        <v>12</v>
      </c>
      <c r="D97" s="206"/>
      <c r="E97" s="90"/>
      <c r="F97" s="91"/>
      <c r="G97" s="208"/>
      <c r="H97" s="125"/>
      <c r="I97" s="126"/>
      <c r="J97" s="127"/>
      <c r="K97" s="87"/>
    </row>
    <row r="98" spans="1:11" x14ac:dyDescent="0.2">
      <c r="A98" s="226">
        <v>84</v>
      </c>
      <c r="B98" s="159" t="s">
        <v>145</v>
      </c>
      <c r="C98" s="51" t="s">
        <v>26</v>
      </c>
      <c r="D98" s="209"/>
      <c r="E98" s="93"/>
      <c r="F98" s="94"/>
      <c r="G98" s="208"/>
      <c r="H98" s="125"/>
      <c r="I98" s="126"/>
      <c r="J98" s="127"/>
      <c r="K98" s="87"/>
    </row>
    <row r="99" spans="1:11" x14ac:dyDescent="0.2">
      <c r="A99" s="226">
        <v>85</v>
      </c>
      <c r="B99" s="19" t="s">
        <v>146</v>
      </c>
      <c r="C99" s="51" t="s">
        <v>41</v>
      </c>
      <c r="D99" s="206"/>
      <c r="E99" s="90"/>
      <c r="F99" s="91"/>
      <c r="G99" s="208"/>
      <c r="H99" s="125"/>
      <c r="I99" s="126"/>
      <c r="J99" s="127"/>
      <c r="K99" s="87"/>
    </row>
    <row r="100" spans="1:11" x14ac:dyDescent="0.2">
      <c r="A100" s="226">
        <v>86</v>
      </c>
      <c r="B100" s="49" t="s">
        <v>148</v>
      </c>
      <c r="C100" s="51" t="s">
        <v>28</v>
      </c>
      <c r="D100" s="206"/>
      <c r="E100" s="90"/>
      <c r="F100" s="91"/>
      <c r="G100" s="208"/>
      <c r="H100" s="125"/>
      <c r="I100" s="126"/>
      <c r="J100" s="127"/>
      <c r="K100" s="87"/>
    </row>
    <row r="101" spans="1:11" x14ac:dyDescent="0.2">
      <c r="A101" s="226">
        <v>88</v>
      </c>
      <c r="B101" s="49" t="s">
        <v>149</v>
      </c>
      <c r="C101" s="51" t="s">
        <v>29</v>
      </c>
      <c r="D101" s="128"/>
      <c r="E101" s="84"/>
      <c r="F101" s="85"/>
      <c r="G101" s="208"/>
      <c r="H101" s="125"/>
      <c r="I101" s="126"/>
      <c r="J101" s="127"/>
      <c r="K101" s="87"/>
    </row>
    <row r="102" spans="1:11" x14ac:dyDescent="0.2">
      <c r="A102" s="226">
        <v>89</v>
      </c>
      <c r="B102" s="159" t="s">
        <v>150</v>
      </c>
      <c r="C102" s="51" t="s">
        <v>14</v>
      </c>
      <c r="D102" s="209"/>
      <c r="E102" s="93"/>
      <c r="F102" s="94"/>
      <c r="G102" s="208"/>
      <c r="H102" s="125"/>
      <c r="I102" s="126"/>
      <c r="J102" s="127"/>
      <c r="K102" s="87"/>
    </row>
    <row r="103" spans="1:11" x14ac:dyDescent="0.2">
      <c r="A103" s="226">
        <v>90</v>
      </c>
      <c r="B103" s="49" t="s">
        <v>151</v>
      </c>
      <c r="C103" s="51" t="s">
        <v>30</v>
      </c>
      <c r="D103" s="206"/>
      <c r="E103" s="90"/>
      <c r="F103" s="91"/>
      <c r="G103" s="208"/>
      <c r="H103" s="125"/>
      <c r="I103" s="126"/>
      <c r="J103" s="127"/>
      <c r="K103" s="87"/>
    </row>
    <row r="104" spans="1:11" x14ac:dyDescent="0.2">
      <c r="A104" s="226">
        <v>91</v>
      </c>
      <c r="B104" s="49" t="s">
        <v>152</v>
      </c>
      <c r="C104" s="51" t="s">
        <v>15</v>
      </c>
      <c r="D104" s="128"/>
      <c r="E104" s="84"/>
      <c r="F104" s="85"/>
      <c r="G104" s="208"/>
      <c r="H104" s="125"/>
      <c r="I104" s="126"/>
      <c r="J104" s="127"/>
      <c r="K104" s="87"/>
    </row>
    <row r="105" spans="1:11" x14ac:dyDescent="0.2">
      <c r="A105" s="226">
        <v>92</v>
      </c>
      <c r="B105" s="19" t="s">
        <v>153</v>
      </c>
      <c r="C105" s="51" t="s">
        <v>13</v>
      </c>
      <c r="D105" s="206"/>
      <c r="E105" s="90"/>
      <c r="F105" s="91"/>
      <c r="G105" s="208"/>
      <c r="H105" s="125"/>
      <c r="I105" s="126"/>
      <c r="J105" s="127"/>
      <c r="K105" s="87"/>
    </row>
    <row r="106" spans="1:11" x14ac:dyDescent="0.2">
      <c r="A106" s="226">
        <v>93</v>
      </c>
      <c r="B106" s="159" t="s">
        <v>154</v>
      </c>
      <c r="C106" s="51" t="s">
        <v>31</v>
      </c>
      <c r="D106" s="206"/>
      <c r="E106" s="90"/>
      <c r="F106" s="91"/>
      <c r="G106" s="208"/>
      <c r="H106" s="125"/>
      <c r="I106" s="126"/>
      <c r="J106" s="127"/>
      <c r="K106" s="87"/>
    </row>
    <row r="107" spans="1:11" x14ac:dyDescent="0.2">
      <c r="A107" s="226">
        <v>94</v>
      </c>
      <c r="B107" s="49" t="s">
        <v>156</v>
      </c>
      <c r="C107" s="51" t="s">
        <v>33</v>
      </c>
      <c r="D107" s="209"/>
      <c r="E107" s="93"/>
      <c r="F107" s="94"/>
      <c r="G107" s="208"/>
      <c r="H107" s="125"/>
      <c r="I107" s="126"/>
      <c r="J107" s="127"/>
      <c r="K107" s="87"/>
    </row>
    <row r="108" spans="1:11" x14ac:dyDescent="0.2">
      <c r="A108" s="226">
        <v>96</v>
      </c>
      <c r="B108" s="49" t="s">
        <v>158</v>
      </c>
      <c r="C108" s="51" t="s">
        <v>159</v>
      </c>
      <c r="D108" s="128"/>
      <c r="E108" s="84"/>
      <c r="F108" s="85"/>
      <c r="G108" s="208"/>
      <c r="H108" s="125"/>
      <c r="I108" s="126"/>
      <c r="J108" s="127"/>
      <c r="K108" s="87"/>
    </row>
    <row r="109" spans="1:11" x14ac:dyDescent="0.2">
      <c r="A109" s="226">
        <v>98</v>
      </c>
      <c r="B109" s="49" t="s">
        <v>160</v>
      </c>
      <c r="C109" s="51" t="s">
        <v>161</v>
      </c>
      <c r="D109" s="128"/>
      <c r="E109" s="84"/>
      <c r="F109" s="85"/>
      <c r="G109" s="208"/>
      <c r="H109" s="125"/>
      <c r="I109" s="126"/>
      <c r="J109" s="127"/>
      <c r="K109" s="87"/>
    </row>
    <row r="110" spans="1:11" x14ac:dyDescent="0.2">
      <c r="A110" s="226">
        <v>99</v>
      </c>
      <c r="B110" s="159" t="s">
        <v>162</v>
      </c>
      <c r="C110" s="51" t="s">
        <v>163</v>
      </c>
      <c r="D110" s="206"/>
      <c r="E110" s="90"/>
      <c r="F110" s="91"/>
      <c r="G110" s="208"/>
      <c r="H110" s="125"/>
      <c r="I110" s="126"/>
      <c r="J110" s="127"/>
      <c r="K110" s="87"/>
    </row>
    <row r="111" spans="1:11" x14ac:dyDescent="0.2">
      <c r="A111" s="226">
        <v>100</v>
      </c>
      <c r="B111" s="159" t="s">
        <v>164</v>
      </c>
      <c r="C111" s="51" t="s">
        <v>165</v>
      </c>
      <c r="D111" s="209"/>
      <c r="E111" s="93"/>
      <c r="F111" s="94"/>
      <c r="G111" s="208"/>
      <c r="H111" s="125"/>
      <c r="I111" s="126"/>
      <c r="J111" s="127"/>
      <c r="K111" s="87"/>
    </row>
    <row r="112" spans="1:11" x14ac:dyDescent="0.2">
      <c r="A112" s="226">
        <v>101</v>
      </c>
      <c r="B112" s="159" t="s">
        <v>166</v>
      </c>
      <c r="C112" s="51" t="s">
        <v>167</v>
      </c>
      <c r="D112" s="128"/>
      <c r="E112" s="84"/>
      <c r="F112" s="85"/>
      <c r="G112" s="208"/>
      <c r="H112" s="125"/>
      <c r="I112" s="126"/>
      <c r="J112" s="127"/>
      <c r="K112" s="87"/>
    </row>
    <row r="113" spans="1:11" x14ac:dyDescent="0.2">
      <c r="A113" s="226">
        <v>102</v>
      </c>
      <c r="B113" s="159" t="s">
        <v>168</v>
      </c>
      <c r="C113" s="51" t="s">
        <v>169</v>
      </c>
      <c r="D113" s="128"/>
      <c r="E113" s="84"/>
      <c r="F113" s="85"/>
      <c r="G113" s="208"/>
      <c r="H113" s="125"/>
      <c r="I113" s="126"/>
      <c r="J113" s="127"/>
      <c r="K113" s="87"/>
    </row>
    <row r="114" spans="1:11" x14ac:dyDescent="0.2">
      <c r="A114" s="226">
        <v>103</v>
      </c>
      <c r="B114" s="159" t="s">
        <v>170</v>
      </c>
      <c r="C114" s="51" t="s">
        <v>171</v>
      </c>
      <c r="D114" s="206"/>
      <c r="E114" s="90"/>
      <c r="F114" s="91"/>
      <c r="G114" s="208"/>
      <c r="H114" s="125"/>
      <c r="I114" s="126"/>
      <c r="J114" s="127"/>
      <c r="K114" s="87"/>
    </row>
    <row r="115" spans="1:11" x14ac:dyDescent="0.2">
      <c r="A115" s="226">
        <v>104</v>
      </c>
      <c r="B115" s="104" t="s">
        <v>172</v>
      </c>
      <c r="C115" s="161" t="s">
        <v>173</v>
      </c>
      <c r="D115" s="206"/>
      <c r="E115" s="90"/>
      <c r="F115" s="91"/>
      <c r="G115" s="208"/>
      <c r="H115" s="125"/>
      <c r="I115" s="126"/>
      <c r="J115" s="127"/>
      <c r="K115" s="87"/>
    </row>
    <row r="116" spans="1:11" x14ac:dyDescent="0.2">
      <c r="A116" s="226">
        <v>105</v>
      </c>
      <c r="B116" s="19" t="s">
        <v>174</v>
      </c>
      <c r="C116" s="51" t="s">
        <v>175</v>
      </c>
      <c r="D116" s="128"/>
      <c r="E116" s="84"/>
      <c r="F116" s="85"/>
      <c r="G116" s="208"/>
      <c r="H116" s="125"/>
      <c r="I116" s="126"/>
      <c r="J116" s="127"/>
      <c r="K116" s="87"/>
    </row>
    <row r="117" spans="1:11" x14ac:dyDescent="0.2">
      <c r="A117" s="226">
        <v>106</v>
      </c>
      <c r="B117" s="159" t="s">
        <v>176</v>
      </c>
      <c r="C117" s="51" t="s">
        <v>177</v>
      </c>
      <c r="D117" s="206"/>
      <c r="E117" s="90"/>
      <c r="F117" s="91"/>
      <c r="G117" s="208"/>
      <c r="H117" s="125"/>
      <c r="I117" s="126"/>
      <c r="J117" s="127"/>
      <c r="K117" s="87"/>
    </row>
    <row r="118" spans="1:11" x14ac:dyDescent="0.2">
      <c r="A118" s="226">
        <v>107</v>
      </c>
      <c r="B118" s="49" t="s">
        <v>178</v>
      </c>
      <c r="C118" s="164" t="s">
        <v>179</v>
      </c>
      <c r="D118" s="128"/>
      <c r="E118" s="84"/>
      <c r="F118" s="85"/>
      <c r="G118" s="208"/>
      <c r="H118" s="125"/>
      <c r="I118" s="126"/>
      <c r="J118" s="127"/>
      <c r="K118" s="87"/>
    </row>
    <row r="119" spans="1:11" x14ac:dyDescent="0.2">
      <c r="A119" s="226">
        <v>108</v>
      </c>
      <c r="B119" s="159" t="s">
        <v>180</v>
      </c>
      <c r="C119" s="51" t="s">
        <v>262</v>
      </c>
      <c r="D119" s="206"/>
      <c r="E119" s="90"/>
      <c r="F119" s="91"/>
      <c r="G119" s="208"/>
      <c r="H119" s="125"/>
      <c r="I119" s="126"/>
      <c r="J119" s="127"/>
      <c r="K119" s="87"/>
    </row>
    <row r="120" spans="1:11" x14ac:dyDescent="0.2">
      <c r="A120" s="226">
        <v>109</v>
      </c>
      <c r="B120" s="19" t="s">
        <v>181</v>
      </c>
      <c r="C120" s="51" t="s">
        <v>250</v>
      </c>
      <c r="D120" s="206"/>
      <c r="E120" s="90"/>
      <c r="F120" s="91"/>
      <c r="G120" s="208"/>
      <c r="H120" s="125"/>
      <c r="I120" s="126"/>
      <c r="J120" s="127"/>
      <c r="K120" s="87"/>
    </row>
    <row r="121" spans="1:11" x14ac:dyDescent="0.2">
      <c r="A121" s="226">
        <v>110</v>
      </c>
      <c r="B121" s="49" t="s">
        <v>302</v>
      </c>
      <c r="C121" s="51" t="s">
        <v>307</v>
      </c>
      <c r="D121" s="206"/>
      <c r="E121" s="90"/>
      <c r="F121" s="91"/>
      <c r="G121" s="55"/>
      <c r="H121" s="125"/>
      <c r="I121" s="126"/>
      <c r="J121" s="127"/>
      <c r="K121" s="105"/>
    </row>
    <row r="122" spans="1:11" x14ac:dyDescent="0.2">
      <c r="A122" s="226">
        <v>111</v>
      </c>
      <c r="B122" s="24" t="s">
        <v>319</v>
      </c>
      <c r="C122" s="161" t="s">
        <v>318</v>
      </c>
      <c r="D122" s="206"/>
      <c r="E122" s="90"/>
      <c r="F122" s="91"/>
      <c r="G122" s="55"/>
      <c r="H122" s="125"/>
      <c r="I122" s="126"/>
      <c r="J122" s="127"/>
      <c r="K122" s="105"/>
    </row>
    <row r="123" spans="1:11" x14ac:dyDescent="0.2">
      <c r="A123" s="226">
        <v>112</v>
      </c>
      <c r="B123" s="19" t="s">
        <v>182</v>
      </c>
      <c r="C123" s="51" t="s">
        <v>301</v>
      </c>
      <c r="D123" s="213"/>
      <c r="E123" s="107"/>
      <c r="F123" s="108"/>
      <c r="G123" s="208"/>
      <c r="H123" s="125"/>
      <c r="I123" s="126"/>
      <c r="J123" s="127"/>
      <c r="K123" s="87"/>
    </row>
    <row r="124" spans="1:11" x14ac:dyDescent="0.2">
      <c r="A124" s="226">
        <v>113</v>
      </c>
      <c r="B124" s="159" t="s">
        <v>183</v>
      </c>
      <c r="C124" s="51" t="s">
        <v>184</v>
      </c>
      <c r="D124" s="128"/>
      <c r="E124" s="84"/>
      <c r="F124" s="85"/>
      <c r="G124" s="208"/>
      <c r="H124" s="125"/>
      <c r="I124" s="126"/>
      <c r="J124" s="127"/>
      <c r="K124" s="87"/>
    </row>
    <row r="125" spans="1:11" ht="25.5" x14ac:dyDescent="0.2">
      <c r="A125" s="226">
        <v>114</v>
      </c>
      <c r="B125" s="159" t="s">
        <v>185</v>
      </c>
      <c r="C125" s="93" t="s">
        <v>298</v>
      </c>
      <c r="D125" s="206"/>
      <c r="E125" s="90"/>
      <c r="F125" s="91"/>
      <c r="G125" s="208"/>
      <c r="H125" s="125"/>
      <c r="I125" s="126"/>
      <c r="J125" s="127"/>
      <c r="K125" s="87"/>
    </row>
    <row r="126" spans="1:11" x14ac:dyDescent="0.2">
      <c r="A126" s="226">
        <v>115</v>
      </c>
      <c r="B126" s="159" t="s">
        <v>186</v>
      </c>
      <c r="C126" s="51" t="s">
        <v>221</v>
      </c>
      <c r="D126" s="206"/>
      <c r="E126" s="90"/>
      <c r="F126" s="91"/>
      <c r="G126" s="208"/>
      <c r="H126" s="125"/>
      <c r="I126" s="126"/>
      <c r="J126" s="127"/>
      <c r="K126" s="87"/>
    </row>
    <row r="127" spans="1:11" x14ac:dyDescent="0.2">
      <c r="A127" s="226">
        <v>116</v>
      </c>
      <c r="B127" s="159" t="s">
        <v>187</v>
      </c>
      <c r="C127" s="51" t="s">
        <v>188</v>
      </c>
      <c r="D127" s="206"/>
      <c r="E127" s="90"/>
      <c r="F127" s="91"/>
      <c r="G127" s="208"/>
      <c r="H127" s="125"/>
      <c r="I127" s="126"/>
      <c r="J127" s="127"/>
      <c r="K127" s="87"/>
    </row>
    <row r="128" spans="1:11" x14ac:dyDescent="0.2">
      <c r="A128" s="226">
        <v>117</v>
      </c>
      <c r="B128" s="159" t="s">
        <v>189</v>
      </c>
      <c r="C128" s="51" t="s">
        <v>39</v>
      </c>
      <c r="D128" s="206"/>
      <c r="E128" s="90"/>
      <c r="F128" s="91"/>
      <c r="G128" s="208"/>
      <c r="H128" s="125"/>
      <c r="I128" s="126"/>
      <c r="J128" s="127"/>
      <c r="K128" s="87"/>
    </row>
    <row r="129" spans="1:13" x14ac:dyDescent="0.2">
      <c r="A129" s="226">
        <v>118</v>
      </c>
      <c r="B129" s="49" t="s">
        <v>190</v>
      </c>
      <c r="C129" s="51" t="s">
        <v>44</v>
      </c>
      <c r="D129" s="206"/>
      <c r="E129" s="90"/>
      <c r="F129" s="91"/>
      <c r="G129" s="208"/>
      <c r="H129" s="125"/>
      <c r="I129" s="126"/>
      <c r="J129" s="127"/>
      <c r="K129" s="87"/>
    </row>
    <row r="130" spans="1:13" x14ac:dyDescent="0.2">
      <c r="A130" s="226">
        <v>119</v>
      </c>
      <c r="B130" s="49" t="s">
        <v>191</v>
      </c>
      <c r="C130" s="51" t="s">
        <v>223</v>
      </c>
      <c r="D130" s="206"/>
      <c r="E130" s="90"/>
      <c r="F130" s="91"/>
      <c r="G130" s="208"/>
      <c r="H130" s="125"/>
      <c r="I130" s="126"/>
      <c r="J130" s="127"/>
      <c r="K130" s="87"/>
    </row>
    <row r="131" spans="1:13" x14ac:dyDescent="0.2">
      <c r="A131" s="226">
        <v>120</v>
      </c>
      <c r="B131" s="49" t="s">
        <v>192</v>
      </c>
      <c r="C131" s="51" t="s">
        <v>46</v>
      </c>
      <c r="D131" s="128"/>
      <c r="E131" s="84"/>
      <c r="F131" s="85"/>
      <c r="G131" s="208"/>
      <c r="H131" s="125"/>
      <c r="I131" s="126"/>
      <c r="J131" s="127"/>
      <c r="K131" s="87"/>
    </row>
    <row r="132" spans="1:13" x14ac:dyDescent="0.2">
      <c r="A132" s="226">
        <v>121</v>
      </c>
      <c r="B132" s="159" t="s">
        <v>193</v>
      </c>
      <c r="C132" s="51" t="s">
        <v>45</v>
      </c>
      <c r="D132" s="128"/>
      <c r="E132" s="84"/>
      <c r="F132" s="85"/>
      <c r="G132" s="208"/>
      <c r="H132" s="125"/>
      <c r="I132" s="126"/>
      <c r="J132" s="127"/>
      <c r="K132" s="87"/>
    </row>
    <row r="133" spans="1:13" x14ac:dyDescent="0.2">
      <c r="A133" s="226">
        <v>122</v>
      </c>
      <c r="B133" s="159" t="s">
        <v>194</v>
      </c>
      <c r="C133" s="51" t="s">
        <v>195</v>
      </c>
      <c r="D133" s="206"/>
      <c r="E133" s="90"/>
      <c r="F133" s="91"/>
      <c r="G133" s="208"/>
      <c r="H133" s="125"/>
      <c r="I133" s="126"/>
      <c r="J133" s="127"/>
      <c r="K133" s="87"/>
    </row>
    <row r="134" spans="1:13" x14ac:dyDescent="0.2">
      <c r="A134" s="226">
        <v>123</v>
      </c>
      <c r="B134" s="159" t="s">
        <v>196</v>
      </c>
      <c r="C134" s="51" t="s">
        <v>322</v>
      </c>
      <c r="D134" s="206"/>
      <c r="E134" s="90"/>
      <c r="F134" s="91"/>
      <c r="G134" s="208"/>
      <c r="H134" s="125"/>
      <c r="I134" s="126"/>
      <c r="J134" s="127"/>
      <c r="K134" s="87"/>
    </row>
    <row r="135" spans="1:13" x14ac:dyDescent="0.2">
      <c r="A135" s="226">
        <v>124</v>
      </c>
      <c r="B135" s="49" t="s">
        <v>197</v>
      </c>
      <c r="C135" s="51" t="s">
        <v>222</v>
      </c>
      <c r="D135" s="206"/>
      <c r="E135" s="90"/>
      <c r="F135" s="91"/>
      <c r="G135" s="208"/>
      <c r="H135" s="125"/>
      <c r="I135" s="126"/>
      <c r="J135" s="127"/>
      <c r="K135" s="87"/>
    </row>
    <row r="136" spans="1:13" ht="25.5" x14ac:dyDescent="0.2">
      <c r="A136" s="226">
        <v>125</v>
      </c>
      <c r="B136" s="19" t="s">
        <v>198</v>
      </c>
      <c r="C136" s="51" t="s">
        <v>321</v>
      </c>
      <c r="D136" s="206"/>
      <c r="E136" s="90"/>
      <c r="F136" s="91"/>
      <c r="G136" s="208"/>
      <c r="H136" s="125"/>
      <c r="I136" s="126"/>
      <c r="J136" s="127"/>
      <c r="K136" s="87"/>
    </row>
    <row r="137" spans="1:13" x14ac:dyDescent="0.2">
      <c r="A137" s="226">
        <v>126</v>
      </c>
      <c r="B137" s="159" t="s">
        <v>199</v>
      </c>
      <c r="C137" s="51" t="s">
        <v>200</v>
      </c>
      <c r="D137" s="206"/>
      <c r="E137" s="90"/>
      <c r="F137" s="91"/>
      <c r="G137" s="208"/>
      <c r="H137" s="125"/>
      <c r="I137" s="126"/>
      <c r="J137" s="127"/>
      <c r="K137" s="87"/>
    </row>
    <row r="138" spans="1:13" x14ac:dyDescent="0.2">
      <c r="A138" s="226">
        <v>127</v>
      </c>
      <c r="B138" s="49" t="s">
        <v>201</v>
      </c>
      <c r="C138" s="103" t="s">
        <v>202</v>
      </c>
      <c r="D138" s="206"/>
      <c r="E138" s="90"/>
      <c r="F138" s="91"/>
      <c r="G138" s="109"/>
      <c r="H138" s="129"/>
      <c r="I138" s="126"/>
      <c r="J138" s="127"/>
      <c r="K138" s="87"/>
    </row>
    <row r="139" spans="1:13" x14ac:dyDescent="0.2">
      <c r="A139" s="226">
        <v>128</v>
      </c>
      <c r="B139" s="159" t="s">
        <v>203</v>
      </c>
      <c r="C139" s="103" t="s">
        <v>204</v>
      </c>
      <c r="D139" s="128"/>
      <c r="E139" s="84"/>
      <c r="F139" s="85"/>
      <c r="G139" s="109"/>
      <c r="H139" s="129">
        <f>SUM(I139:J139)</f>
        <v>75380562.540000007</v>
      </c>
      <c r="I139" s="126">
        <v>16640591.4</v>
      </c>
      <c r="J139" s="127">
        <v>58739971.140000001</v>
      </c>
      <c r="K139" s="105">
        <f>F139+G139+H139</f>
        <v>75380562.540000007</v>
      </c>
      <c r="L139" s="25"/>
      <c r="M139" s="25"/>
    </row>
    <row r="140" spans="1:13" x14ac:dyDescent="0.2">
      <c r="A140" s="226">
        <v>129</v>
      </c>
      <c r="B140" s="18" t="s">
        <v>251</v>
      </c>
      <c r="C140" s="172" t="s">
        <v>252</v>
      </c>
      <c r="D140" s="206"/>
      <c r="E140" s="90"/>
      <c r="F140" s="207"/>
      <c r="G140" s="87"/>
      <c r="H140" s="129"/>
      <c r="I140" s="126"/>
      <c r="J140" s="127"/>
      <c r="K140" s="87"/>
    </row>
    <row r="141" spans="1:13" x14ac:dyDescent="0.2">
      <c r="A141" s="226">
        <v>130</v>
      </c>
      <c r="B141" s="21" t="s">
        <v>253</v>
      </c>
      <c r="C141" s="172" t="s">
        <v>254</v>
      </c>
      <c r="D141" s="110"/>
      <c r="E141" s="111"/>
      <c r="F141" s="52"/>
      <c r="G141" s="87"/>
      <c r="H141" s="129"/>
      <c r="I141" s="126"/>
      <c r="J141" s="127"/>
      <c r="K141" s="87"/>
    </row>
    <row r="142" spans="1:13" x14ac:dyDescent="0.2">
      <c r="A142" s="226">
        <v>131</v>
      </c>
      <c r="B142" s="133" t="s">
        <v>255</v>
      </c>
      <c r="C142" s="221" t="s">
        <v>317</v>
      </c>
      <c r="D142" s="113"/>
      <c r="E142" s="114"/>
      <c r="F142" s="54"/>
      <c r="G142" s="87"/>
      <c r="H142" s="129"/>
      <c r="I142" s="126"/>
      <c r="J142" s="127"/>
      <c r="K142" s="87"/>
    </row>
    <row r="143" spans="1:13" x14ac:dyDescent="0.2">
      <c r="A143" s="226">
        <v>132</v>
      </c>
      <c r="B143" s="160" t="s">
        <v>260</v>
      </c>
      <c r="C143" s="152" t="s">
        <v>261</v>
      </c>
      <c r="D143" s="110"/>
      <c r="E143" s="111"/>
      <c r="F143" s="52"/>
      <c r="G143" s="87"/>
      <c r="H143" s="129"/>
      <c r="I143" s="126"/>
      <c r="J143" s="127"/>
      <c r="K143" s="87"/>
    </row>
    <row r="144" spans="1:13" x14ac:dyDescent="0.2">
      <c r="A144" s="226">
        <v>133</v>
      </c>
      <c r="B144" s="24" t="s">
        <v>296</v>
      </c>
      <c r="C144" s="152" t="s">
        <v>295</v>
      </c>
      <c r="D144" s="110"/>
      <c r="E144" s="111"/>
      <c r="F144" s="52"/>
      <c r="G144" s="87"/>
      <c r="H144" s="129"/>
      <c r="I144" s="126"/>
      <c r="J144" s="127"/>
      <c r="K144" s="87"/>
    </row>
    <row r="145" spans="1:11" x14ac:dyDescent="0.2">
      <c r="A145" s="226">
        <v>134</v>
      </c>
      <c r="B145" s="24" t="s">
        <v>300</v>
      </c>
      <c r="C145" s="152" t="s">
        <v>299</v>
      </c>
      <c r="D145" s="110"/>
      <c r="E145" s="111"/>
      <c r="F145" s="52"/>
      <c r="G145" s="87"/>
      <c r="H145" s="129"/>
      <c r="I145" s="126"/>
      <c r="J145" s="127"/>
      <c r="K145" s="87"/>
    </row>
    <row r="146" spans="1:11" ht="13.5" thickBot="1" x14ac:dyDescent="0.25">
      <c r="A146" s="251">
        <v>135</v>
      </c>
      <c r="B146" s="252" t="s">
        <v>303</v>
      </c>
      <c r="C146" s="263" t="s">
        <v>304</v>
      </c>
      <c r="D146" s="282"/>
      <c r="E146" s="283"/>
      <c r="F146" s="284"/>
      <c r="G146" s="285"/>
      <c r="H146" s="286"/>
      <c r="I146" s="287"/>
      <c r="J146" s="288"/>
      <c r="K146" s="289"/>
    </row>
  </sheetData>
  <mergeCells count="17">
    <mergeCell ref="A1:K1"/>
    <mergeCell ref="A3:A5"/>
    <mergeCell ref="B3:B5"/>
    <mergeCell ref="C3:C5"/>
    <mergeCell ref="D3:F3"/>
    <mergeCell ref="G3:G5"/>
    <mergeCell ref="H3:H5"/>
    <mergeCell ref="K3:K5"/>
    <mergeCell ref="D4:D5"/>
    <mergeCell ref="E4:E5"/>
    <mergeCell ref="F4:F5"/>
    <mergeCell ref="A89:A92"/>
    <mergeCell ref="B89:B92"/>
    <mergeCell ref="A7:C7"/>
    <mergeCell ref="I3:J4"/>
    <mergeCell ref="A6:C6"/>
    <mergeCell ref="A8:C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7"/>
  <sheetViews>
    <sheetView zoomScale="90" zoomScaleNormal="90" workbookViewId="0">
      <pane xSplit="3" ySplit="8" topLeftCell="D132" activePane="bottomRight" state="frozen"/>
      <selection activeCell="C173" sqref="C173"/>
      <selection pane="topRight" activeCell="C173" sqref="C173"/>
      <selection pane="bottomLeft" activeCell="C173" sqref="C173"/>
      <selection pane="bottomRight" activeCell="C134" sqref="C134"/>
    </sheetView>
  </sheetViews>
  <sheetFormatPr defaultRowHeight="12.75" x14ac:dyDescent="0.2"/>
  <cols>
    <col min="1" max="1" width="6.28515625" style="4" customWidth="1"/>
    <col min="2" max="2" width="8.140625" style="4" customWidth="1"/>
    <col min="3" max="3" width="35.85546875" style="42" customWidth="1"/>
    <col min="4" max="4" width="15" style="6" customWidth="1"/>
    <col min="5" max="5" width="14" style="6" customWidth="1"/>
    <col min="6" max="6" width="15" style="3" customWidth="1"/>
    <col min="7" max="7" width="14.140625" style="6" customWidth="1"/>
    <col min="8" max="8" width="14.42578125" style="6" customWidth="1"/>
    <col min="9" max="9" width="15.28515625" style="3" customWidth="1"/>
    <col min="10" max="16384" width="9.140625" style="4"/>
  </cols>
  <sheetData>
    <row r="1" spans="1:9" ht="33" customHeight="1" x14ac:dyDescent="0.2">
      <c r="A1" s="387" t="s">
        <v>311</v>
      </c>
      <c r="B1" s="388"/>
      <c r="C1" s="388"/>
      <c r="D1" s="389"/>
      <c r="E1" s="389"/>
      <c r="F1" s="389"/>
      <c r="G1" s="389"/>
      <c r="H1" s="389"/>
      <c r="I1" s="389"/>
    </row>
    <row r="2" spans="1:9" ht="13.5" thickBot="1" x14ac:dyDescent="0.25"/>
    <row r="3" spans="1:9" s="190" customFormat="1" ht="15.75" customHeight="1" x14ac:dyDescent="0.2">
      <c r="A3" s="390" t="s">
        <v>42</v>
      </c>
      <c r="B3" s="393" t="s">
        <v>263</v>
      </c>
      <c r="C3" s="396" t="s">
        <v>43</v>
      </c>
      <c r="D3" s="399" t="s">
        <v>258</v>
      </c>
      <c r="E3" s="400"/>
      <c r="F3" s="401"/>
      <c r="G3" s="402" t="s">
        <v>281</v>
      </c>
      <c r="H3" s="405" t="s">
        <v>280</v>
      </c>
      <c r="I3" s="408" t="s">
        <v>288</v>
      </c>
    </row>
    <row r="4" spans="1:9" s="190" customFormat="1" ht="15.75" customHeight="1" x14ac:dyDescent="0.2">
      <c r="A4" s="391"/>
      <c r="B4" s="394"/>
      <c r="C4" s="397"/>
      <c r="D4" s="411" t="s">
        <v>278</v>
      </c>
      <c r="E4" s="413" t="s">
        <v>225</v>
      </c>
      <c r="F4" s="414" t="s">
        <v>229</v>
      </c>
      <c r="G4" s="403"/>
      <c r="H4" s="406"/>
      <c r="I4" s="409"/>
    </row>
    <row r="5" spans="1:9" s="190" customFormat="1" ht="37.5" customHeight="1" thickBot="1" x14ac:dyDescent="0.25">
      <c r="A5" s="392"/>
      <c r="B5" s="395"/>
      <c r="C5" s="398"/>
      <c r="D5" s="412"/>
      <c r="E5" s="316"/>
      <c r="F5" s="318"/>
      <c r="G5" s="404"/>
      <c r="H5" s="407"/>
      <c r="I5" s="410"/>
    </row>
    <row r="6" spans="1:9" ht="15" customHeight="1" x14ac:dyDescent="0.2">
      <c r="A6" s="325" t="s">
        <v>220</v>
      </c>
      <c r="B6" s="326"/>
      <c r="C6" s="327"/>
      <c r="D6" s="63">
        <f t="shared" ref="D6:I6" si="0">SUM(D7:D8)</f>
        <v>169003469.16999999</v>
      </c>
      <c r="E6" s="64">
        <f t="shared" si="0"/>
        <v>20362151.18</v>
      </c>
      <c r="F6" s="214">
        <f t="shared" si="0"/>
        <v>189365620.34999996</v>
      </c>
      <c r="G6" s="123">
        <f t="shared" si="0"/>
        <v>22421936.77</v>
      </c>
      <c r="H6" s="44">
        <f t="shared" si="0"/>
        <v>12119046.289999999</v>
      </c>
      <c r="I6" s="124">
        <f t="shared" si="0"/>
        <v>223906603.40999997</v>
      </c>
    </row>
    <row r="7" spans="1:9" ht="15" customHeight="1" x14ac:dyDescent="0.2">
      <c r="A7" s="322" t="s">
        <v>308</v>
      </c>
      <c r="B7" s="385"/>
      <c r="C7" s="386"/>
      <c r="D7" s="195">
        <v>295.27</v>
      </c>
      <c r="E7" s="181">
        <v>81.900000000000006</v>
      </c>
      <c r="F7" s="196">
        <v>377.16999999999996</v>
      </c>
      <c r="G7" s="195">
        <v>56.41</v>
      </c>
      <c r="H7" s="197">
        <v>30.29</v>
      </c>
      <c r="I7" s="182">
        <v>463.86999999999995</v>
      </c>
    </row>
    <row r="8" spans="1:9" ht="16.5" customHeight="1" x14ac:dyDescent="0.2">
      <c r="A8" s="319" t="s">
        <v>219</v>
      </c>
      <c r="B8" s="320"/>
      <c r="C8" s="321"/>
      <c r="D8" s="155">
        <f t="shared" ref="D8:I8" si="1">SUM(D9:D146)-D89</f>
        <v>169003173.89999998</v>
      </c>
      <c r="E8" s="156">
        <f t="shared" si="1"/>
        <v>20362069.280000001</v>
      </c>
      <c r="F8" s="12">
        <f t="shared" si="1"/>
        <v>189365243.17999998</v>
      </c>
      <c r="G8" s="69">
        <f t="shared" si="1"/>
        <v>22421880.359999999</v>
      </c>
      <c r="H8" s="13">
        <f t="shared" si="1"/>
        <v>12119016</v>
      </c>
      <c r="I8" s="82">
        <f t="shared" si="1"/>
        <v>223906139.53999996</v>
      </c>
    </row>
    <row r="9" spans="1:9" x14ac:dyDescent="0.2">
      <c r="A9" s="56">
        <v>1</v>
      </c>
      <c r="B9" s="49" t="s">
        <v>52</v>
      </c>
      <c r="C9" s="132" t="s">
        <v>40</v>
      </c>
      <c r="D9" s="198">
        <v>913063.8</v>
      </c>
      <c r="E9" s="237"/>
      <c r="F9" s="238">
        <f>SUM(D9:E9)</f>
        <v>913063.8</v>
      </c>
      <c r="G9" s="55"/>
      <c r="H9" s="53"/>
      <c r="I9" s="239">
        <f>F9+G9+H9</f>
        <v>913063.8</v>
      </c>
    </row>
    <row r="10" spans="1:9" x14ac:dyDescent="0.2">
      <c r="A10" s="56">
        <v>2</v>
      </c>
      <c r="B10" s="19" t="s">
        <v>53</v>
      </c>
      <c r="C10" s="132" t="s">
        <v>205</v>
      </c>
      <c r="D10" s="198">
        <v>1346040</v>
      </c>
      <c r="E10" s="237"/>
      <c r="F10" s="238">
        <f t="shared" ref="F10:F68" si="2">SUM(D10:E10)</f>
        <v>1346040</v>
      </c>
      <c r="G10" s="55"/>
      <c r="H10" s="53"/>
      <c r="I10" s="239">
        <f t="shared" ref="I10:I68" si="3">F10+G10+H10</f>
        <v>1346040</v>
      </c>
    </row>
    <row r="11" spans="1:9" x14ac:dyDescent="0.2">
      <c r="A11" s="56">
        <v>3</v>
      </c>
      <c r="B11" s="159" t="s">
        <v>54</v>
      </c>
      <c r="C11" s="132" t="s">
        <v>5</v>
      </c>
      <c r="D11" s="198">
        <v>2645529.4500000002</v>
      </c>
      <c r="E11" s="237"/>
      <c r="F11" s="238">
        <f t="shared" si="2"/>
        <v>2645529.4500000002</v>
      </c>
      <c r="G11" s="55"/>
      <c r="H11" s="53"/>
      <c r="I11" s="239">
        <f t="shared" si="3"/>
        <v>2645529.4500000002</v>
      </c>
    </row>
    <row r="12" spans="1:9" x14ac:dyDescent="0.2">
      <c r="A12" s="56">
        <v>4</v>
      </c>
      <c r="B12" s="49" t="s">
        <v>55</v>
      </c>
      <c r="C12" s="132" t="s">
        <v>206</v>
      </c>
      <c r="D12" s="20">
        <v>1065615</v>
      </c>
      <c r="E12" s="237"/>
      <c r="F12" s="238">
        <f t="shared" si="2"/>
        <v>1065615</v>
      </c>
      <c r="G12" s="55"/>
      <c r="H12" s="53"/>
      <c r="I12" s="239">
        <f t="shared" si="3"/>
        <v>1065615</v>
      </c>
    </row>
    <row r="13" spans="1:9" ht="12.75" customHeight="1" x14ac:dyDescent="0.2">
      <c r="A13" s="56">
        <v>5</v>
      </c>
      <c r="B13" s="49" t="s">
        <v>56</v>
      </c>
      <c r="C13" s="132" t="s">
        <v>8</v>
      </c>
      <c r="D13" s="20">
        <v>858100.5</v>
      </c>
      <c r="E13" s="237"/>
      <c r="F13" s="238">
        <f t="shared" si="2"/>
        <v>858100.5</v>
      </c>
      <c r="G13" s="55"/>
      <c r="H13" s="53"/>
      <c r="I13" s="239">
        <f t="shared" si="3"/>
        <v>858100.5</v>
      </c>
    </row>
    <row r="14" spans="1:9" x14ac:dyDescent="0.2">
      <c r="A14" s="56">
        <v>6</v>
      </c>
      <c r="B14" s="159" t="s">
        <v>57</v>
      </c>
      <c r="C14" s="132" t="s">
        <v>58</v>
      </c>
      <c r="D14" s="20">
        <v>6144672.5999999996</v>
      </c>
      <c r="E14" s="15">
        <v>176625.36</v>
      </c>
      <c r="F14" s="238">
        <f t="shared" si="2"/>
        <v>6321297.96</v>
      </c>
      <c r="G14" s="45"/>
      <c r="H14" s="46">
        <v>5049590</v>
      </c>
      <c r="I14" s="239">
        <f t="shared" si="3"/>
        <v>11370887.960000001</v>
      </c>
    </row>
    <row r="15" spans="1:9" x14ac:dyDescent="0.2">
      <c r="A15" s="56">
        <v>7</v>
      </c>
      <c r="B15" s="49" t="s">
        <v>59</v>
      </c>
      <c r="C15" s="132" t="s">
        <v>207</v>
      </c>
      <c r="D15" s="20">
        <v>2523825</v>
      </c>
      <c r="E15" s="15"/>
      <c r="F15" s="238">
        <f t="shared" si="2"/>
        <v>2523825</v>
      </c>
      <c r="G15" s="45"/>
      <c r="H15" s="46"/>
      <c r="I15" s="239">
        <f t="shared" si="3"/>
        <v>2523825</v>
      </c>
    </row>
    <row r="16" spans="1:9" x14ac:dyDescent="0.2">
      <c r="A16" s="56">
        <v>8</v>
      </c>
      <c r="B16" s="159" t="s">
        <v>60</v>
      </c>
      <c r="C16" s="132" t="s">
        <v>17</v>
      </c>
      <c r="D16" s="20">
        <v>1080197.1000000001</v>
      </c>
      <c r="E16" s="15"/>
      <c r="F16" s="238">
        <f t="shared" si="2"/>
        <v>1080197.1000000001</v>
      </c>
      <c r="G16" s="45"/>
      <c r="H16" s="46"/>
      <c r="I16" s="239">
        <f t="shared" si="3"/>
        <v>1080197.1000000001</v>
      </c>
    </row>
    <row r="17" spans="1:9" x14ac:dyDescent="0.2">
      <c r="A17" s="56">
        <v>9</v>
      </c>
      <c r="B17" s="159" t="s">
        <v>61</v>
      </c>
      <c r="C17" s="132" t="s">
        <v>6</v>
      </c>
      <c r="D17" s="20">
        <v>1328653.6499999999</v>
      </c>
      <c r="E17" s="15"/>
      <c r="F17" s="238">
        <f t="shared" si="2"/>
        <v>1328653.6499999999</v>
      </c>
      <c r="G17" s="45"/>
      <c r="H17" s="46"/>
      <c r="I17" s="239">
        <f t="shared" si="3"/>
        <v>1328653.6499999999</v>
      </c>
    </row>
    <row r="18" spans="1:9" x14ac:dyDescent="0.2">
      <c r="A18" s="56">
        <v>10</v>
      </c>
      <c r="B18" s="159" t="s">
        <v>62</v>
      </c>
      <c r="C18" s="132" t="s">
        <v>18</v>
      </c>
      <c r="D18" s="20">
        <v>1314632.3999999999</v>
      </c>
      <c r="E18" s="15"/>
      <c r="F18" s="238">
        <f t="shared" si="2"/>
        <v>1314632.3999999999</v>
      </c>
      <c r="G18" s="45"/>
      <c r="H18" s="46"/>
      <c r="I18" s="239">
        <f t="shared" si="3"/>
        <v>1314632.3999999999</v>
      </c>
    </row>
    <row r="19" spans="1:9" x14ac:dyDescent="0.2">
      <c r="A19" s="56">
        <v>11</v>
      </c>
      <c r="B19" s="159" t="s">
        <v>63</v>
      </c>
      <c r="C19" s="132" t="s">
        <v>7</v>
      </c>
      <c r="D19" s="20">
        <v>939423.75</v>
      </c>
      <c r="E19" s="15"/>
      <c r="F19" s="238">
        <f t="shared" si="2"/>
        <v>939423.75</v>
      </c>
      <c r="G19" s="45"/>
      <c r="H19" s="46"/>
      <c r="I19" s="239">
        <f t="shared" si="3"/>
        <v>939423.75</v>
      </c>
    </row>
    <row r="20" spans="1:9" x14ac:dyDescent="0.2">
      <c r="A20" s="56">
        <v>12</v>
      </c>
      <c r="B20" s="159" t="s">
        <v>64</v>
      </c>
      <c r="C20" s="132" t="s">
        <v>19</v>
      </c>
      <c r="D20" s="20">
        <v>1785185.55</v>
      </c>
      <c r="E20" s="15"/>
      <c r="F20" s="238">
        <f t="shared" si="2"/>
        <v>1785185.55</v>
      </c>
      <c r="G20" s="45"/>
      <c r="H20" s="46"/>
      <c r="I20" s="239">
        <f t="shared" si="3"/>
        <v>1785185.55</v>
      </c>
    </row>
    <row r="21" spans="1:9" x14ac:dyDescent="0.2">
      <c r="A21" s="56">
        <v>13</v>
      </c>
      <c r="B21" s="159" t="s">
        <v>230</v>
      </c>
      <c r="C21" s="132" t="s">
        <v>231</v>
      </c>
      <c r="D21" s="20"/>
      <c r="E21" s="15"/>
      <c r="F21" s="238">
        <f t="shared" si="2"/>
        <v>0</v>
      </c>
      <c r="G21" s="45"/>
      <c r="H21" s="46"/>
      <c r="I21" s="239">
        <f t="shared" si="3"/>
        <v>0</v>
      </c>
    </row>
    <row r="22" spans="1:9" x14ac:dyDescent="0.2">
      <c r="A22" s="56">
        <v>14</v>
      </c>
      <c r="B22" s="159" t="s">
        <v>65</v>
      </c>
      <c r="C22" s="132" t="s">
        <v>22</v>
      </c>
      <c r="D22" s="20">
        <v>1545141.75</v>
      </c>
      <c r="E22" s="15"/>
      <c r="F22" s="238">
        <f t="shared" si="2"/>
        <v>1545141.75</v>
      </c>
      <c r="G22" s="45"/>
      <c r="H22" s="46"/>
      <c r="I22" s="239">
        <f t="shared" si="3"/>
        <v>1545141.75</v>
      </c>
    </row>
    <row r="23" spans="1:9" x14ac:dyDescent="0.2">
      <c r="A23" s="56">
        <v>15</v>
      </c>
      <c r="B23" s="159" t="s">
        <v>66</v>
      </c>
      <c r="C23" s="132" t="s">
        <v>10</v>
      </c>
      <c r="D23" s="20">
        <v>2498586.75</v>
      </c>
      <c r="E23" s="15"/>
      <c r="F23" s="238">
        <f t="shared" si="2"/>
        <v>2498586.75</v>
      </c>
      <c r="G23" s="45"/>
      <c r="H23" s="46"/>
      <c r="I23" s="239">
        <f t="shared" si="3"/>
        <v>2498586.75</v>
      </c>
    </row>
    <row r="24" spans="1:9" x14ac:dyDescent="0.2">
      <c r="A24" s="56">
        <v>16</v>
      </c>
      <c r="B24" s="159" t="s">
        <v>67</v>
      </c>
      <c r="C24" s="132" t="s">
        <v>305</v>
      </c>
      <c r="D24" s="20">
        <v>2156468.25</v>
      </c>
      <c r="E24" s="15"/>
      <c r="F24" s="238">
        <f t="shared" si="2"/>
        <v>2156468.25</v>
      </c>
      <c r="G24" s="45"/>
      <c r="H24" s="46"/>
      <c r="I24" s="239">
        <f t="shared" si="3"/>
        <v>2156468.25</v>
      </c>
    </row>
    <row r="25" spans="1:9" x14ac:dyDescent="0.2">
      <c r="A25" s="56">
        <v>17</v>
      </c>
      <c r="B25" s="159" t="s">
        <v>68</v>
      </c>
      <c r="C25" s="132" t="s">
        <v>9</v>
      </c>
      <c r="D25" s="20">
        <v>5672436.9000000004</v>
      </c>
      <c r="E25" s="15">
        <v>176625.36</v>
      </c>
      <c r="F25" s="238">
        <f t="shared" si="2"/>
        <v>5849062.2600000007</v>
      </c>
      <c r="G25" s="45"/>
      <c r="H25" s="46">
        <v>2019836</v>
      </c>
      <c r="I25" s="239">
        <f t="shared" si="3"/>
        <v>7868898.2600000007</v>
      </c>
    </row>
    <row r="26" spans="1:9" x14ac:dyDescent="0.2">
      <c r="A26" s="56">
        <v>18</v>
      </c>
      <c r="B26" s="49" t="s">
        <v>69</v>
      </c>
      <c r="C26" s="132" t="s">
        <v>11</v>
      </c>
      <c r="D26" s="20">
        <v>589453.35</v>
      </c>
      <c r="E26" s="15"/>
      <c r="F26" s="238">
        <f t="shared" si="2"/>
        <v>589453.35</v>
      </c>
      <c r="G26" s="45"/>
      <c r="H26" s="46"/>
      <c r="I26" s="239">
        <f t="shared" si="3"/>
        <v>589453.35</v>
      </c>
    </row>
    <row r="27" spans="1:9" x14ac:dyDescent="0.2">
      <c r="A27" s="56">
        <v>19</v>
      </c>
      <c r="B27" s="49" t="s">
        <v>70</v>
      </c>
      <c r="C27" s="132" t="s">
        <v>208</v>
      </c>
      <c r="D27" s="20">
        <v>1104874.5</v>
      </c>
      <c r="E27" s="15"/>
      <c r="F27" s="238">
        <f t="shared" si="2"/>
        <v>1104874.5</v>
      </c>
      <c r="G27" s="45"/>
      <c r="H27" s="46"/>
      <c r="I27" s="239">
        <f t="shared" si="3"/>
        <v>1104874.5</v>
      </c>
    </row>
    <row r="28" spans="1:9" x14ac:dyDescent="0.2">
      <c r="A28" s="56">
        <v>20</v>
      </c>
      <c r="B28" s="49" t="s">
        <v>71</v>
      </c>
      <c r="C28" s="132" t="s">
        <v>306</v>
      </c>
      <c r="D28" s="20">
        <v>3894542.4</v>
      </c>
      <c r="E28" s="15"/>
      <c r="F28" s="238">
        <f t="shared" si="2"/>
        <v>3894542.4</v>
      </c>
      <c r="G28" s="45"/>
      <c r="H28" s="46">
        <v>504959</v>
      </c>
      <c r="I28" s="239">
        <f t="shared" si="3"/>
        <v>4399501.4000000004</v>
      </c>
    </row>
    <row r="29" spans="1:9" x14ac:dyDescent="0.2">
      <c r="A29" s="56">
        <v>21</v>
      </c>
      <c r="B29" s="49" t="s">
        <v>72</v>
      </c>
      <c r="C29" s="132" t="s">
        <v>37</v>
      </c>
      <c r="D29" s="20">
        <v>2575423.2000000002</v>
      </c>
      <c r="E29" s="15">
        <v>176625.36</v>
      </c>
      <c r="F29" s="238">
        <f t="shared" si="2"/>
        <v>2752048.56</v>
      </c>
      <c r="G29" s="45"/>
      <c r="H29" s="46"/>
      <c r="I29" s="239">
        <f t="shared" si="3"/>
        <v>2752048.56</v>
      </c>
    </row>
    <row r="30" spans="1:9" s="17" customFormat="1" x14ac:dyDescent="0.2">
      <c r="A30" s="56">
        <v>22</v>
      </c>
      <c r="B30" s="159" t="s">
        <v>73</v>
      </c>
      <c r="C30" s="132" t="s">
        <v>74</v>
      </c>
      <c r="D30" s="20"/>
      <c r="E30" s="15"/>
      <c r="F30" s="240">
        <f t="shared" si="2"/>
        <v>0</v>
      </c>
      <c r="G30" s="47"/>
      <c r="H30" s="48"/>
      <c r="I30" s="241">
        <f t="shared" si="3"/>
        <v>0</v>
      </c>
    </row>
    <row r="31" spans="1:9" s="17" customFormat="1" x14ac:dyDescent="0.2">
      <c r="A31" s="56">
        <v>23</v>
      </c>
      <c r="B31" s="159" t="s">
        <v>75</v>
      </c>
      <c r="C31" s="132" t="s">
        <v>76</v>
      </c>
      <c r="D31" s="20"/>
      <c r="E31" s="15"/>
      <c r="F31" s="240">
        <f t="shared" si="2"/>
        <v>0</v>
      </c>
      <c r="G31" s="47"/>
      <c r="H31" s="48"/>
      <c r="I31" s="241">
        <f t="shared" si="3"/>
        <v>0</v>
      </c>
    </row>
    <row r="32" spans="1:9" s="17" customFormat="1" ht="25.5" x14ac:dyDescent="0.2">
      <c r="A32" s="56">
        <v>24</v>
      </c>
      <c r="B32" s="159" t="s">
        <v>77</v>
      </c>
      <c r="C32" s="132" t="s">
        <v>78</v>
      </c>
      <c r="D32" s="20"/>
      <c r="E32" s="15"/>
      <c r="F32" s="240">
        <f t="shared" si="2"/>
        <v>0</v>
      </c>
      <c r="G32" s="47"/>
      <c r="H32" s="48"/>
      <c r="I32" s="241">
        <f t="shared" si="3"/>
        <v>0</v>
      </c>
    </row>
    <row r="33" spans="1:9" s="17" customFormat="1" x14ac:dyDescent="0.2">
      <c r="A33" s="56">
        <v>25</v>
      </c>
      <c r="B33" s="49" t="s">
        <v>79</v>
      </c>
      <c r="C33" s="132" t="s">
        <v>80</v>
      </c>
      <c r="D33" s="20">
        <v>3653376.9</v>
      </c>
      <c r="E33" s="15"/>
      <c r="F33" s="240">
        <f t="shared" si="2"/>
        <v>3653376.9</v>
      </c>
      <c r="G33" s="47"/>
      <c r="H33" s="48"/>
      <c r="I33" s="241">
        <f t="shared" si="3"/>
        <v>3653376.9</v>
      </c>
    </row>
    <row r="34" spans="1:9" s="17" customFormat="1" x14ac:dyDescent="0.2">
      <c r="A34" s="56">
        <v>26</v>
      </c>
      <c r="B34" s="159" t="s">
        <v>81</v>
      </c>
      <c r="C34" s="132" t="s">
        <v>82</v>
      </c>
      <c r="D34" s="20"/>
      <c r="E34" s="15"/>
      <c r="F34" s="240">
        <f t="shared" si="2"/>
        <v>0</v>
      </c>
      <c r="G34" s="47"/>
      <c r="H34" s="48"/>
      <c r="I34" s="241">
        <f t="shared" si="3"/>
        <v>0</v>
      </c>
    </row>
    <row r="35" spans="1:9" s="17" customFormat="1" x14ac:dyDescent="0.2">
      <c r="A35" s="56">
        <v>27</v>
      </c>
      <c r="B35" s="19" t="s">
        <v>83</v>
      </c>
      <c r="C35" s="132" t="s">
        <v>84</v>
      </c>
      <c r="D35" s="20"/>
      <c r="E35" s="15"/>
      <c r="F35" s="240">
        <f t="shared" si="2"/>
        <v>0</v>
      </c>
      <c r="G35" s="47"/>
      <c r="H35" s="48"/>
      <c r="I35" s="241">
        <f t="shared" si="3"/>
        <v>0</v>
      </c>
    </row>
    <row r="36" spans="1:9" s="17" customFormat="1" x14ac:dyDescent="0.2">
      <c r="A36" s="226">
        <v>28</v>
      </c>
      <c r="B36" s="19" t="s">
        <v>85</v>
      </c>
      <c r="C36" s="132" t="s">
        <v>38</v>
      </c>
      <c r="D36" s="20">
        <v>3547376.25</v>
      </c>
      <c r="E36" s="15">
        <v>176625.36</v>
      </c>
      <c r="F36" s="240">
        <f t="shared" si="2"/>
        <v>3724001.61</v>
      </c>
      <c r="G36" s="47"/>
      <c r="H36" s="48"/>
      <c r="I36" s="241">
        <f t="shared" si="3"/>
        <v>3724001.61</v>
      </c>
    </row>
    <row r="37" spans="1:9" s="17" customFormat="1" x14ac:dyDescent="0.2">
      <c r="A37" s="226">
        <v>29</v>
      </c>
      <c r="B37" s="49" t="s">
        <v>86</v>
      </c>
      <c r="C37" s="132" t="s">
        <v>36</v>
      </c>
      <c r="D37" s="20"/>
      <c r="E37" s="15"/>
      <c r="F37" s="240">
        <f t="shared" si="2"/>
        <v>0</v>
      </c>
      <c r="G37" s="47"/>
      <c r="H37" s="48"/>
      <c r="I37" s="241">
        <f t="shared" si="3"/>
        <v>0</v>
      </c>
    </row>
    <row r="38" spans="1:9" x14ac:dyDescent="0.2">
      <c r="A38" s="226">
        <v>30</v>
      </c>
      <c r="B38" s="19" t="s">
        <v>87</v>
      </c>
      <c r="C38" s="132" t="s">
        <v>16</v>
      </c>
      <c r="D38" s="20">
        <v>1607396.1</v>
      </c>
      <c r="E38" s="15"/>
      <c r="F38" s="238">
        <f t="shared" si="2"/>
        <v>1607396.1</v>
      </c>
      <c r="G38" s="45"/>
      <c r="H38" s="46"/>
      <c r="I38" s="239">
        <f t="shared" si="3"/>
        <v>1607396.1</v>
      </c>
    </row>
    <row r="39" spans="1:9" x14ac:dyDescent="0.2">
      <c r="A39" s="226">
        <v>31</v>
      </c>
      <c r="B39" s="159" t="s">
        <v>88</v>
      </c>
      <c r="C39" s="132" t="s">
        <v>21</v>
      </c>
      <c r="D39" s="20">
        <v>4492969.3499999996</v>
      </c>
      <c r="E39" s="15"/>
      <c r="F39" s="238">
        <f t="shared" si="2"/>
        <v>4492969.3499999996</v>
      </c>
      <c r="G39" s="45"/>
      <c r="H39" s="46"/>
      <c r="I39" s="239">
        <f t="shared" si="3"/>
        <v>4492969.3499999996</v>
      </c>
    </row>
    <row r="40" spans="1:9" x14ac:dyDescent="0.2">
      <c r="A40" s="226">
        <v>32</v>
      </c>
      <c r="B40" s="19" t="s">
        <v>89</v>
      </c>
      <c r="C40" s="132" t="s">
        <v>24</v>
      </c>
      <c r="D40" s="20">
        <v>1423998.15</v>
      </c>
      <c r="E40" s="15"/>
      <c r="F40" s="238">
        <f t="shared" si="2"/>
        <v>1423998.15</v>
      </c>
      <c r="G40" s="45"/>
      <c r="H40" s="46"/>
      <c r="I40" s="239">
        <f t="shared" si="3"/>
        <v>1423998.15</v>
      </c>
    </row>
    <row r="41" spans="1:9" x14ac:dyDescent="0.2">
      <c r="A41" s="226">
        <v>33</v>
      </c>
      <c r="B41" s="49" t="s">
        <v>90</v>
      </c>
      <c r="C41" s="132" t="s">
        <v>209</v>
      </c>
      <c r="D41" s="20">
        <v>3347713.65</v>
      </c>
      <c r="E41" s="15"/>
      <c r="F41" s="238">
        <f t="shared" si="2"/>
        <v>3347713.65</v>
      </c>
      <c r="G41" s="45"/>
      <c r="H41" s="46"/>
      <c r="I41" s="239">
        <f t="shared" si="3"/>
        <v>3347713.65</v>
      </c>
    </row>
    <row r="42" spans="1:9" x14ac:dyDescent="0.2">
      <c r="A42" s="226">
        <v>34</v>
      </c>
      <c r="B42" s="98" t="s">
        <v>91</v>
      </c>
      <c r="C42" s="179" t="s">
        <v>210</v>
      </c>
      <c r="D42" s="20">
        <v>1425119.85</v>
      </c>
      <c r="E42" s="15"/>
      <c r="F42" s="238">
        <f t="shared" si="2"/>
        <v>1425119.85</v>
      </c>
      <c r="G42" s="45"/>
      <c r="H42" s="46"/>
      <c r="I42" s="239">
        <f t="shared" si="3"/>
        <v>1425119.85</v>
      </c>
    </row>
    <row r="43" spans="1:9" x14ac:dyDescent="0.2">
      <c r="A43" s="226">
        <v>35</v>
      </c>
      <c r="B43" s="49" t="s">
        <v>92</v>
      </c>
      <c r="C43" s="132" t="s">
        <v>211</v>
      </c>
      <c r="D43" s="20">
        <v>724057.35</v>
      </c>
      <c r="E43" s="15"/>
      <c r="F43" s="238">
        <f t="shared" si="2"/>
        <v>724057.35</v>
      </c>
      <c r="G43" s="45"/>
      <c r="H43" s="46"/>
      <c r="I43" s="239">
        <f t="shared" si="3"/>
        <v>724057.35</v>
      </c>
    </row>
    <row r="44" spans="1:9" x14ac:dyDescent="0.2">
      <c r="A44" s="226">
        <v>36</v>
      </c>
      <c r="B44" s="49" t="s">
        <v>93</v>
      </c>
      <c r="C44" s="132" t="s">
        <v>23</v>
      </c>
      <c r="D44" s="20">
        <v>1273690.3500000001</v>
      </c>
      <c r="E44" s="15"/>
      <c r="F44" s="238">
        <f t="shared" si="2"/>
        <v>1273690.3500000001</v>
      </c>
      <c r="G44" s="45"/>
      <c r="H44" s="46"/>
      <c r="I44" s="239">
        <f t="shared" si="3"/>
        <v>1273690.3500000001</v>
      </c>
    </row>
    <row r="45" spans="1:9" x14ac:dyDescent="0.2">
      <c r="A45" s="226">
        <v>37</v>
      </c>
      <c r="B45" s="159" t="s">
        <v>94</v>
      </c>
      <c r="C45" s="132" t="s">
        <v>20</v>
      </c>
      <c r="D45" s="20">
        <v>1158155.25</v>
      </c>
      <c r="E45" s="15"/>
      <c r="F45" s="238">
        <f t="shared" si="2"/>
        <v>1158155.25</v>
      </c>
      <c r="G45" s="45"/>
      <c r="H45" s="46"/>
      <c r="I45" s="239">
        <f t="shared" si="3"/>
        <v>1158155.25</v>
      </c>
    </row>
    <row r="46" spans="1:9" x14ac:dyDescent="0.2">
      <c r="A46" s="226">
        <v>38</v>
      </c>
      <c r="B46" s="19" t="s">
        <v>95</v>
      </c>
      <c r="C46" s="132" t="s">
        <v>96</v>
      </c>
      <c r="D46" s="20"/>
      <c r="E46" s="15"/>
      <c r="F46" s="238">
        <f t="shared" si="2"/>
        <v>0</v>
      </c>
      <c r="G46" s="45"/>
      <c r="H46" s="46"/>
      <c r="I46" s="239">
        <f t="shared" si="3"/>
        <v>0</v>
      </c>
    </row>
    <row r="47" spans="1:9" x14ac:dyDescent="0.2">
      <c r="A47" s="226">
        <v>39</v>
      </c>
      <c r="B47" s="159" t="s">
        <v>97</v>
      </c>
      <c r="C47" s="132" t="s">
        <v>98</v>
      </c>
      <c r="D47" s="20">
        <v>4765542.45</v>
      </c>
      <c r="E47" s="15">
        <v>176625.36</v>
      </c>
      <c r="F47" s="238">
        <f t="shared" si="2"/>
        <v>4942167.8100000005</v>
      </c>
      <c r="G47" s="45"/>
      <c r="H47" s="46"/>
      <c r="I47" s="239">
        <f t="shared" si="3"/>
        <v>4942167.8100000005</v>
      </c>
    </row>
    <row r="48" spans="1:9" x14ac:dyDescent="0.2">
      <c r="A48" s="226">
        <v>40</v>
      </c>
      <c r="B48" s="49" t="s">
        <v>99</v>
      </c>
      <c r="C48" s="132" t="s">
        <v>216</v>
      </c>
      <c r="D48" s="20">
        <v>1514855.85</v>
      </c>
      <c r="E48" s="15"/>
      <c r="F48" s="238">
        <f t="shared" si="2"/>
        <v>1514855.85</v>
      </c>
      <c r="G48" s="45"/>
      <c r="H48" s="46"/>
      <c r="I48" s="239">
        <f t="shared" si="3"/>
        <v>1514855.85</v>
      </c>
    </row>
    <row r="49" spans="1:9" x14ac:dyDescent="0.2">
      <c r="A49" s="226">
        <v>41</v>
      </c>
      <c r="B49" s="49" t="s">
        <v>100</v>
      </c>
      <c r="C49" s="132" t="s">
        <v>2</v>
      </c>
      <c r="D49" s="20">
        <v>4169919.75</v>
      </c>
      <c r="E49" s="15"/>
      <c r="F49" s="238">
        <f t="shared" si="2"/>
        <v>4169919.75</v>
      </c>
      <c r="G49" s="45"/>
      <c r="H49" s="46">
        <v>1009918</v>
      </c>
      <c r="I49" s="239">
        <f t="shared" si="3"/>
        <v>5179837.75</v>
      </c>
    </row>
    <row r="50" spans="1:9" x14ac:dyDescent="0.2">
      <c r="A50" s="226">
        <v>42</v>
      </c>
      <c r="B50" s="159" t="s">
        <v>101</v>
      </c>
      <c r="C50" s="132" t="s">
        <v>3</v>
      </c>
      <c r="D50" s="20">
        <v>1298928.6000000001</v>
      </c>
      <c r="E50" s="15"/>
      <c r="F50" s="238">
        <f t="shared" si="2"/>
        <v>1298928.6000000001</v>
      </c>
      <c r="G50" s="45"/>
      <c r="H50" s="46"/>
      <c r="I50" s="239">
        <f t="shared" si="3"/>
        <v>1298928.6000000001</v>
      </c>
    </row>
    <row r="51" spans="1:9" x14ac:dyDescent="0.2">
      <c r="A51" s="226">
        <v>43</v>
      </c>
      <c r="B51" s="19" t="s">
        <v>147</v>
      </c>
      <c r="C51" s="132" t="s">
        <v>32</v>
      </c>
      <c r="D51" s="20">
        <v>1368474</v>
      </c>
      <c r="E51" s="15"/>
      <c r="F51" s="238">
        <f t="shared" si="2"/>
        <v>1368474</v>
      </c>
      <c r="G51" s="45"/>
      <c r="H51" s="46"/>
      <c r="I51" s="239">
        <f t="shared" si="3"/>
        <v>1368474</v>
      </c>
    </row>
    <row r="52" spans="1:9" x14ac:dyDescent="0.2">
      <c r="A52" s="226">
        <v>87</v>
      </c>
      <c r="B52" s="159" t="s">
        <v>102</v>
      </c>
      <c r="C52" s="132" t="s">
        <v>212</v>
      </c>
      <c r="D52" s="20">
        <v>1422315.6</v>
      </c>
      <c r="E52" s="15"/>
      <c r="F52" s="238">
        <f t="shared" si="2"/>
        <v>1422315.6</v>
      </c>
      <c r="G52" s="45"/>
      <c r="H52" s="46"/>
      <c r="I52" s="239">
        <f t="shared" si="3"/>
        <v>1422315.6</v>
      </c>
    </row>
    <row r="53" spans="1:9" x14ac:dyDescent="0.2">
      <c r="A53" s="226">
        <v>44</v>
      </c>
      <c r="B53" s="19" t="s">
        <v>103</v>
      </c>
      <c r="C53" s="132" t="s">
        <v>0</v>
      </c>
      <c r="D53" s="20">
        <v>1279859.7</v>
      </c>
      <c r="E53" s="15"/>
      <c r="F53" s="238">
        <f t="shared" si="2"/>
        <v>1279859.7</v>
      </c>
      <c r="G53" s="45"/>
      <c r="H53" s="46"/>
      <c r="I53" s="239">
        <f t="shared" si="3"/>
        <v>1279859.7</v>
      </c>
    </row>
    <row r="54" spans="1:9" x14ac:dyDescent="0.2">
      <c r="A54" s="226">
        <v>45</v>
      </c>
      <c r="B54" s="159" t="s">
        <v>104</v>
      </c>
      <c r="C54" s="132" t="s">
        <v>4</v>
      </c>
      <c r="D54" s="20">
        <v>706671</v>
      </c>
      <c r="E54" s="15"/>
      <c r="F54" s="238">
        <f t="shared" si="2"/>
        <v>706671</v>
      </c>
      <c r="G54" s="45"/>
      <c r="H54" s="46"/>
      <c r="I54" s="239">
        <f t="shared" si="3"/>
        <v>706671</v>
      </c>
    </row>
    <row r="55" spans="1:9" x14ac:dyDescent="0.2">
      <c r="A55" s="226">
        <v>46</v>
      </c>
      <c r="B55" s="19" t="s">
        <v>105</v>
      </c>
      <c r="C55" s="132" t="s">
        <v>1</v>
      </c>
      <c r="D55" s="20">
        <v>1426802.4</v>
      </c>
      <c r="E55" s="15"/>
      <c r="F55" s="238">
        <f t="shared" si="2"/>
        <v>1426802.4</v>
      </c>
      <c r="G55" s="45"/>
      <c r="H55" s="46"/>
      <c r="I55" s="239">
        <f t="shared" si="3"/>
        <v>1426802.4</v>
      </c>
    </row>
    <row r="56" spans="1:9" x14ac:dyDescent="0.2">
      <c r="A56" s="226">
        <v>47</v>
      </c>
      <c r="B56" s="159" t="s">
        <v>106</v>
      </c>
      <c r="C56" s="132" t="s">
        <v>213</v>
      </c>
      <c r="D56" s="20">
        <v>1569819.15</v>
      </c>
      <c r="E56" s="15"/>
      <c r="F56" s="238">
        <f t="shared" si="2"/>
        <v>1569819.15</v>
      </c>
      <c r="G56" s="45"/>
      <c r="H56" s="46"/>
      <c r="I56" s="239">
        <f t="shared" si="3"/>
        <v>1569819.15</v>
      </c>
    </row>
    <row r="57" spans="1:9" x14ac:dyDescent="0.2">
      <c r="A57" s="226">
        <v>48</v>
      </c>
      <c r="B57" s="159" t="s">
        <v>107</v>
      </c>
      <c r="C57" s="132" t="s">
        <v>25</v>
      </c>
      <c r="D57" s="20">
        <v>6047645.5499999998</v>
      </c>
      <c r="E57" s="15"/>
      <c r="F57" s="238">
        <f t="shared" si="2"/>
        <v>6047645.5499999998</v>
      </c>
      <c r="G57" s="45"/>
      <c r="H57" s="46"/>
      <c r="I57" s="239">
        <f t="shared" si="3"/>
        <v>6047645.5499999998</v>
      </c>
    </row>
    <row r="58" spans="1:9" x14ac:dyDescent="0.2">
      <c r="A58" s="226">
        <v>49</v>
      </c>
      <c r="B58" s="159" t="s">
        <v>155</v>
      </c>
      <c r="C58" s="132" t="s">
        <v>51</v>
      </c>
      <c r="D58" s="20">
        <v>1164324.6000000001</v>
      </c>
      <c r="E58" s="15"/>
      <c r="F58" s="238">
        <f t="shared" si="2"/>
        <v>1164324.6000000001</v>
      </c>
      <c r="G58" s="45"/>
      <c r="H58" s="46"/>
      <c r="I58" s="239">
        <f t="shared" si="3"/>
        <v>1164324.6000000001</v>
      </c>
    </row>
    <row r="59" spans="1:9" x14ac:dyDescent="0.2">
      <c r="A59" s="226">
        <v>95</v>
      </c>
      <c r="B59" s="159" t="s">
        <v>108</v>
      </c>
      <c r="C59" s="132" t="s">
        <v>214</v>
      </c>
      <c r="D59" s="20">
        <v>1176102.45</v>
      </c>
      <c r="E59" s="15"/>
      <c r="F59" s="238">
        <f t="shared" si="2"/>
        <v>1176102.45</v>
      </c>
      <c r="G59" s="45"/>
      <c r="H59" s="46"/>
      <c r="I59" s="239">
        <f t="shared" si="3"/>
        <v>1176102.45</v>
      </c>
    </row>
    <row r="60" spans="1:9" x14ac:dyDescent="0.2">
      <c r="A60" s="226">
        <v>50</v>
      </c>
      <c r="B60" s="19" t="s">
        <v>157</v>
      </c>
      <c r="C60" s="132" t="s">
        <v>215</v>
      </c>
      <c r="D60" s="20">
        <v>1039255.05</v>
      </c>
      <c r="E60" s="15"/>
      <c r="F60" s="238">
        <f t="shared" si="2"/>
        <v>1039255.05</v>
      </c>
      <c r="G60" s="45"/>
      <c r="H60" s="46"/>
      <c r="I60" s="239">
        <f t="shared" si="3"/>
        <v>1039255.05</v>
      </c>
    </row>
    <row r="61" spans="1:9" x14ac:dyDescent="0.2">
      <c r="A61" s="226">
        <v>97</v>
      </c>
      <c r="B61" s="159" t="s">
        <v>218</v>
      </c>
      <c r="C61" s="132" t="s">
        <v>217</v>
      </c>
      <c r="D61" s="20"/>
      <c r="E61" s="15"/>
      <c r="F61" s="238">
        <f t="shared" si="2"/>
        <v>0</v>
      </c>
      <c r="G61" s="45"/>
      <c r="H61" s="46"/>
      <c r="I61" s="239">
        <f t="shared" si="3"/>
        <v>0</v>
      </c>
    </row>
    <row r="62" spans="1:9" x14ac:dyDescent="0.2">
      <c r="A62" s="226">
        <v>51</v>
      </c>
      <c r="B62" s="159" t="s">
        <v>232</v>
      </c>
      <c r="C62" s="132" t="s">
        <v>233</v>
      </c>
      <c r="D62" s="20"/>
      <c r="E62" s="15"/>
      <c r="F62" s="238">
        <f t="shared" si="2"/>
        <v>0</v>
      </c>
      <c r="G62" s="45"/>
      <c r="H62" s="46"/>
      <c r="I62" s="239">
        <f t="shared" si="3"/>
        <v>0</v>
      </c>
    </row>
    <row r="63" spans="1:9" x14ac:dyDescent="0.2">
      <c r="A63" s="226">
        <v>52</v>
      </c>
      <c r="B63" s="159" t="s">
        <v>109</v>
      </c>
      <c r="C63" s="132" t="s">
        <v>50</v>
      </c>
      <c r="D63" s="20"/>
      <c r="E63" s="15"/>
      <c r="F63" s="238">
        <f t="shared" si="2"/>
        <v>0</v>
      </c>
      <c r="G63" s="45"/>
      <c r="H63" s="46"/>
      <c r="I63" s="239">
        <f t="shared" si="3"/>
        <v>0</v>
      </c>
    </row>
    <row r="64" spans="1:9" x14ac:dyDescent="0.2">
      <c r="A64" s="226">
        <v>53</v>
      </c>
      <c r="B64" s="19" t="s">
        <v>110</v>
      </c>
      <c r="C64" s="132" t="s">
        <v>234</v>
      </c>
      <c r="D64" s="20"/>
      <c r="E64" s="15"/>
      <c r="F64" s="238">
        <f t="shared" si="2"/>
        <v>0</v>
      </c>
      <c r="G64" s="45"/>
      <c r="H64" s="46"/>
      <c r="I64" s="239">
        <f t="shared" si="3"/>
        <v>0</v>
      </c>
    </row>
    <row r="65" spans="1:9" x14ac:dyDescent="0.2">
      <c r="A65" s="226">
        <v>54</v>
      </c>
      <c r="B65" s="49" t="s">
        <v>111</v>
      </c>
      <c r="C65" s="132" t="s">
        <v>112</v>
      </c>
      <c r="D65" s="20"/>
      <c r="E65" s="15"/>
      <c r="F65" s="238">
        <f t="shared" si="2"/>
        <v>0</v>
      </c>
      <c r="G65" s="45"/>
      <c r="H65" s="46"/>
      <c r="I65" s="239">
        <f t="shared" si="3"/>
        <v>0</v>
      </c>
    </row>
    <row r="66" spans="1:9" x14ac:dyDescent="0.2">
      <c r="A66" s="226">
        <v>55</v>
      </c>
      <c r="B66" s="19" t="s">
        <v>113</v>
      </c>
      <c r="C66" s="132" t="s">
        <v>235</v>
      </c>
      <c r="D66" s="20"/>
      <c r="E66" s="15"/>
      <c r="F66" s="238">
        <f t="shared" si="2"/>
        <v>0</v>
      </c>
      <c r="G66" s="45"/>
      <c r="H66" s="46"/>
      <c r="I66" s="239">
        <f t="shared" si="3"/>
        <v>0</v>
      </c>
    </row>
    <row r="67" spans="1:9" x14ac:dyDescent="0.2">
      <c r="A67" s="226">
        <v>56</v>
      </c>
      <c r="B67" s="159" t="s">
        <v>114</v>
      </c>
      <c r="C67" s="132" t="s">
        <v>269</v>
      </c>
      <c r="D67" s="20"/>
      <c r="E67" s="15"/>
      <c r="F67" s="238">
        <f t="shared" si="2"/>
        <v>0</v>
      </c>
      <c r="G67" s="45"/>
      <c r="H67" s="46"/>
      <c r="I67" s="239">
        <f t="shared" si="3"/>
        <v>0</v>
      </c>
    </row>
    <row r="68" spans="1:9" ht="25.5" x14ac:dyDescent="0.2">
      <c r="A68" s="226">
        <v>57</v>
      </c>
      <c r="B68" s="49" t="s">
        <v>115</v>
      </c>
      <c r="C68" s="132" t="s">
        <v>236</v>
      </c>
      <c r="D68" s="20"/>
      <c r="E68" s="15"/>
      <c r="F68" s="238">
        <f t="shared" si="2"/>
        <v>0</v>
      </c>
      <c r="G68" s="45"/>
      <c r="H68" s="46"/>
      <c r="I68" s="239">
        <f t="shared" si="3"/>
        <v>0</v>
      </c>
    </row>
    <row r="69" spans="1:9" ht="25.5" x14ac:dyDescent="0.2">
      <c r="A69" s="226">
        <v>58</v>
      </c>
      <c r="B69" s="49" t="s">
        <v>116</v>
      </c>
      <c r="C69" s="132" t="s">
        <v>237</v>
      </c>
      <c r="D69" s="20"/>
      <c r="E69" s="15"/>
      <c r="F69" s="238">
        <f t="shared" ref="F69:F129" si="4">SUM(D69:E69)</f>
        <v>0</v>
      </c>
      <c r="G69" s="45"/>
      <c r="H69" s="46"/>
      <c r="I69" s="239">
        <f t="shared" ref="I69:I129" si="5">F69+G69+H69</f>
        <v>0</v>
      </c>
    </row>
    <row r="70" spans="1:9" x14ac:dyDescent="0.2">
      <c r="A70" s="226">
        <v>59</v>
      </c>
      <c r="B70" s="19" t="s">
        <v>117</v>
      </c>
      <c r="C70" s="132" t="s">
        <v>238</v>
      </c>
      <c r="D70" s="20"/>
      <c r="E70" s="15"/>
      <c r="F70" s="238">
        <f t="shared" si="4"/>
        <v>0</v>
      </c>
      <c r="G70" s="45"/>
      <c r="H70" s="46"/>
      <c r="I70" s="239">
        <f t="shared" si="5"/>
        <v>0</v>
      </c>
    </row>
    <row r="71" spans="1:9" x14ac:dyDescent="0.2">
      <c r="A71" s="226">
        <v>60</v>
      </c>
      <c r="B71" s="19" t="s">
        <v>118</v>
      </c>
      <c r="C71" s="132" t="s">
        <v>49</v>
      </c>
      <c r="D71" s="20"/>
      <c r="E71" s="15"/>
      <c r="F71" s="238">
        <f t="shared" si="4"/>
        <v>0</v>
      </c>
      <c r="G71" s="45"/>
      <c r="H71" s="46"/>
      <c r="I71" s="239">
        <f t="shared" si="5"/>
        <v>0</v>
      </c>
    </row>
    <row r="72" spans="1:9" x14ac:dyDescent="0.2">
      <c r="A72" s="226">
        <v>61</v>
      </c>
      <c r="B72" s="19" t="s">
        <v>119</v>
      </c>
      <c r="C72" s="132" t="s">
        <v>239</v>
      </c>
      <c r="D72" s="20"/>
      <c r="E72" s="15"/>
      <c r="F72" s="238">
        <f t="shared" si="4"/>
        <v>0</v>
      </c>
      <c r="G72" s="45"/>
      <c r="H72" s="46"/>
      <c r="I72" s="239">
        <f t="shared" si="5"/>
        <v>0</v>
      </c>
    </row>
    <row r="73" spans="1:9" ht="25.5" x14ac:dyDescent="0.2">
      <c r="A73" s="226">
        <v>62</v>
      </c>
      <c r="B73" s="19" t="s">
        <v>120</v>
      </c>
      <c r="C73" s="132" t="s">
        <v>240</v>
      </c>
      <c r="D73" s="20"/>
      <c r="E73" s="15"/>
      <c r="F73" s="238">
        <f t="shared" si="4"/>
        <v>0</v>
      </c>
      <c r="G73" s="45"/>
      <c r="H73" s="46"/>
      <c r="I73" s="239">
        <f t="shared" si="5"/>
        <v>0</v>
      </c>
    </row>
    <row r="74" spans="1:9" ht="25.5" x14ac:dyDescent="0.2">
      <c r="A74" s="226">
        <v>63</v>
      </c>
      <c r="B74" s="49" t="s">
        <v>121</v>
      </c>
      <c r="C74" s="132" t="s">
        <v>241</v>
      </c>
      <c r="D74" s="20"/>
      <c r="E74" s="15"/>
      <c r="F74" s="238">
        <f t="shared" si="4"/>
        <v>0</v>
      </c>
      <c r="G74" s="45"/>
      <c r="H74" s="46"/>
      <c r="I74" s="239">
        <f t="shared" si="5"/>
        <v>0</v>
      </c>
    </row>
    <row r="75" spans="1:9" ht="25.5" x14ac:dyDescent="0.2">
      <c r="A75" s="226">
        <v>64</v>
      </c>
      <c r="B75" s="19" t="s">
        <v>122</v>
      </c>
      <c r="C75" s="132" t="s">
        <v>242</v>
      </c>
      <c r="D75" s="20"/>
      <c r="E75" s="15"/>
      <c r="F75" s="238">
        <f t="shared" si="4"/>
        <v>0</v>
      </c>
      <c r="G75" s="45"/>
      <c r="H75" s="46"/>
      <c r="I75" s="239">
        <f t="shared" si="5"/>
        <v>0</v>
      </c>
    </row>
    <row r="76" spans="1:9" ht="25.5" x14ac:dyDescent="0.2">
      <c r="A76" s="226">
        <v>65</v>
      </c>
      <c r="B76" s="19" t="s">
        <v>123</v>
      </c>
      <c r="C76" s="132" t="s">
        <v>243</v>
      </c>
      <c r="D76" s="20"/>
      <c r="E76" s="15"/>
      <c r="F76" s="238">
        <f t="shared" si="4"/>
        <v>0</v>
      </c>
      <c r="G76" s="45"/>
      <c r="H76" s="46"/>
      <c r="I76" s="239">
        <f t="shared" si="5"/>
        <v>0</v>
      </c>
    </row>
    <row r="77" spans="1:9" ht="25.5" x14ac:dyDescent="0.2">
      <c r="A77" s="226">
        <v>66</v>
      </c>
      <c r="B77" s="49" t="s">
        <v>124</v>
      </c>
      <c r="C77" s="132" t="s">
        <v>244</v>
      </c>
      <c r="D77" s="20"/>
      <c r="E77" s="15"/>
      <c r="F77" s="238">
        <f t="shared" si="4"/>
        <v>0</v>
      </c>
      <c r="G77" s="45"/>
      <c r="H77" s="46"/>
      <c r="I77" s="239">
        <f t="shared" si="5"/>
        <v>0</v>
      </c>
    </row>
    <row r="78" spans="1:9" ht="25.5" x14ac:dyDescent="0.2">
      <c r="A78" s="226">
        <v>67</v>
      </c>
      <c r="B78" s="49" t="s">
        <v>125</v>
      </c>
      <c r="C78" s="132" t="s">
        <v>245</v>
      </c>
      <c r="D78" s="20"/>
      <c r="E78" s="15"/>
      <c r="F78" s="238">
        <f t="shared" si="4"/>
        <v>0</v>
      </c>
      <c r="G78" s="45"/>
      <c r="H78" s="46"/>
      <c r="I78" s="239">
        <f t="shared" si="5"/>
        <v>0</v>
      </c>
    </row>
    <row r="79" spans="1:9" ht="25.5" x14ac:dyDescent="0.2">
      <c r="A79" s="226">
        <v>68</v>
      </c>
      <c r="B79" s="49" t="s">
        <v>126</v>
      </c>
      <c r="C79" s="132" t="s">
        <v>246</v>
      </c>
      <c r="D79" s="20"/>
      <c r="E79" s="15"/>
      <c r="F79" s="238">
        <f t="shared" si="4"/>
        <v>0</v>
      </c>
      <c r="G79" s="45"/>
      <c r="H79" s="46"/>
      <c r="I79" s="239">
        <f t="shared" si="5"/>
        <v>0</v>
      </c>
    </row>
    <row r="80" spans="1:9" x14ac:dyDescent="0.2">
      <c r="A80" s="226">
        <v>69</v>
      </c>
      <c r="B80" s="159" t="s">
        <v>127</v>
      </c>
      <c r="C80" s="132" t="s">
        <v>128</v>
      </c>
      <c r="D80" s="20"/>
      <c r="E80" s="15"/>
      <c r="F80" s="238">
        <f t="shared" si="4"/>
        <v>0</v>
      </c>
      <c r="G80" s="45"/>
      <c r="H80" s="46"/>
      <c r="I80" s="239">
        <f t="shared" si="5"/>
        <v>0</v>
      </c>
    </row>
    <row r="81" spans="1:9" x14ac:dyDescent="0.2">
      <c r="A81" s="226">
        <v>70</v>
      </c>
      <c r="B81" s="49" t="s">
        <v>129</v>
      </c>
      <c r="C81" s="132" t="s">
        <v>247</v>
      </c>
      <c r="D81" s="20"/>
      <c r="E81" s="15"/>
      <c r="F81" s="238">
        <f t="shared" si="4"/>
        <v>0</v>
      </c>
      <c r="G81" s="45"/>
      <c r="H81" s="46"/>
      <c r="I81" s="239">
        <f t="shared" si="5"/>
        <v>0</v>
      </c>
    </row>
    <row r="82" spans="1:9" x14ac:dyDescent="0.2">
      <c r="A82" s="226">
        <v>71</v>
      </c>
      <c r="B82" s="159" t="s">
        <v>130</v>
      </c>
      <c r="C82" s="132" t="s">
        <v>34</v>
      </c>
      <c r="D82" s="20"/>
      <c r="E82" s="15"/>
      <c r="F82" s="238">
        <f t="shared" si="4"/>
        <v>0</v>
      </c>
      <c r="G82" s="45"/>
      <c r="H82" s="46"/>
      <c r="I82" s="239">
        <f t="shared" si="5"/>
        <v>0</v>
      </c>
    </row>
    <row r="83" spans="1:9" x14ac:dyDescent="0.2">
      <c r="A83" s="226">
        <v>72</v>
      </c>
      <c r="B83" s="49" t="s">
        <v>131</v>
      </c>
      <c r="C83" s="51" t="s">
        <v>316</v>
      </c>
      <c r="D83" s="20"/>
      <c r="E83" s="15"/>
      <c r="F83" s="238">
        <f t="shared" si="4"/>
        <v>0</v>
      </c>
      <c r="G83" s="45"/>
      <c r="H83" s="46"/>
      <c r="I83" s="239">
        <f t="shared" si="5"/>
        <v>0</v>
      </c>
    </row>
    <row r="84" spans="1:9" x14ac:dyDescent="0.2">
      <c r="A84" s="226">
        <v>73</v>
      </c>
      <c r="B84" s="49" t="s">
        <v>132</v>
      </c>
      <c r="C84" s="132" t="s">
        <v>35</v>
      </c>
      <c r="D84" s="20"/>
      <c r="E84" s="15"/>
      <c r="F84" s="238">
        <f t="shared" si="4"/>
        <v>0</v>
      </c>
      <c r="G84" s="45"/>
      <c r="H84" s="46"/>
      <c r="I84" s="239">
        <f t="shared" si="5"/>
        <v>0</v>
      </c>
    </row>
    <row r="85" spans="1:9" x14ac:dyDescent="0.2">
      <c r="A85" s="226">
        <v>74</v>
      </c>
      <c r="B85" s="49" t="s">
        <v>133</v>
      </c>
      <c r="C85" s="132" t="s">
        <v>48</v>
      </c>
      <c r="D85" s="20"/>
      <c r="E85" s="15"/>
      <c r="F85" s="238">
        <f t="shared" si="4"/>
        <v>0</v>
      </c>
      <c r="G85" s="45"/>
      <c r="H85" s="46"/>
      <c r="I85" s="239">
        <f t="shared" si="5"/>
        <v>0</v>
      </c>
    </row>
    <row r="86" spans="1:9" x14ac:dyDescent="0.2">
      <c r="A86" s="226">
        <v>75</v>
      </c>
      <c r="B86" s="49" t="s">
        <v>134</v>
      </c>
      <c r="C86" s="132" t="s">
        <v>226</v>
      </c>
      <c r="D86" s="20"/>
      <c r="E86" s="15"/>
      <c r="F86" s="238">
        <f t="shared" si="4"/>
        <v>0</v>
      </c>
      <c r="G86" s="45"/>
      <c r="H86" s="46"/>
      <c r="I86" s="239">
        <f t="shared" si="5"/>
        <v>0</v>
      </c>
    </row>
    <row r="87" spans="1:9" x14ac:dyDescent="0.2">
      <c r="A87" s="226">
        <v>76</v>
      </c>
      <c r="B87" s="49" t="s">
        <v>135</v>
      </c>
      <c r="C87" s="132" t="s">
        <v>291</v>
      </c>
      <c r="D87" s="20"/>
      <c r="E87" s="15"/>
      <c r="F87" s="238">
        <f t="shared" si="4"/>
        <v>0</v>
      </c>
      <c r="G87" s="45"/>
      <c r="H87" s="46"/>
      <c r="I87" s="239">
        <f t="shared" si="5"/>
        <v>0</v>
      </c>
    </row>
    <row r="88" spans="1:9" x14ac:dyDescent="0.2">
      <c r="A88" s="226">
        <v>77</v>
      </c>
      <c r="B88" s="19" t="s">
        <v>136</v>
      </c>
      <c r="C88" s="132" t="s">
        <v>259</v>
      </c>
      <c r="D88" s="20"/>
      <c r="E88" s="15"/>
      <c r="F88" s="238">
        <f t="shared" si="4"/>
        <v>0</v>
      </c>
      <c r="G88" s="45"/>
      <c r="H88" s="46"/>
      <c r="I88" s="239">
        <f t="shared" si="5"/>
        <v>0</v>
      </c>
    </row>
    <row r="89" spans="1:9" ht="25.5" x14ac:dyDescent="0.2">
      <c r="A89" s="307">
        <v>78</v>
      </c>
      <c r="B89" s="310" t="s">
        <v>137</v>
      </c>
      <c r="C89" s="200" t="s">
        <v>248</v>
      </c>
      <c r="D89" s="20"/>
      <c r="E89" s="15"/>
      <c r="F89" s="238">
        <f t="shared" si="4"/>
        <v>0</v>
      </c>
      <c r="G89" s="45"/>
      <c r="H89" s="46"/>
      <c r="I89" s="239">
        <f t="shared" si="5"/>
        <v>0</v>
      </c>
    </row>
    <row r="90" spans="1:9" ht="38.25" x14ac:dyDescent="0.2">
      <c r="A90" s="383"/>
      <c r="B90" s="311"/>
      <c r="C90" s="132" t="s">
        <v>289</v>
      </c>
      <c r="D90" s="20"/>
      <c r="E90" s="15"/>
      <c r="F90" s="238">
        <f t="shared" si="4"/>
        <v>0</v>
      </c>
      <c r="G90" s="45"/>
      <c r="H90" s="46"/>
      <c r="I90" s="239">
        <f t="shared" si="5"/>
        <v>0</v>
      </c>
    </row>
    <row r="91" spans="1:9" ht="25.5" x14ac:dyDescent="0.2">
      <c r="A91" s="383"/>
      <c r="B91" s="311"/>
      <c r="C91" s="132" t="s">
        <v>249</v>
      </c>
      <c r="D91" s="20"/>
      <c r="E91" s="15"/>
      <c r="F91" s="238">
        <f t="shared" si="4"/>
        <v>0</v>
      </c>
      <c r="G91" s="45"/>
      <c r="H91" s="46"/>
      <c r="I91" s="239">
        <f t="shared" si="5"/>
        <v>0</v>
      </c>
    </row>
    <row r="92" spans="1:9" ht="38.25" x14ac:dyDescent="0.2">
      <c r="A92" s="384"/>
      <c r="B92" s="312"/>
      <c r="C92" s="201" t="s">
        <v>290</v>
      </c>
      <c r="D92" s="20"/>
      <c r="E92" s="15"/>
      <c r="F92" s="238">
        <f t="shared" si="4"/>
        <v>0</v>
      </c>
      <c r="G92" s="45"/>
      <c r="H92" s="46"/>
      <c r="I92" s="239">
        <f t="shared" si="5"/>
        <v>0</v>
      </c>
    </row>
    <row r="93" spans="1:9" ht="25.5" x14ac:dyDescent="0.2">
      <c r="A93" s="227">
        <v>79</v>
      </c>
      <c r="B93" s="19" t="s">
        <v>138</v>
      </c>
      <c r="C93" s="132" t="s">
        <v>47</v>
      </c>
      <c r="D93" s="20"/>
      <c r="E93" s="15"/>
      <c r="F93" s="238">
        <f t="shared" si="4"/>
        <v>0</v>
      </c>
      <c r="G93" s="45"/>
      <c r="H93" s="46"/>
      <c r="I93" s="239">
        <f t="shared" si="5"/>
        <v>0</v>
      </c>
    </row>
    <row r="94" spans="1:9" x14ac:dyDescent="0.2">
      <c r="A94" s="226">
        <v>80</v>
      </c>
      <c r="B94" s="19" t="s">
        <v>139</v>
      </c>
      <c r="C94" s="132" t="s">
        <v>140</v>
      </c>
      <c r="D94" s="20"/>
      <c r="E94" s="15"/>
      <c r="F94" s="238">
        <f t="shared" si="4"/>
        <v>0</v>
      </c>
      <c r="G94" s="45"/>
      <c r="H94" s="46"/>
      <c r="I94" s="239">
        <f t="shared" si="5"/>
        <v>0</v>
      </c>
    </row>
    <row r="95" spans="1:9" x14ac:dyDescent="0.2">
      <c r="A95" s="226">
        <v>81</v>
      </c>
      <c r="B95" s="159" t="s">
        <v>141</v>
      </c>
      <c r="C95" s="132" t="s">
        <v>142</v>
      </c>
      <c r="D95" s="20"/>
      <c r="E95" s="15"/>
      <c r="F95" s="238">
        <f t="shared" si="4"/>
        <v>0</v>
      </c>
      <c r="G95" s="45"/>
      <c r="H95" s="46"/>
      <c r="I95" s="239">
        <f t="shared" si="5"/>
        <v>0</v>
      </c>
    </row>
    <row r="96" spans="1:9" x14ac:dyDescent="0.2">
      <c r="A96" s="226">
        <v>82</v>
      </c>
      <c r="B96" s="19" t="s">
        <v>143</v>
      </c>
      <c r="C96" s="132" t="s">
        <v>27</v>
      </c>
      <c r="D96" s="20">
        <v>927085.05</v>
      </c>
      <c r="E96" s="15"/>
      <c r="F96" s="238">
        <f t="shared" si="4"/>
        <v>927085.05</v>
      </c>
      <c r="G96" s="45"/>
      <c r="H96" s="46"/>
      <c r="I96" s="239">
        <f t="shared" si="5"/>
        <v>927085.05</v>
      </c>
    </row>
    <row r="97" spans="1:9" x14ac:dyDescent="0.2">
      <c r="A97" s="226">
        <v>83</v>
      </c>
      <c r="B97" s="159" t="s">
        <v>144</v>
      </c>
      <c r="C97" s="132" t="s">
        <v>12</v>
      </c>
      <c r="D97" s="20">
        <v>1194610.5</v>
      </c>
      <c r="E97" s="15"/>
      <c r="F97" s="238">
        <f t="shared" si="4"/>
        <v>1194610.5</v>
      </c>
      <c r="G97" s="45"/>
      <c r="H97" s="46"/>
      <c r="I97" s="239">
        <f t="shared" si="5"/>
        <v>1194610.5</v>
      </c>
    </row>
    <row r="98" spans="1:9" x14ac:dyDescent="0.2">
      <c r="A98" s="226">
        <v>84</v>
      </c>
      <c r="B98" s="159" t="s">
        <v>145</v>
      </c>
      <c r="C98" s="132" t="s">
        <v>26</v>
      </c>
      <c r="D98" s="20">
        <v>2081314.35</v>
      </c>
      <c r="E98" s="15"/>
      <c r="F98" s="238">
        <f t="shared" si="4"/>
        <v>2081314.35</v>
      </c>
      <c r="G98" s="45"/>
      <c r="H98" s="46"/>
      <c r="I98" s="239">
        <f t="shared" si="5"/>
        <v>2081314.35</v>
      </c>
    </row>
    <row r="99" spans="1:9" x14ac:dyDescent="0.2">
      <c r="A99" s="226">
        <v>85</v>
      </c>
      <c r="B99" s="19" t="s">
        <v>146</v>
      </c>
      <c r="C99" s="132" t="s">
        <v>41</v>
      </c>
      <c r="D99" s="20">
        <v>922037.4</v>
      </c>
      <c r="E99" s="15"/>
      <c r="F99" s="238">
        <f t="shared" si="4"/>
        <v>922037.4</v>
      </c>
      <c r="G99" s="45"/>
      <c r="H99" s="46"/>
      <c r="I99" s="239">
        <f t="shared" si="5"/>
        <v>922037.4</v>
      </c>
    </row>
    <row r="100" spans="1:9" x14ac:dyDescent="0.2">
      <c r="A100" s="226">
        <v>86</v>
      </c>
      <c r="B100" s="49" t="s">
        <v>148</v>
      </c>
      <c r="C100" s="132" t="s">
        <v>28</v>
      </c>
      <c r="D100" s="20">
        <v>2823879.75</v>
      </c>
      <c r="E100" s="15"/>
      <c r="F100" s="238">
        <f t="shared" si="4"/>
        <v>2823879.75</v>
      </c>
      <c r="G100" s="45"/>
      <c r="H100" s="46"/>
      <c r="I100" s="239">
        <f t="shared" si="5"/>
        <v>2823879.75</v>
      </c>
    </row>
    <row r="101" spans="1:9" x14ac:dyDescent="0.2">
      <c r="A101" s="226">
        <v>88</v>
      </c>
      <c r="B101" s="49" t="s">
        <v>149</v>
      </c>
      <c r="C101" s="132" t="s">
        <v>29</v>
      </c>
      <c r="D101" s="20">
        <v>2025229.35</v>
      </c>
      <c r="E101" s="15"/>
      <c r="F101" s="238">
        <f t="shared" si="4"/>
        <v>2025229.35</v>
      </c>
      <c r="G101" s="45"/>
      <c r="H101" s="46"/>
      <c r="I101" s="239">
        <f t="shared" si="5"/>
        <v>2025229.35</v>
      </c>
    </row>
    <row r="102" spans="1:9" x14ac:dyDescent="0.2">
      <c r="A102" s="226">
        <v>89</v>
      </c>
      <c r="B102" s="159" t="s">
        <v>150</v>
      </c>
      <c r="C102" s="132" t="s">
        <v>14</v>
      </c>
      <c r="D102" s="20">
        <v>925963.35</v>
      </c>
      <c r="E102" s="15"/>
      <c r="F102" s="238">
        <f t="shared" si="4"/>
        <v>925963.35</v>
      </c>
      <c r="G102" s="45"/>
      <c r="H102" s="46"/>
      <c r="I102" s="239">
        <f t="shared" si="5"/>
        <v>925963.35</v>
      </c>
    </row>
    <row r="103" spans="1:9" x14ac:dyDescent="0.2">
      <c r="A103" s="226">
        <v>90</v>
      </c>
      <c r="B103" s="49" t="s">
        <v>151</v>
      </c>
      <c r="C103" s="132" t="s">
        <v>30</v>
      </c>
      <c r="D103" s="20">
        <v>1251817.2</v>
      </c>
      <c r="E103" s="15"/>
      <c r="F103" s="238">
        <f t="shared" si="4"/>
        <v>1251817.2</v>
      </c>
      <c r="G103" s="45"/>
      <c r="H103" s="46"/>
      <c r="I103" s="239">
        <f t="shared" si="5"/>
        <v>1251817.2</v>
      </c>
    </row>
    <row r="104" spans="1:9" x14ac:dyDescent="0.2">
      <c r="A104" s="226">
        <v>91</v>
      </c>
      <c r="B104" s="49" t="s">
        <v>152</v>
      </c>
      <c r="C104" s="132" t="s">
        <v>15</v>
      </c>
      <c r="D104" s="20">
        <v>954566.7</v>
      </c>
      <c r="E104" s="15"/>
      <c r="F104" s="238">
        <f t="shared" si="4"/>
        <v>954566.7</v>
      </c>
      <c r="G104" s="45"/>
      <c r="H104" s="46"/>
      <c r="I104" s="239">
        <f t="shared" si="5"/>
        <v>954566.7</v>
      </c>
    </row>
    <row r="105" spans="1:9" x14ac:dyDescent="0.2">
      <c r="A105" s="226">
        <v>92</v>
      </c>
      <c r="B105" s="19" t="s">
        <v>153</v>
      </c>
      <c r="C105" s="132" t="s">
        <v>13</v>
      </c>
      <c r="D105" s="20">
        <v>1489617.6</v>
      </c>
      <c r="E105" s="15">
        <v>176625.36</v>
      </c>
      <c r="F105" s="238">
        <f t="shared" si="4"/>
        <v>1666242.96</v>
      </c>
      <c r="G105" s="45"/>
      <c r="H105" s="46"/>
      <c r="I105" s="239">
        <f t="shared" si="5"/>
        <v>1666242.96</v>
      </c>
    </row>
    <row r="106" spans="1:9" x14ac:dyDescent="0.2">
      <c r="A106" s="226">
        <v>93</v>
      </c>
      <c r="B106" s="159" t="s">
        <v>154</v>
      </c>
      <c r="C106" s="132" t="s">
        <v>31</v>
      </c>
      <c r="D106" s="20">
        <v>2590566.15</v>
      </c>
      <c r="E106" s="15"/>
      <c r="F106" s="238">
        <f t="shared" si="4"/>
        <v>2590566.15</v>
      </c>
      <c r="G106" s="45"/>
      <c r="H106" s="46"/>
      <c r="I106" s="239">
        <f t="shared" si="5"/>
        <v>2590566.15</v>
      </c>
    </row>
    <row r="107" spans="1:9" x14ac:dyDescent="0.2">
      <c r="A107" s="226">
        <v>94</v>
      </c>
      <c r="B107" s="49" t="s">
        <v>156</v>
      </c>
      <c r="C107" s="132" t="s">
        <v>33</v>
      </c>
      <c r="D107" s="20">
        <v>2623656.2999999998</v>
      </c>
      <c r="E107" s="15"/>
      <c r="F107" s="238">
        <f t="shared" si="4"/>
        <v>2623656.2999999998</v>
      </c>
      <c r="G107" s="45"/>
      <c r="H107" s="46"/>
      <c r="I107" s="239">
        <f t="shared" si="5"/>
        <v>2623656.2999999998</v>
      </c>
    </row>
    <row r="108" spans="1:9" x14ac:dyDescent="0.2">
      <c r="A108" s="226">
        <v>96</v>
      </c>
      <c r="B108" s="49" t="s">
        <v>158</v>
      </c>
      <c r="C108" s="132" t="s">
        <v>159</v>
      </c>
      <c r="D108" s="20"/>
      <c r="E108" s="15"/>
      <c r="F108" s="238">
        <f t="shared" si="4"/>
        <v>0</v>
      </c>
      <c r="G108" s="45"/>
      <c r="H108" s="46"/>
      <c r="I108" s="239">
        <f t="shared" si="5"/>
        <v>0</v>
      </c>
    </row>
    <row r="109" spans="1:9" x14ac:dyDescent="0.2">
      <c r="A109" s="226">
        <v>98</v>
      </c>
      <c r="B109" s="49" t="s">
        <v>160</v>
      </c>
      <c r="C109" s="132" t="s">
        <v>161</v>
      </c>
      <c r="D109" s="20"/>
      <c r="E109" s="15"/>
      <c r="F109" s="238">
        <f t="shared" si="4"/>
        <v>0</v>
      </c>
      <c r="G109" s="45"/>
      <c r="H109" s="46"/>
      <c r="I109" s="239">
        <f t="shared" si="5"/>
        <v>0</v>
      </c>
    </row>
    <row r="110" spans="1:9" x14ac:dyDescent="0.2">
      <c r="A110" s="226">
        <v>99</v>
      </c>
      <c r="B110" s="159" t="s">
        <v>162</v>
      </c>
      <c r="C110" s="132" t="s">
        <v>163</v>
      </c>
      <c r="D110" s="20"/>
      <c r="E110" s="15"/>
      <c r="F110" s="238">
        <f t="shared" si="4"/>
        <v>0</v>
      </c>
      <c r="G110" s="45"/>
      <c r="H110" s="46"/>
      <c r="I110" s="239">
        <f t="shared" si="5"/>
        <v>0</v>
      </c>
    </row>
    <row r="111" spans="1:9" x14ac:dyDescent="0.2">
      <c r="A111" s="226">
        <v>100</v>
      </c>
      <c r="B111" s="159" t="s">
        <v>164</v>
      </c>
      <c r="C111" s="132" t="s">
        <v>165</v>
      </c>
      <c r="D111" s="20"/>
      <c r="E111" s="15"/>
      <c r="F111" s="238">
        <f t="shared" si="4"/>
        <v>0</v>
      </c>
      <c r="G111" s="45"/>
      <c r="H111" s="46"/>
      <c r="I111" s="239">
        <f t="shared" si="5"/>
        <v>0</v>
      </c>
    </row>
    <row r="112" spans="1:9" x14ac:dyDescent="0.2">
      <c r="A112" s="226">
        <v>101</v>
      </c>
      <c r="B112" s="159" t="s">
        <v>166</v>
      </c>
      <c r="C112" s="132" t="s">
        <v>167</v>
      </c>
      <c r="D112" s="20"/>
      <c r="E112" s="15"/>
      <c r="F112" s="238">
        <f t="shared" si="4"/>
        <v>0</v>
      </c>
      <c r="G112" s="45"/>
      <c r="H112" s="46"/>
      <c r="I112" s="239">
        <f t="shared" si="5"/>
        <v>0</v>
      </c>
    </row>
    <row r="113" spans="1:9" x14ac:dyDescent="0.2">
      <c r="A113" s="226">
        <v>102</v>
      </c>
      <c r="B113" s="159" t="s">
        <v>168</v>
      </c>
      <c r="C113" s="132" t="s">
        <v>169</v>
      </c>
      <c r="D113" s="20"/>
      <c r="E113" s="15"/>
      <c r="F113" s="238">
        <f t="shared" si="4"/>
        <v>0</v>
      </c>
      <c r="G113" s="45"/>
      <c r="H113" s="46"/>
      <c r="I113" s="239">
        <f t="shared" si="5"/>
        <v>0</v>
      </c>
    </row>
    <row r="114" spans="1:9" x14ac:dyDescent="0.2">
      <c r="A114" s="226">
        <v>103</v>
      </c>
      <c r="B114" s="159" t="s">
        <v>170</v>
      </c>
      <c r="C114" s="132" t="s">
        <v>171</v>
      </c>
      <c r="D114" s="20"/>
      <c r="E114" s="15"/>
      <c r="F114" s="238">
        <f t="shared" si="4"/>
        <v>0</v>
      </c>
      <c r="G114" s="45"/>
      <c r="H114" s="46"/>
      <c r="I114" s="239">
        <f t="shared" si="5"/>
        <v>0</v>
      </c>
    </row>
    <row r="115" spans="1:9" x14ac:dyDescent="0.2">
      <c r="A115" s="226">
        <v>104</v>
      </c>
      <c r="B115" s="104" t="s">
        <v>172</v>
      </c>
      <c r="C115" s="179" t="s">
        <v>173</v>
      </c>
      <c r="D115" s="20"/>
      <c r="E115" s="15"/>
      <c r="F115" s="238">
        <f t="shared" si="4"/>
        <v>0</v>
      </c>
      <c r="G115" s="45"/>
      <c r="H115" s="46"/>
      <c r="I115" s="239">
        <f t="shared" si="5"/>
        <v>0</v>
      </c>
    </row>
    <row r="116" spans="1:9" x14ac:dyDescent="0.2">
      <c r="A116" s="226">
        <v>105</v>
      </c>
      <c r="B116" s="19" t="s">
        <v>174</v>
      </c>
      <c r="C116" s="132" t="s">
        <v>175</v>
      </c>
      <c r="D116" s="20"/>
      <c r="E116" s="15"/>
      <c r="F116" s="238">
        <f t="shared" si="4"/>
        <v>0</v>
      </c>
      <c r="G116" s="45"/>
      <c r="H116" s="46"/>
      <c r="I116" s="239">
        <f t="shared" si="5"/>
        <v>0</v>
      </c>
    </row>
    <row r="117" spans="1:9" x14ac:dyDescent="0.2">
      <c r="A117" s="226">
        <v>106</v>
      </c>
      <c r="B117" s="159" t="s">
        <v>176</v>
      </c>
      <c r="C117" s="132" t="s">
        <v>177</v>
      </c>
      <c r="D117" s="20"/>
      <c r="E117" s="15"/>
      <c r="F117" s="238">
        <f t="shared" si="4"/>
        <v>0</v>
      </c>
      <c r="G117" s="45"/>
      <c r="H117" s="46"/>
      <c r="I117" s="239">
        <f t="shared" si="5"/>
        <v>0</v>
      </c>
    </row>
    <row r="118" spans="1:9" x14ac:dyDescent="0.2">
      <c r="A118" s="226">
        <v>107</v>
      </c>
      <c r="B118" s="49" t="s">
        <v>178</v>
      </c>
      <c r="C118" s="202" t="s">
        <v>179</v>
      </c>
      <c r="D118" s="20"/>
      <c r="E118" s="15"/>
      <c r="F118" s="238">
        <f t="shared" si="4"/>
        <v>0</v>
      </c>
      <c r="G118" s="45"/>
      <c r="H118" s="46"/>
      <c r="I118" s="239">
        <f t="shared" si="5"/>
        <v>0</v>
      </c>
    </row>
    <row r="119" spans="1:9" x14ac:dyDescent="0.2">
      <c r="A119" s="226">
        <v>108</v>
      </c>
      <c r="B119" s="159" t="s">
        <v>180</v>
      </c>
      <c r="C119" s="132" t="s">
        <v>262</v>
      </c>
      <c r="D119" s="20"/>
      <c r="E119" s="15"/>
      <c r="F119" s="238">
        <f t="shared" si="4"/>
        <v>0</v>
      </c>
      <c r="G119" s="45"/>
      <c r="H119" s="46"/>
      <c r="I119" s="239">
        <f t="shared" si="5"/>
        <v>0</v>
      </c>
    </row>
    <row r="120" spans="1:9" x14ac:dyDescent="0.2">
      <c r="A120" s="226">
        <v>109</v>
      </c>
      <c r="B120" s="19" t="s">
        <v>181</v>
      </c>
      <c r="C120" s="132" t="s">
        <v>250</v>
      </c>
      <c r="D120" s="20"/>
      <c r="E120" s="15"/>
      <c r="F120" s="238">
        <f t="shared" si="4"/>
        <v>0</v>
      </c>
      <c r="G120" s="45"/>
      <c r="H120" s="46"/>
      <c r="I120" s="239">
        <f t="shared" si="5"/>
        <v>0</v>
      </c>
    </row>
    <row r="121" spans="1:9" x14ac:dyDescent="0.2">
      <c r="A121" s="226">
        <v>110</v>
      </c>
      <c r="B121" s="49" t="s">
        <v>302</v>
      </c>
      <c r="C121" s="132" t="s">
        <v>307</v>
      </c>
      <c r="D121" s="20"/>
      <c r="E121" s="15"/>
      <c r="F121" s="238">
        <f t="shared" si="4"/>
        <v>0</v>
      </c>
      <c r="G121" s="45"/>
      <c r="H121" s="46"/>
      <c r="I121" s="239">
        <f t="shared" si="5"/>
        <v>0</v>
      </c>
    </row>
    <row r="122" spans="1:9" x14ac:dyDescent="0.2">
      <c r="A122" s="226">
        <v>111</v>
      </c>
      <c r="B122" s="24" t="s">
        <v>319</v>
      </c>
      <c r="C122" s="161" t="s">
        <v>318</v>
      </c>
      <c r="D122" s="20"/>
      <c r="E122" s="15"/>
      <c r="F122" s="238">
        <f t="shared" si="4"/>
        <v>0</v>
      </c>
      <c r="G122" s="45"/>
      <c r="H122" s="46"/>
      <c r="I122" s="239">
        <f t="shared" si="5"/>
        <v>0</v>
      </c>
    </row>
    <row r="123" spans="1:9" x14ac:dyDescent="0.2">
      <c r="A123" s="226">
        <v>112</v>
      </c>
      <c r="B123" s="19" t="s">
        <v>182</v>
      </c>
      <c r="C123" s="132" t="s">
        <v>301</v>
      </c>
      <c r="D123" s="20"/>
      <c r="E123" s="15"/>
      <c r="F123" s="238">
        <f t="shared" si="4"/>
        <v>0</v>
      </c>
      <c r="G123" s="45"/>
      <c r="H123" s="46"/>
      <c r="I123" s="239">
        <f t="shared" si="5"/>
        <v>0</v>
      </c>
    </row>
    <row r="124" spans="1:9" x14ac:dyDescent="0.2">
      <c r="A124" s="226">
        <v>113</v>
      </c>
      <c r="B124" s="159" t="s">
        <v>183</v>
      </c>
      <c r="C124" s="132" t="s">
        <v>184</v>
      </c>
      <c r="D124" s="20"/>
      <c r="E124" s="15"/>
      <c r="F124" s="238">
        <f t="shared" si="4"/>
        <v>0</v>
      </c>
      <c r="G124" s="45"/>
      <c r="H124" s="46"/>
      <c r="I124" s="239">
        <f t="shared" si="5"/>
        <v>0</v>
      </c>
    </row>
    <row r="125" spans="1:9" ht="25.5" x14ac:dyDescent="0.2">
      <c r="A125" s="226">
        <v>114</v>
      </c>
      <c r="B125" s="159" t="s">
        <v>185</v>
      </c>
      <c r="C125" s="199" t="s">
        <v>298</v>
      </c>
      <c r="D125" s="20"/>
      <c r="E125" s="15"/>
      <c r="F125" s="238">
        <f t="shared" si="4"/>
        <v>0</v>
      </c>
      <c r="G125" s="45"/>
      <c r="H125" s="46"/>
      <c r="I125" s="239">
        <f t="shared" si="5"/>
        <v>0</v>
      </c>
    </row>
    <row r="126" spans="1:9" x14ac:dyDescent="0.2">
      <c r="A126" s="226">
        <v>115</v>
      </c>
      <c r="B126" s="159" t="s">
        <v>186</v>
      </c>
      <c r="C126" s="132" t="s">
        <v>221</v>
      </c>
      <c r="D126" s="20"/>
      <c r="E126" s="15"/>
      <c r="F126" s="238">
        <f t="shared" si="4"/>
        <v>0</v>
      </c>
      <c r="G126" s="45"/>
      <c r="H126" s="46"/>
      <c r="I126" s="239">
        <f t="shared" si="5"/>
        <v>0</v>
      </c>
    </row>
    <row r="127" spans="1:9" x14ac:dyDescent="0.2">
      <c r="A127" s="226">
        <v>116</v>
      </c>
      <c r="B127" s="159" t="s">
        <v>187</v>
      </c>
      <c r="C127" s="132" t="s">
        <v>188</v>
      </c>
      <c r="D127" s="20"/>
      <c r="E127" s="15"/>
      <c r="F127" s="238">
        <f t="shared" si="4"/>
        <v>0</v>
      </c>
      <c r="G127" s="45"/>
      <c r="H127" s="46"/>
      <c r="I127" s="239">
        <f t="shared" si="5"/>
        <v>0</v>
      </c>
    </row>
    <row r="128" spans="1:9" x14ac:dyDescent="0.2">
      <c r="A128" s="226">
        <v>117</v>
      </c>
      <c r="B128" s="159" t="s">
        <v>189</v>
      </c>
      <c r="C128" s="132" t="s">
        <v>39</v>
      </c>
      <c r="D128" s="20"/>
      <c r="E128" s="15"/>
      <c r="F128" s="238">
        <f t="shared" si="4"/>
        <v>0</v>
      </c>
      <c r="G128" s="45"/>
      <c r="H128" s="46"/>
      <c r="I128" s="239">
        <f t="shared" si="5"/>
        <v>0</v>
      </c>
    </row>
    <row r="129" spans="1:9" x14ac:dyDescent="0.2">
      <c r="A129" s="226">
        <v>118</v>
      </c>
      <c r="B129" s="49" t="s">
        <v>190</v>
      </c>
      <c r="C129" s="132" t="s">
        <v>44</v>
      </c>
      <c r="D129" s="20"/>
      <c r="E129" s="15"/>
      <c r="F129" s="238">
        <f t="shared" si="4"/>
        <v>0</v>
      </c>
      <c r="G129" s="45"/>
      <c r="H129" s="46"/>
      <c r="I129" s="239">
        <f t="shared" si="5"/>
        <v>0</v>
      </c>
    </row>
    <row r="130" spans="1:9" x14ac:dyDescent="0.2">
      <c r="A130" s="226">
        <v>119</v>
      </c>
      <c r="B130" s="49" t="s">
        <v>191</v>
      </c>
      <c r="C130" s="132" t="s">
        <v>223</v>
      </c>
      <c r="D130" s="20">
        <v>52635772.5</v>
      </c>
      <c r="E130" s="15">
        <v>19302317.120000001</v>
      </c>
      <c r="F130" s="238">
        <f t="shared" ref="F130:F143" si="6">SUM(D130:E130)</f>
        <v>71938089.620000005</v>
      </c>
      <c r="G130" s="45">
        <v>22421880.359999999</v>
      </c>
      <c r="H130" s="46">
        <v>3534713</v>
      </c>
      <c r="I130" s="239">
        <f t="shared" ref="I130:I143" si="7">F130+G130+H130</f>
        <v>97894682.980000004</v>
      </c>
    </row>
    <row r="131" spans="1:9" x14ac:dyDescent="0.2">
      <c r="A131" s="226">
        <v>120</v>
      </c>
      <c r="B131" s="49" t="s">
        <v>192</v>
      </c>
      <c r="C131" s="132" t="s">
        <v>46</v>
      </c>
      <c r="D131" s="20"/>
      <c r="E131" s="15"/>
      <c r="F131" s="238">
        <f t="shared" si="6"/>
        <v>0</v>
      </c>
      <c r="G131" s="45"/>
      <c r="H131" s="46"/>
      <c r="I131" s="239">
        <f t="shared" si="7"/>
        <v>0</v>
      </c>
    </row>
    <row r="132" spans="1:9" x14ac:dyDescent="0.2">
      <c r="A132" s="226">
        <v>121</v>
      </c>
      <c r="B132" s="159" t="s">
        <v>193</v>
      </c>
      <c r="C132" s="132" t="s">
        <v>45</v>
      </c>
      <c r="D132" s="20"/>
      <c r="E132" s="15"/>
      <c r="F132" s="238">
        <f t="shared" si="6"/>
        <v>0</v>
      </c>
      <c r="G132" s="45"/>
      <c r="H132" s="46"/>
      <c r="I132" s="239">
        <f t="shared" si="7"/>
        <v>0</v>
      </c>
    </row>
    <row r="133" spans="1:9" x14ac:dyDescent="0.2">
      <c r="A133" s="226">
        <v>122</v>
      </c>
      <c r="B133" s="159" t="s">
        <v>194</v>
      </c>
      <c r="C133" s="132" t="s">
        <v>195</v>
      </c>
      <c r="D133" s="20"/>
      <c r="E133" s="15"/>
      <c r="F133" s="238">
        <f t="shared" si="6"/>
        <v>0</v>
      </c>
      <c r="G133" s="45"/>
      <c r="H133" s="46"/>
      <c r="I133" s="239">
        <f t="shared" si="7"/>
        <v>0</v>
      </c>
    </row>
    <row r="134" spans="1:9" x14ac:dyDescent="0.2">
      <c r="A134" s="226">
        <v>123</v>
      </c>
      <c r="B134" s="159" t="s">
        <v>196</v>
      </c>
      <c r="C134" s="51" t="s">
        <v>322</v>
      </c>
      <c r="D134" s="20"/>
      <c r="E134" s="15"/>
      <c r="F134" s="238">
        <f t="shared" si="6"/>
        <v>0</v>
      </c>
      <c r="G134" s="45"/>
      <c r="H134" s="46"/>
      <c r="I134" s="239">
        <f t="shared" si="7"/>
        <v>0</v>
      </c>
    </row>
    <row r="135" spans="1:9" x14ac:dyDescent="0.2">
      <c r="A135" s="226">
        <v>124</v>
      </c>
      <c r="B135" s="49" t="s">
        <v>197</v>
      </c>
      <c r="C135" s="132" t="s">
        <v>222</v>
      </c>
      <c r="D135" s="20"/>
      <c r="E135" s="15"/>
      <c r="F135" s="238">
        <f t="shared" si="6"/>
        <v>0</v>
      </c>
      <c r="G135" s="45"/>
      <c r="H135" s="46"/>
      <c r="I135" s="239">
        <f t="shared" si="7"/>
        <v>0</v>
      </c>
    </row>
    <row r="136" spans="1:9" ht="25.5" x14ac:dyDescent="0.2">
      <c r="A136" s="226">
        <v>125</v>
      </c>
      <c r="B136" s="19" t="s">
        <v>198</v>
      </c>
      <c r="C136" s="51" t="s">
        <v>321</v>
      </c>
      <c r="D136" s="20">
        <v>2970822.45</v>
      </c>
      <c r="E136" s="15"/>
      <c r="F136" s="238">
        <f t="shared" si="6"/>
        <v>2970822.45</v>
      </c>
      <c r="G136" s="45"/>
      <c r="H136" s="46"/>
      <c r="I136" s="239">
        <f t="shared" si="7"/>
        <v>2970822.45</v>
      </c>
    </row>
    <row r="137" spans="1:9" x14ac:dyDescent="0.2">
      <c r="A137" s="226">
        <v>126</v>
      </c>
      <c r="B137" s="159" t="s">
        <v>199</v>
      </c>
      <c r="C137" s="132" t="s">
        <v>200</v>
      </c>
      <c r="D137" s="20"/>
      <c r="E137" s="15"/>
      <c r="F137" s="238">
        <f t="shared" si="6"/>
        <v>0</v>
      </c>
      <c r="G137" s="45"/>
      <c r="H137" s="46"/>
      <c r="I137" s="239">
        <f t="shared" si="7"/>
        <v>0</v>
      </c>
    </row>
    <row r="138" spans="1:9" x14ac:dyDescent="0.2">
      <c r="A138" s="226">
        <v>127</v>
      </c>
      <c r="B138" s="49" t="s">
        <v>201</v>
      </c>
      <c r="C138" s="132" t="s">
        <v>202</v>
      </c>
      <c r="D138" s="20"/>
      <c r="E138" s="15"/>
      <c r="F138" s="238">
        <f t="shared" si="6"/>
        <v>0</v>
      </c>
      <c r="G138" s="45"/>
      <c r="H138" s="46"/>
      <c r="I138" s="239">
        <f t="shared" si="7"/>
        <v>0</v>
      </c>
    </row>
    <row r="139" spans="1:9" x14ac:dyDescent="0.2">
      <c r="A139" s="226">
        <v>128</v>
      </c>
      <c r="B139" s="159" t="s">
        <v>203</v>
      </c>
      <c r="C139" s="132" t="s">
        <v>204</v>
      </c>
      <c r="D139" s="20"/>
      <c r="E139" s="15"/>
      <c r="F139" s="238">
        <f t="shared" si="6"/>
        <v>0</v>
      </c>
      <c r="G139" s="45"/>
      <c r="H139" s="46"/>
      <c r="I139" s="239">
        <f t="shared" si="7"/>
        <v>0</v>
      </c>
    </row>
    <row r="140" spans="1:9" x14ac:dyDescent="0.2">
      <c r="A140" s="226">
        <v>129</v>
      </c>
      <c r="B140" s="18" t="s">
        <v>251</v>
      </c>
      <c r="C140" s="178" t="s">
        <v>252</v>
      </c>
      <c r="D140" s="20"/>
      <c r="E140" s="15"/>
      <c r="F140" s="238">
        <f t="shared" si="6"/>
        <v>0</v>
      </c>
      <c r="G140" s="53"/>
      <c r="H140" s="46"/>
      <c r="I140" s="239">
        <f t="shared" si="7"/>
        <v>0</v>
      </c>
    </row>
    <row r="141" spans="1:9" x14ac:dyDescent="0.2">
      <c r="A141" s="226">
        <v>130</v>
      </c>
      <c r="B141" s="21" t="s">
        <v>253</v>
      </c>
      <c r="C141" s="178" t="s">
        <v>254</v>
      </c>
      <c r="D141" s="20"/>
      <c r="E141" s="15"/>
      <c r="F141" s="238">
        <f t="shared" si="6"/>
        <v>0</v>
      </c>
      <c r="G141" s="53"/>
      <c r="H141" s="46"/>
      <c r="I141" s="239">
        <f t="shared" si="7"/>
        <v>0</v>
      </c>
    </row>
    <row r="142" spans="1:9" x14ac:dyDescent="0.2">
      <c r="A142" s="226">
        <v>131</v>
      </c>
      <c r="B142" s="133" t="s">
        <v>255</v>
      </c>
      <c r="C142" s="221" t="s">
        <v>317</v>
      </c>
      <c r="D142" s="20"/>
      <c r="E142" s="15"/>
      <c r="F142" s="238">
        <f t="shared" si="6"/>
        <v>0</v>
      </c>
      <c r="G142" s="55"/>
      <c r="H142" s="53"/>
      <c r="I142" s="239">
        <f t="shared" si="7"/>
        <v>0</v>
      </c>
    </row>
    <row r="143" spans="1:9" x14ac:dyDescent="0.2">
      <c r="A143" s="226">
        <v>132</v>
      </c>
      <c r="B143" s="160" t="s">
        <v>260</v>
      </c>
      <c r="C143" s="151" t="s">
        <v>261</v>
      </c>
      <c r="D143" s="23"/>
      <c r="E143" s="22"/>
      <c r="F143" s="242">
        <f t="shared" si="6"/>
        <v>0</v>
      </c>
      <c r="G143" s="57"/>
      <c r="H143" s="58"/>
      <c r="I143" s="243">
        <f t="shared" si="7"/>
        <v>0</v>
      </c>
    </row>
    <row r="144" spans="1:9" x14ac:dyDescent="0.2">
      <c r="A144" s="226">
        <v>133</v>
      </c>
      <c r="B144" s="24" t="s">
        <v>296</v>
      </c>
      <c r="C144" s="151" t="s">
        <v>295</v>
      </c>
      <c r="D144" s="198"/>
      <c r="E144" s="15"/>
      <c r="F144" s="238">
        <f t="shared" ref="F144" si="8">SUM(D144:E144)</f>
        <v>0</v>
      </c>
      <c r="G144" s="53"/>
      <c r="H144" s="46"/>
      <c r="I144" s="239">
        <f t="shared" ref="I144" si="9">F144+G144+H144</f>
        <v>0</v>
      </c>
    </row>
    <row r="145" spans="1:9" x14ac:dyDescent="0.2">
      <c r="A145" s="226">
        <v>134</v>
      </c>
      <c r="B145" s="24" t="s">
        <v>300</v>
      </c>
      <c r="C145" s="151" t="s">
        <v>299</v>
      </c>
      <c r="D145" s="198"/>
      <c r="E145" s="15"/>
      <c r="F145" s="238">
        <f t="shared" ref="F145" si="10">SUM(D145:E145)</f>
        <v>0</v>
      </c>
      <c r="G145" s="53"/>
      <c r="H145" s="46"/>
      <c r="I145" s="239">
        <f t="shared" ref="I145" si="11">F145+G145+H145</f>
        <v>0</v>
      </c>
    </row>
    <row r="146" spans="1:9" ht="13.5" thickBot="1" x14ac:dyDescent="0.25">
      <c r="A146" s="251">
        <v>135</v>
      </c>
      <c r="B146" s="252" t="s">
        <v>303</v>
      </c>
      <c r="C146" s="253" t="s">
        <v>304</v>
      </c>
      <c r="D146" s="267"/>
      <c r="E146" s="268"/>
      <c r="F146" s="259">
        <f t="shared" ref="F146" si="12">SUM(D146:E146)</f>
        <v>0</v>
      </c>
      <c r="G146" s="269"/>
      <c r="H146" s="270"/>
      <c r="I146" s="266">
        <f t="shared" ref="I146" si="13">F146+G146+H146</f>
        <v>0</v>
      </c>
    </row>
    <row r="147" spans="1:9" x14ac:dyDescent="0.2">
      <c r="I147" s="6"/>
    </row>
  </sheetData>
  <mergeCells count="16">
    <mergeCell ref="A89:A92"/>
    <mergeCell ref="B89:B92"/>
    <mergeCell ref="A7:C7"/>
    <mergeCell ref="A8:C8"/>
    <mergeCell ref="A1:I1"/>
    <mergeCell ref="A3:A5"/>
    <mergeCell ref="B3:B5"/>
    <mergeCell ref="C3:C5"/>
    <mergeCell ref="A6:C6"/>
    <mergeCell ref="D3:F3"/>
    <mergeCell ref="G3:G5"/>
    <mergeCell ref="H3:H5"/>
    <mergeCell ref="I3:I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H148"/>
  <sheetViews>
    <sheetView zoomScale="90" zoomScaleNormal="90" workbookViewId="0">
      <pane xSplit="3" ySplit="8" topLeftCell="D125" activePane="bottomRight" state="frozen"/>
      <selection activeCell="C173" sqref="C173"/>
      <selection pane="topRight" activeCell="C173" sqref="C173"/>
      <selection pane="bottomLeft" activeCell="C173" sqref="C173"/>
      <selection pane="bottomRight" activeCell="L26" sqref="L26"/>
    </sheetView>
  </sheetViews>
  <sheetFormatPr defaultRowHeight="12.75" x14ac:dyDescent="0.2"/>
  <cols>
    <col min="1" max="1" width="4.5703125" style="130" customWidth="1"/>
    <col min="2" max="2" width="7.7109375" style="130" customWidth="1"/>
    <col min="3" max="3" width="45.140625" style="42" customWidth="1"/>
    <col min="4" max="4" width="19.28515625" style="43" customWidth="1"/>
    <col min="5" max="5" width="14.7109375" style="43" customWidth="1"/>
    <col min="6" max="6" width="15.140625" style="62" customWidth="1"/>
    <col min="7" max="7" width="16.28515625" style="43" customWidth="1"/>
    <col min="8" max="8" width="16.5703125" style="43" customWidth="1"/>
    <col min="9" max="16384" width="9.140625" style="130"/>
  </cols>
  <sheetData>
    <row r="1" spans="1:8" ht="36.75" customHeight="1" x14ac:dyDescent="0.2">
      <c r="A1" s="419" t="s">
        <v>312</v>
      </c>
      <c r="B1" s="420"/>
      <c r="C1" s="420"/>
      <c r="D1" s="421"/>
      <c r="E1" s="314"/>
      <c r="F1" s="314"/>
      <c r="G1" s="314"/>
      <c r="H1" s="314"/>
    </row>
    <row r="2" spans="1:8" ht="15" customHeight="1" thickBot="1" x14ac:dyDescent="0.25">
      <c r="C2" s="4"/>
    </row>
    <row r="3" spans="1:8" s="194" customFormat="1" ht="17.25" customHeight="1" x14ac:dyDescent="0.2">
      <c r="A3" s="435" t="s">
        <v>42</v>
      </c>
      <c r="B3" s="432" t="s">
        <v>263</v>
      </c>
      <c r="C3" s="429" t="s">
        <v>43</v>
      </c>
      <c r="D3" s="415" t="s">
        <v>258</v>
      </c>
      <c r="E3" s="336"/>
      <c r="F3" s="337"/>
      <c r="G3" s="425" t="s">
        <v>264</v>
      </c>
      <c r="H3" s="422" t="s">
        <v>257</v>
      </c>
    </row>
    <row r="4" spans="1:8" s="194" customFormat="1" ht="17.25" customHeight="1" x14ac:dyDescent="0.2">
      <c r="A4" s="436"/>
      <c r="B4" s="433"/>
      <c r="C4" s="430"/>
      <c r="D4" s="438" t="s">
        <v>227</v>
      </c>
      <c r="E4" s="440" t="s">
        <v>228</v>
      </c>
      <c r="F4" s="442" t="s">
        <v>229</v>
      </c>
      <c r="G4" s="423"/>
      <c r="H4" s="423"/>
    </row>
    <row r="5" spans="1:8" s="194" customFormat="1" ht="58.5" customHeight="1" thickBot="1" x14ac:dyDescent="0.25">
      <c r="A5" s="437"/>
      <c r="B5" s="434"/>
      <c r="C5" s="431"/>
      <c r="D5" s="439"/>
      <c r="E5" s="441"/>
      <c r="F5" s="443"/>
      <c r="G5" s="426"/>
      <c r="H5" s="424"/>
    </row>
    <row r="6" spans="1:8" s="131" customFormat="1" ht="15.75" customHeight="1" x14ac:dyDescent="0.2">
      <c r="A6" s="325" t="s">
        <v>220</v>
      </c>
      <c r="B6" s="326"/>
      <c r="C6" s="428"/>
      <c r="D6" s="63">
        <f>SUM(D7:D8)</f>
        <v>86320344.539999977</v>
      </c>
      <c r="E6" s="64">
        <f>SUM(E7:E8)</f>
        <v>66564094.239999995</v>
      </c>
      <c r="F6" s="214">
        <f>SUM(F7:F8)</f>
        <v>152884438.77999997</v>
      </c>
      <c r="G6" s="44">
        <f>SUM(G7:G8)</f>
        <v>924343918</v>
      </c>
      <c r="H6" s="124">
        <f>SUM(H7:H8)</f>
        <v>1077228356.78</v>
      </c>
    </row>
    <row r="7" spans="1:8" s="7" customFormat="1" ht="15.75" customHeight="1" x14ac:dyDescent="0.2">
      <c r="A7" s="322" t="s">
        <v>308</v>
      </c>
      <c r="B7" s="385"/>
      <c r="C7" s="385"/>
      <c r="D7" s="67">
        <v>33.840000000000003</v>
      </c>
      <c r="E7" s="66">
        <v>19.73</v>
      </c>
      <c r="F7" s="183">
        <v>53.570000000000007</v>
      </c>
      <c r="G7" s="182">
        <v>1272.4000000000001</v>
      </c>
      <c r="H7" s="182">
        <v>1325.97</v>
      </c>
    </row>
    <row r="8" spans="1:8" s="131" customFormat="1" ht="15.75" customHeight="1" x14ac:dyDescent="0.2">
      <c r="A8" s="319" t="s">
        <v>219</v>
      </c>
      <c r="B8" s="320"/>
      <c r="C8" s="427"/>
      <c r="D8" s="69">
        <f>SUM(D9:D146)-D89</f>
        <v>86320310.699999973</v>
      </c>
      <c r="E8" s="156">
        <f>SUM(E9:E146)-E89</f>
        <v>66564074.509999998</v>
      </c>
      <c r="F8" s="155">
        <f>SUM(F9:F146)-F89</f>
        <v>152884385.20999998</v>
      </c>
      <c r="G8" s="154">
        <f>SUM(G9:G146)-G89</f>
        <v>924342645.60000002</v>
      </c>
      <c r="H8" s="13">
        <f>SUM(H9:H146)-H89</f>
        <v>1077227030.8099999</v>
      </c>
    </row>
    <row r="9" spans="1:8" s="17" customFormat="1" x14ac:dyDescent="0.2">
      <c r="A9" s="56">
        <v>1</v>
      </c>
      <c r="B9" s="49" t="s">
        <v>52</v>
      </c>
      <c r="C9" s="103" t="s">
        <v>40</v>
      </c>
      <c r="D9" s="236"/>
      <c r="E9" s="76"/>
      <c r="F9" s="41">
        <f>SUM(D9:E9)</f>
        <v>0</v>
      </c>
      <c r="G9" s="293">
        <v>10069092</v>
      </c>
      <c r="H9" s="11">
        <f t="shared" ref="H9:H38" si="0">F9+G9</f>
        <v>10069092</v>
      </c>
    </row>
    <row r="10" spans="1:8" s="17" customFormat="1" x14ac:dyDescent="0.2">
      <c r="A10" s="56">
        <v>2</v>
      </c>
      <c r="B10" s="19" t="s">
        <v>53</v>
      </c>
      <c r="C10" s="103" t="s">
        <v>205</v>
      </c>
      <c r="D10" s="236">
        <v>904552.4</v>
      </c>
      <c r="E10" s="76">
        <v>462840.46</v>
      </c>
      <c r="F10" s="41">
        <f t="shared" ref="F10:F72" si="1">SUM(D10:E10)</f>
        <v>1367392.86</v>
      </c>
      <c r="G10" s="293">
        <v>10069092</v>
      </c>
      <c r="H10" s="11">
        <f t="shared" si="0"/>
        <v>11436484.859999999</v>
      </c>
    </row>
    <row r="11" spans="1:8" s="17" customFormat="1" x14ac:dyDescent="0.2">
      <c r="A11" s="56">
        <v>3</v>
      </c>
      <c r="B11" s="159" t="s">
        <v>54</v>
      </c>
      <c r="C11" s="103" t="s">
        <v>5</v>
      </c>
      <c r="D11" s="236">
        <v>2078009.95</v>
      </c>
      <c r="E11" s="76">
        <v>1370945.1600000001</v>
      </c>
      <c r="F11" s="41">
        <f t="shared" si="1"/>
        <v>3448955.1100000003</v>
      </c>
      <c r="G11" s="293">
        <v>12754183.199999999</v>
      </c>
      <c r="H11" s="11">
        <f t="shared" si="0"/>
        <v>16203138.309999999</v>
      </c>
    </row>
    <row r="12" spans="1:8" s="17" customFormat="1" x14ac:dyDescent="0.2">
      <c r="A12" s="56">
        <v>4</v>
      </c>
      <c r="B12" s="49" t="s">
        <v>55</v>
      </c>
      <c r="C12" s="103" t="s">
        <v>206</v>
      </c>
      <c r="D12" s="236">
        <v>472195.1</v>
      </c>
      <c r="E12" s="76"/>
      <c r="F12" s="41">
        <f t="shared" si="1"/>
        <v>472195.1</v>
      </c>
      <c r="G12" s="293">
        <v>10069092</v>
      </c>
      <c r="H12" s="11">
        <f t="shared" si="0"/>
        <v>10541287.1</v>
      </c>
    </row>
    <row r="13" spans="1:8" s="17" customFormat="1" x14ac:dyDescent="0.2">
      <c r="A13" s="56">
        <v>5</v>
      </c>
      <c r="B13" s="49" t="s">
        <v>56</v>
      </c>
      <c r="C13" s="103" t="s">
        <v>8</v>
      </c>
      <c r="D13" s="236"/>
      <c r="E13" s="76"/>
      <c r="F13" s="41">
        <f t="shared" si="1"/>
        <v>0</v>
      </c>
      <c r="G13" s="293">
        <v>10069092</v>
      </c>
      <c r="H13" s="11">
        <f t="shared" si="0"/>
        <v>10069092</v>
      </c>
    </row>
    <row r="14" spans="1:8" s="17" customFormat="1" x14ac:dyDescent="0.2">
      <c r="A14" s="56">
        <v>6</v>
      </c>
      <c r="B14" s="159" t="s">
        <v>57</v>
      </c>
      <c r="C14" s="103" t="s">
        <v>58</v>
      </c>
      <c r="D14" s="236">
        <v>4410864.6500000004</v>
      </c>
      <c r="E14" s="76">
        <v>1716610.8199999998</v>
      </c>
      <c r="F14" s="41">
        <f t="shared" si="1"/>
        <v>6127475.4700000007</v>
      </c>
      <c r="G14" s="293">
        <v>21145093.199999999</v>
      </c>
      <c r="H14" s="11">
        <f t="shared" si="0"/>
        <v>27272568.670000002</v>
      </c>
    </row>
    <row r="15" spans="1:8" s="17" customFormat="1" x14ac:dyDescent="0.2">
      <c r="A15" s="56">
        <v>7</v>
      </c>
      <c r="B15" s="49" t="s">
        <v>59</v>
      </c>
      <c r="C15" s="103" t="s">
        <v>207</v>
      </c>
      <c r="D15" s="236">
        <v>1905770.05</v>
      </c>
      <c r="E15" s="76">
        <v>1230335.3999999999</v>
      </c>
      <c r="F15" s="41">
        <f t="shared" si="1"/>
        <v>3136105.45</v>
      </c>
      <c r="G15" s="293">
        <v>10069092</v>
      </c>
      <c r="H15" s="11">
        <f t="shared" si="0"/>
        <v>13205197.449999999</v>
      </c>
    </row>
    <row r="16" spans="1:8" s="17" customFormat="1" x14ac:dyDescent="0.2">
      <c r="A16" s="56">
        <v>8</v>
      </c>
      <c r="B16" s="159" t="s">
        <v>60</v>
      </c>
      <c r="C16" s="103" t="s">
        <v>17</v>
      </c>
      <c r="D16" s="236"/>
      <c r="E16" s="76"/>
      <c r="F16" s="41">
        <f t="shared" si="1"/>
        <v>0</v>
      </c>
      <c r="G16" s="293">
        <v>10069092</v>
      </c>
      <c r="H16" s="11">
        <f t="shared" si="0"/>
        <v>10069092</v>
      </c>
    </row>
    <row r="17" spans="1:8" s="17" customFormat="1" x14ac:dyDescent="0.2">
      <c r="A17" s="56">
        <v>9</v>
      </c>
      <c r="B17" s="159" t="s">
        <v>61</v>
      </c>
      <c r="C17" s="103" t="s">
        <v>6</v>
      </c>
      <c r="D17" s="236">
        <v>463407.35</v>
      </c>
      <c r="E17" s="76">
        <v>290007.63</v>
      </c>
      <c r="F17" s="41">
        <f t="shared" si="1"/>
        <v>753414.98</v>
      </c>
      <c r="G17" s="293">
        <v>5034546</v>
      </c>
      <c r="H17" s="11">
        <f t="shared" si="0"/>
        <v>5787960.9800000004</v>
      </c>
    </row>
    <row r="18" spans="1:8" s="17" customFormat="1" x14ac:dyDescent="0.2">
      <c r="A18" s="56">
        <v>10</v>
      </c>
      <c r="B18" s="159" t="s">
        <v>62</v>
      </c>
      <c r="C18" s="103" t="s">
        <v>18</v>
      </c>
      <c r="D18" s="236"/>
      <c r="E18" s="76"/>
      <c r="F18" s="41">
        <f t="shared" si="1"/>
        <v>0</v>
      </c>
      <c r="G18" s="293">
        <v>10069092</v>
      </c>
      <c r="H18" s="11">
        <f t="shared" si="0"/>
        <v>10069092</v>
      </c>
    </row>
    <row r="19" spans="1:8" s="17" customFormat="1" x14ac:dyDescent="0.2">
      <c r="A19" s="56">
        <v>11</v>
      </c>
      <c r="B19" s="159" t="s">
        <v>63</v>
      </c>
      <c r="C19" s="103" t="s">
        <v>7</v>
      </c>
      <c r="D19" s="236"/>
      <c r="E19" s="76"/>
      <c r="F19" s="41">
        <f t="shared" si="1"/>
        <v>0</v>
      </c>
      <c r="G19" s="293">
        <v>10069092</v>
      </c>
      <c r="H19" s="11">
        <f t="shared" si="0"/>
        <v>10069092</v>
      </c>
    </row>
    <row r="20" spans="1:8" s="17" customFormat="1" x14ac:dyDescent="0.2">
      <c r="A20" s="56">
        <v>12</v>
      </c>
      <c r="B20" s="159" t="s">
        <v>64</v>
      </c>
      <c r="C20" s="103" t="s">
        <v>19</v>
      </c>
      <c r="D20" s="236">
        <v>929158.1</v>
      </c>
      <c r="E20" s="76"/>
      <c r="F20" s="41">
        <f t="shared" si="1"/>
        <v>929158.1</v>
      </c>
      <c r="G20" s="293">
        <v>10069092</v>
      </c>
      <c r="H20" s="11">
        <f t="shared" si="0"/>
        <v>10998250.1</v>
      </c>
    </row>
    <row r="21" spans="1:8" s="17" customFormat="1" x14ac:dyDescent="0.2">
      <c r="A21" s="56">
        <v>13</v>
      </c>
      <c r="B21" s="159" t="s">
        <v>230</v>
      </c>
      <c r="C21" s="103" t="s">
        <v>231</v>
      </c>
      <c r="D21" s="236"/>
      <c r="E21" s="76"/>
      <c r="F21" s="41">
        <f t="shared" si="1"/>
        <v>0</v>
      </c>
      <c r="G21" s="293"/>
      <c r="H21" s="11">
        <f t="shared" si="0"/>
        <v>0</v>
      </c>
    </row>
    <row r="22" spans="1:8" s="17" customFormat="1" x14ac:dyDescent="0.2">
      <c r="A22" s="56">
        <v>14</v>
      </c>
      <c r="B22" s="159" t="s">
        <v>65</v>
      </c>
      <c r="C22" s="103" t="s">
        <v>22</v>
      </c>
      <c r="D22" s="236"/>
      <c r="E22" s="76"/>
      <c r="F22" s="41">
        <f t="shared" si="1"/>
        <v>0</v>
      </c>
      <c r="G22" s="293">
        <v>10069092</v>
      </c>
      <c r="H22" s="11">
        <f t="shared" si="0"/>
        <v>10069092</v>
      </c>
    </row>
    <row r="23" spans="1:8" s="17" customFormat="1" x14ac:dyDescent="0.2">
      <c r="A23" s="56">
        <v>15</v>
      </c>
      <c r="B23" s="159" t="s">
        <v>66</v>
      </c>
      <c r="C23" s="103" t="s">
        <v>10</v>
      </c>
      <c r="D23" s="236"/>
      <c r="E23" s="76"/>
      <c r="F23" s="41">
        <f t="shared" si="1"/>
        <v>0</v>
      </c>
      <c r="G23" s="293">
        <v>10069092</v>
      </c>
      <c r="H23" s="11">
        <f t="shared" si="0"/>
        <v>10069092</v>
      </c>
    </row>
    <row r="24" spans="1:8" s="17" customFormat="1" x14ac:dyDescent="0.2">
      <c r="A24" s="56">
        <v>16</v>
      </c>
      <c r="B24" s="159" t="s">
        <v>67</v>
      </c>
      <c r="C24" s="103" t="s">
        <v>305</v>
      </c>
      <c r="D24" s="236">
        <v>1103155.55</v>
      </c>
      <c r="E24" s="76">
        <v>776283.05</v>
      </c>
      <c r="F24" s="41">
        <f t="shared" si="1"/>
        <v>1879438.6</v>
      </c>
      <c r="G24" s="293">
        <v>10069092</v>
      </c>
      <c r="H24" s="11">
        <f t="shared" si="0"/>
        <v>11948530.6</v>
      </c>
    </row>
    <row r="25" spans="1:8" s="17" customFormat="1" x14ac:dyDescent="0.2">
      <c r="A25" s="56">
        <v>17</v>
      </c>
      <c r="B25" s="159" t="s">
        <v>68</v>
      </c>
      <c r="C25" s="103" t="s">
        <v>9</v>
      </c>
      <c r="D25" s="236">
        <v>3232134.45</v>
      </c>
      <c r="E25" s="76">
        <v>2337637.2600000002</v>
      </c>
      <c r="F25" s="41">
        <f t="shared" si="1"/>
        <v>5569771.7100000009</v>
      </c>
      <c r="G25" s="293">
        <v>11076001.199999999</v>
      </c>
      <c r="H25" s="11">
        <f t="shared" si="0"/>
        <v>16645772.91</v>
      </c>
    </row>
    <row r="26" spans="1:8" s="17" customFormat="1" x14ac:dyDescent="0.2">
      <c r="A26" s="56">
        <v>18</v>
      </c>
      <c r="B26" s="49" t="s">
        <v>69</v>
      </c>
      <c r="C26" s="103" t="s">
        <v>11</v>
      </c>
      <c r="D26" s="236">
        <v>345065.65</v>
      </c>
      <c r="E26" s="76">
        <v>278290.15000000002</v>
      </c>
      <c r="F26" s="41">
        <f t="shared" si="1"/>
        <v>623355.80000000005</v>
      </c>
      <c r="G26" s="293">
        <v>5034546</v>
      </c>
      <c r="H26" s="11">
        <f t="shared" si="0"/>
        <v>5657901.7999999998</v>
      </c>
    </row>
    <row r="27" spans="1:8" s="17" customFormat="1" x14ac:dyDescent="0.2">
      <c r="A27" s="56">
        <v>19</v>
      </c>
      <c r="B27" s="49" t="s">
        <v>70</v>
      </c>
      <c r="C27" s="103" t="s">
        <v>208</v>
      </c>
      <c r="D27" s="236">
        <v>877603.3</v>
      </c>
      <c r="E27" s="76">
        <v>562439.04</v>
      </c>
      <c r="F27" s="41">
        <f t="shared" si="1"/>
        <v>1440042.34</v>
      </c>
      <c r="G27" s="293">
        <v>10069092</v>
      </c>
      <c r="H27" s="11">
        <f t="shared" si="0"/>
        <v>11509134.34</v>
      </c>
    </row>
    <row r="28" spans="1:8" s="17" customFormat="1" x14ac:dyDescent="0.2">
      <c r="A28" s="56">
        <v>20</v>
      </c>
      <c r="B28" s="49" t="s">
        <v>71</v>
      </c>
      <c r="C28" s="103" t="s">
        <v>306</v>
      </c>
      <c r="D28" s="236">
        <v>1462281.6</v>
      </c>
      <c r="E28" s="76">
        <v>896387.22</v>
      </c>
      <c r="F28" s="41">
        <f t="shared" si="1"/>
        <v>2358668.8200000003</v>
      </c>
      <c r="G28" s="293">
        <v>10069092</v>
      </c>
      <c r="H28" s="11">
        <f t="shared" si="0"/>
        <v>12427760.82</v>
      </c>
    </row>
    <row r="29" spans="1:8" s="17" customFormat="1" x14ac:dyDescent="0.2">
      <c r="A29" s="56">
        <v>21</v>
      </c>
      <c r="B29" s="49" t="s">
        <v>72</v>
      </c>
      <c r="C29" s="103" t="s">
        <v>37</v>
      </c>
      <c r="D29" s="236">
        <v>1220911.3999999999</v>
      </c>
      <c r="E29" s="76">
        <v>1379733.27</v>
      </c>
      <c r="F29" s="41">
        <f t="shared" si="1"/>
        <v>2600644.67</v>
      </c>
      <c r="G29" s="293">
        <v>11076001.199999999</v>
      </c>
      <c r="H29" s="11">
        <f t="shared" si="0"/>
        <v>13676645.869999999</v>
      </c>
    </row>
    <row r="30" spans="1:8" s="17" customFormat="1" x14ac:dyDescent="0.2">
      <c r="A30" s="56">
        <v>22</v>
      </c>
      <c r="B30" s="159" t="s">
        <v>73</v>
      </c>
      <c r="C30" s="103" t="s">
        <v>74</v>
      </c>
      <c r="D30" s="236"/>
      <c r="E30" s="76"/>
      <c r="F30" s="41">
        <f t="shared" si="1"/>
        <v>0</v>
      </c>
      <c r="G30" s="293"/>
      <c r="H30" s="11">
        <f t="shared" si="0"/>
        <v>0</v>
      </c>
    </row>
    <row r="31" spans="1:8" s="17" customFormat="1" x14ac:dyDescent="0.2">
      <c r="A31" s="56">
        <v>23</v>
      </c>
      <c r="B31" s="159" t="s">
        <v>75</v>
      </c>
      <c r="C31" s="103" t="s">
        <v>76</v>
      </c>
      <c r="D31" s="236"/>
      <c r="E31" s="76"/>
      <c r="F31" s="41">
        <f t="shared" si="1"/>
        <v>0</v>
      </c>
      <c r="G31" s="293"/>
      <c r="H31" s="11">
        <f t="shared" si="0"/>
        <v>0</v>
      </c>
    </row>
    <row r="32" spans="1:8" s="17" customFormat="1" ht="15" customHeight="1" x14ac:dyDescent="0.2">
      <c r="A32" s="56">
        <v>24</v>
      </c>
      <c r="B32" s="159" t="s">
        <v>77</v>
      </c>
      <c r="C32" s="103" t="s">
        <v>78</v>
      </c>
      <c r="D32" s="236"/>
      <c r="E32" s="76"/>
      <c r="F32" s="41">
        <f t="shared" si="1"/>
        <v>0</v>
      </c>
      <c r="G32" s="293"/>
      <c r="H32" s="11">
        <f t="shared" si="0"/>
        <v>0</v>
      </c>
    </row>
    <row r="33" spans="1:8" s="17" customFormat="1" x14ac:dyDescent="0.2">
      <c r="A33" s="56">
        <v>25</v>
      </c>
      <c r="B33" s="49" t="s">
        <v>79</v>
      </c>
      <c r="C33" s="103" t="s">
        <v>80</v>
      </c>
      <c r="D33" s="236">
        <v>7055391.5499999998</v>
      </c>
      <c r="E33" s="76">
        <v>3398069.2</v>
      </c>
      <c r="F33" s="41">
        <f t="shared" si="1"/>
        <v>10453460.75</v>
      </c>
      <c r="G33" s="293">
        <v>22152002.399999999</v>
      </c>
      <c r="H33" s="11">
        <f t="shared" si="0"/>
        <v>32605463.149999999</v>
      </c>
    </row>
    <row r="34" spans="1:8" s="17" customFormat="1" x14ac:dyDescent="0.2">
      <c r="A34" s="56">
        <v>26</v>
      </c>
      <c r="B34" s="159" t="s">
        <v>81</v>
      </c>
      <c r="C34" s="103" t="s">
        <v>82</v>
      </c>
      <c r="D34" s="236"/>
      <c r="E34" s="76">
        <v>0</v>
      </c>
      <c r="F34" s="41">
        <f t="shared" si="1"/>
        <v>0</v>
      </c>
      <c r="G34" s="293">
        <v>0</v>
      </c>
      <c r="H34" s="11">
        <f t="shared" si="0"/>
        <v>0</v>
      </c>
    </row>
    <row r="35" spans="1:8" s="17" customFormat="1" x14ac:dyDescent="0.2">
      <c r="A35" s="56">
        <v>27</v>
      </c>
      <c r="B35" s="19" t="s">
        <v>83</v>
      </c>
      <c r="C35" s="103" t="s">
        <v>84</v>
      </c>
      <c r="D35" s="236"/>
      <c r="E35" s="76"/>
      <c r="F35" s="41">
        <f t="shared" si="1"/>
        <v>0</v>
      </c>
      <c r="G35" s="293"/>
      <c r="H35" s="11">
        <f t="shared" si="0"/>
        <v>0</v>
      </c>
    </row>
    <row r="36" spans="1:8" s="17" customFormat="1" x14ac:dyDescent="0.2">
      <c r="A36" s="294">
        <v>28</v>
      </c>
      <c r="B36" s="19" t="s">
        <v>85</v>
      </c>
      <c r="C36" s="103" t="s">
        <v>38</v>
      </c>
      <c r="D36" s="236">
        <v>2434792.6</v>
      </c>
      <c r="E36" s="76">
        <v>2199956.87</v>
      </c>
      <c r="F36" s="41">
        <f t="shared" si="1"/>
        <v>4634749.4700000007</v>
      </c>
      <c r="G36" s="293">
        <v>11076001.199999999</v>
      </c>
      <c r="H36" s="11">
        <f t="shared" si="0"/>
        <v>15710750.67</v>
      </c>
    </row>
    <row r="37" spans="1:8" s="17" customFormat="1" x14ac:dyDescent="0.2">
      <c r="A37" s="294">
        <v>29</v>
      </c>
      <c r="B37" s="49" t="s">
        <v>86</v>
      </c>
      <c r="C37" s="103" t="s">
        <v>36</v>
      </c>
      <c r="D37" s="236">
        <v>3050520.95</v>
      </c>
      <c r="E37" s="76">
        <v>2806336.46</v>
      </c>
      <c r="F37" s="41">
        <f t="shared" si="1"/>
        <v>5856857.4100000001</v>
      </c>
      <c r="G37" s="293">
        <v>10069092</v>
      </c>
      <c r="H37" s="11">
        <f t="shared" si="0"/>
        <v>15925949.41</v>
      </c>
    </row>
    <row r="38" spans="1:8" s="17" customFormat="1" x14ac:dyDescent="0.2">
      <c r="A38" s="294">
        <v>30</v>
      </c>
      <c r="B38" s="19" t="s">
        <v>87</v>
      </c>
      <c r="C38" s="103" t="s">
        <v>16</v>
      </c>
      <c r="D38" s="236">
        <v>519063.1</v>
      </c>
      <c r="E38" s="76">
        <v>424758.65</v>
      </c>
      <c r="F38" s="41">
        <f t="shared" si="1"/>
        <v>943821.75</v>
      </c>
      <c r="G38" s="293">
        <v>10069092</v>
      </c>
      <c r="H38" s="11">
        <f t="shared" si="0"/>
        <v>11012913.75</v>
      </c>
    </row>
    <row r="39" spans="1:8" s="17" customFormat="1" x14ac:dyDescent="0.2">
      <c r="A39" s="294">
        <v>31</v>
      </c>
      <c r="B39" s="159" t="s">
        <v>88</v>
      </c>
      <c r="C39" s="103" t="s">
        <v>21</v>
      </c>
      <c r="D39" s="236">
        <v>1752863.2</v>
      </c>
      <c r="E39" s="76">
        <v>1306499.02</v>
      </c>
      <c r="F39" s="41">
        <f t="shared" si="1"/>
        <v>3059362.2199999997</v>
      </c>
      <c r="G39" s="293">
        <v>11747274</v>
      </c>
      <c r="H39" s="11">
        <f t="shared" ref="H39:H69" si="2">F39+G39</f>
        <v>14806636.219999999</v>
      </c>
    </row>
    <row r="40" spans="1:8" s="17" customFormat="1" x14ac:dyDescent="0.2">
      <c r="A40" s="294">
        <v>32</v>
      </c>
      <c r="B40" s="19" t="s">
        <v>89</v>
      </c>
      <c r="C40" s="103" t="s">
        <v>24</v>
      </c>
      <c r="D40" s="236"/>
      <c r="E40" s="76"/>
      <c r="F40" s="41">
        <f t="shared" si="1"/>
        <v>0</v>
      </c>
      <c r="G40" s="293">
        <v>10069092</v>
      </c>
      <c r="H40" s="11">
        <f t="shared" si="2"/>
        <v>10069092</v>
      </c>
    </row>
    <row r="41" spans="1:8" s="17" customFormat="1" x14ac:dyDescent="0.2">
      <c r="A41" s="294">
        <v>33</v>
      </c>
      <c r="B41" s="49" t="s">
        <v>90</v>
      </c>
      <c r="C41" s="103" t="s">
        <v>209</v>
      </c>
      <c r="D41" s="236">
        <v>2082110.9</v>
      </c>
      <c r="E41" s="76">
        <v>1549636.73</v>
      </c>
      <c r="F41" s="41">
        <f t="shared" si="1"/>
        <v>3631747.63</v>
      </c>
      <c r="G41" s="293">
        <v>10069092</v>
      </c>
      <c r="H41" s="11">
        <f t="shared" si="2"/>
        <v>13700839.629999999</v>
      </c>
    </row>
    <row r="42" spans="1:8" s="17" customFormat="1" x14ac:dyDescent="0.2">
      <c r="A42" s="294">
        <v>34</v>
      </c>
      <c r="B42" s="98" t="s">
        <v>91</v>
      </c>
      <c r="C42" s="168" t="s">
        <v>210</v>
      </c>
      <c r="D42" s="236"/>
      <c r="E42" s="76"/>
      <c r="F42" s="41">
        <f t="shared" si="1"/>
        <v>0</v>
      </c>
      <c r="G42" s="293">
        <v>10069092</v>
      </c>
      <c r="H42" s="11">
        <f t="shared" si="2"/>
        <v>10069092</v>
      </c>
    </row>
    <row r="43" spans="1:8" s="17" customFormat="1" x14ac:dyDescent="0.2">
      <c r="A43" s="294">
        <v>35</v>
      </c>
      <c r="B43" s="49" t="s">
        <v>92</v>
      </c>
      <c r="C43" s="103" t="s">
        <v>211</v>
      </c>
      <c r="D43" s="236">
        <v>404236.5</v>
      </c>
      <c r="E43" s="76">
        <v>246067.08</v>
      </c>
      <c r="F43" s="41">
        <f t="shared" si="1"/>
        <v>650303.57999999996</v>
      </c>
      <c r="G43" s="293">
        <v>10069092</v>
      </c>
      <c r="H43" s="11">
        <f t="shared" si="2"/>
        <v>10719395.58</v>
      </c>
    </row>
    <row r="44" spans="1:8" s="17" customFormat="1" x14ac:dyDescent="0.2">
      <c r="A44" s="294">
        <v>36</v>
      </c>
      <c r="B44" s="49" t="s">
        <v>93</v>
      </c>
      <c r="C44" s="103" t="s">
        <v>23</v>
      </c>
      <c r="D44" s="236"/>
      <c r="E44" s="76"/>
      <c r="F44" s="41">
        <f t="shared" si="1"/>
        <v>0</v>
      </c>
      <c r="G44" s="293">
        <v>10069092</v>
      </c>
      <c r="H44" s="11">
        <f t="shared" si="2"/>
        <v>10069092</v>
      </c>
    </row>
    <row r="45" spans="1:8" s="17" customFormat="1" x14ac:dyDescent="0.2">
      <c r="A45" s="294">
        <v>37</v>
      </c>
      <c r="B45" s="159" t="s">
        <v>94</v>
      </c>
      <c r="C45" s="103" t="s">
        <v>20</v>
      </c>
      <c r="D45" s="236"/>
      <c r="E45" s="76"/>
      <c r="F45" s="41">
        <f t="shared" si="1"/>
        <v>0</v>
      </c>
      <c r="G45" s="293">
        <v>10069092</v>
      </c>
      <c r="H45" s="11">
        <f t="shared" si="2"/>
        <v>10069092</v>
      </c>
    </row>
    <row r="46" spans="1:8" s="17" customFormat="1" x14ac:dyDescent="0.2">
      <c r="A46" s="294">
        <v>38</v>
      </c>
      <c r="B46" s="19" t="s">
        <v>95</v>
      </c>
      <c r="C46" s="103" t="s">
        <v>96</v>
      </c>
      <c r="D46" s="236"/>
      <c r="E46" s="76"/>
      <c r="F46" s="41">
        <f t="shared" si="1"/>
        <v>0</v>
      </c>
      <c r="G46" s="293"/>
      <c r="H46" s="11">
        <f t="shared" si="2"/>
        <v>0</v>
      </c>
    </row>
    <row r="47" spans="1:8" s="17" customFormat="1" x14ac:dyDescent="0.2">
      <c r="A47" s="294">
        <v>39</v>
      </c>
      <c r="B47" s="159" t="s">
        <v>97</v>
      </c>
      <c r="C47" s="103" t="s">
        <v>98</v>
      </c>
      <c r="D47" s="236">
        <v>2210412.0499999998</v>
      </c>
      <c r="E47" s="76">
        <v>1813280.03</v>
      </c>
      <c r="F47" s="41">
        <f t="shared" si="1"/>
        <v>4023692.08</v>
      </c>
      <c r="G47" s="293">
        <v>11076001.199999999</v>
      </c>
      <c r="H47" s="11">
        <f t="shared" si="2"/>
        <v>15099693.279999999</v>
      </c>
    </row>
    <row r="48" spans="1:8" s="17" customFormat="1" x14ac:dyDescent="0.2">
      <c r="A48" s="294">
        <v>40</v>
      </c>
      <c r="B48" s="49" t="s">
        <v>99</v>
      </c>
      <c r="C48" s="103" t="s">
        <v>216</v>
      </c>
      <c r="D48" s="236">
        <v>583506.6</v>
      </c>
      <c r="E48" s="76">
        <v>790929.9</v>
      </c>
      <c r="F48" s="41">
        <f t="shared" si="1"/>
        <v>1374436.5</v>
      </c>
      <c r="G48" s="293">
        <v>10069092</v>
      </c>
      <c r="H48" s="11">
        <f t="shared" si="2"/>
        <v>11443528.5</v>
      </c>
    </row>
    <row r="49" spans="1:8" s="17" customFormat="1" x14ac:dyDescent="0.2">
      <c r="A49" s="294">
        <v>41</v>
      </c>
      <c r="B49" s="49" t="s">
        <v>100</v>
      </c>
      <c r="C49" s="103" t="s">
        <v>2</v>
      </c>
      <c r="D49" s="236">
        <v>2312935.7999999998</v>
      </c>
      <c r="E49" s="76">
        <v>2440165.21</v>
      </c>
      <c r="F49" s="41">
        <f t="shared" si="1"/>
        <v>4753101.01</v>
      </c>
      <c r="G49" s="293">
        <v>20138184</v>
      </c>
      <c r="H49" s="11">
        <f t="shared" si="2"/>
        <v>24891285.009999998</v>
      </c>
    </row>
    <row r="50" spans="1:8" s="17" customFormat="1" x14ac:dyDescent="0.2">
      <c r="A50" s="294">
        <v>42</v>
      </c>
      <c r="B50" s="159" t="s">
        <v>101</v>
      </c>
      <c r="C50" s="103" t="s">
        <v>3</v>
      </c>
      <c r="D50" s="236"/>
      <c r="E50" s="76"/>
      <c r="F50" s="41">
        <f t="shared" si="1"/>
        <v>0</v>
      </c>
      <c r="G50" s="293">
        <v>10069092</v>
      </c>
      <c r="H50" s="11">
        <f t="shared" si="2"/>
        <v>10069092</v>
      </c>
    </row>
    <row r="51" spans="1:8" s="17" customFormat="1" x14ac:dyDescent="0.2">
      <c r="A51" s="294">
        <v>43</v>
      </c>
      <c r="B51" s="19" t="s">
        <v>147</v>
      </c>
      <c r="C51" s="103" t="s">
        <v>32</v>
      </c>
      <c r="D51" s="236">
        <v>585850</v>
      </c>
      <c r="E51" s="76"/>
      <c r="F51" s="41">
        <f t="shared" si="1"/>
        <v>585850</v>
      </c>
      <c r="G51" s="293">
        <v>10069092</v>
      </c>
      <c r="H51" s="11">
        <f t="shared" si="2"/>
        <v>10654942</v>
      </c>
    </row>
    <row r="52" spans="1:8" s="17" customFormat="1" x14ac:dyDescent="0.2">
      <c r="A52" s="294">
        <v>87</v>
      </c>
      <c r="B52" s="159" t="s">
        <v>102</v>
      </c>
      <c r="C52" s="103" t="s">
        <v>212</v>
      </c>
      <c r="D52" s="236"/>
      <c r="E52" s="76"/>
      <c r="F52" s="41">
        <f t="shared" si="1"/>
        <v>0</v>
      </c>
      <c r="G52" s="293">
        <v>10069092</v>
      </c>
      <c r="H52" s="11">
        <f t="shared" si="2"/>
        <v>10069092</v>
      </c>
    </row>
    <row r="53" spans="1:8" s="17" customFormat="1" x14ac:dyDescent="0.2">
      <c r="A53" s="294">
        <v>44</v>
      </c>
      <c r="B53" s="19" t="s">
        <v>103</v>
      </c>
      <c r="C53" s="103" t="s">
        <v>0</v>
      </c>
      <c r="D53" s="236">
        <v>796756</v>
      </c>
      <c r="E53" s="76">
        <v>1154171.78</v>
      </c>
      <c r="F53" s="41">
        <f t="shared" si="1"/>
        <v>1950927.78</v>
      </c>
      <c r="G53" s="293">
        <v>10069092</v>
      </c>
      <c r="H53" s="11">
        <f t="shared" si="2"/>
        <v>12020019.779999999</v>
      </c>
    </row>
    <row r="54" spans="1:8" s="17" customFormat="1" x14ac:dyDescent="0.2">
      <c r="A54" s="294">
        <v>45</v>
      </c>
      <c r="B54" s="159" t="s">
        <v>104</v>
      </c>
      <c r="C54" s="103" t="s">
        <v>4</v>
      </c>
      <c r="D54" s="236">
        <v>292339.15000000002</v>
      </c>
      <c r="E54" s="76"/>
      <c r="F54" s="41">
        <f t="shared" si="1"/>
        <v>292339.15000000002</v>
      </c>
      <c r="G54" s="293">
        <v>10069092</v>
      </c>
      <c r="H54" s="11">
        <f t="shared" si="2"/>
        <v>10361431.15</v>
      </c>
    </row>
    <row r="55" spans="1:8" s="17" customFormat="1" x14ac:dyDescent="0.2">
      <c r="A55" s="294">
        <v>46</v>
      </c>
      <c r="B55" s="19" t="s">
        <v>105</v>
      </c>
      <c r="C55" s="103" t="s">
        <v>1</v>
      </c>
      <c r="D55" s="236">
        <v>544254.65</v>
      </c>
      <c r="E55" s="76">
        <v>331018.81</v>
      </c>
      <c r="F55" s="41">
        <f t="shared" si="1"/>
        <v>875273.46</v>
      </c>
      <c r="G55" s="293">
        <v>10069092</v>
      </c>
      <c r="H55" s="11">
        <f t="shared" si="2"/>
        <v>10944365.460000001</v>
      </c>
    </row>
    <row r="56" spans="1:8" s="17" customFormat="1" x14ac:dyDescent="0.2">
      <c r="A56" s="294">
        <v>47</v>
      </c>
      <c r="B56" s="159" t="s">
        <v>106</v>
      </c>
      <c r="C56" s="103" t="s">
        <v>213</v>
      </c>
      <c r="D56" s="236">
        <v>815503.2</v>
      </c>
      <c r="E56" s="76"/>
      <c r="F56" s="41">
        <f t="shared" si="1"/>
        <v>815503.2</v>
      </c>
      <c r="G56" s="293">
        <v>10069092</v>
      </c>
      <c r="H56" s="11">
        <f t="shared" si="2"/>
        <v>10884595.199999999</v>
      </c>
    </row>
    <row r="57" spans="1:8" s="17" customFormat="1" x14ac:dyDescent="0.2">
      <c r="A57" s="294">
        <v>48</v>
      </c>
      <c r="B57" s="159" t="s">
        <v>107</v>
      </c>
      <c r="C57" s="103" t="s">
        <v>25</v>
      </c>
      <c r="D57" s="236">
        <v>2720101.55</v>
      </c>
      <c r="E57" s="76">
        <v>1886514.28</v>
      </c>
      <c r="F57" s="41">
        <f t="shared" si="1"/>
        <v>4606615.83</v>
      </c>
      <c r="G57" s="293">
        <v>11747274</v>
      </c>
      <c r="H57" s="11">
        <f t="shared" si="2"/>
        <v>16353889.83</v>
      </c>
    </row>
    <row r="58" spans="1:8" s="17" customFormat="1" x14ac:dyDescent="0.2">
      <c r="A58" s="294">
        <v>49</v>
      </c>
      <c r="B58" s="159" t="s">
        <v>155</v>
      </c>
      <c r="C58" s="103" t="s">
        <v>51</v>
      </c>
      <c r="D58" s="236">
        <v>595223.6</v>
      </c>
      <c r="E58" s="76">
        <v>1080937.53</v>
      </c>
      <c r="F58" s="41">
        <f t="shared" si="1"/>
        <v>1676161.13</v>
      </c>
      <c r="G58" s="293">
        <v>10069092</v>
      </c>
      <c r="H58" s="11">
        <f t="shared" si="2"/>
        <v>11745253.129999999</v>
      </c>
    </row>
    <row r="59" spans="1:8" s="17" customFormat="1" x14ac:dyDescent="0.2">
      <c r="A59" s="294">
        <v>95</v>
      </c>
      <c r="B59" s="159" t="s">
        <v>108</v>
      </c>
      <c r="C59" s="103" t="s">
        <v>214</v>
      </c>
      <c r="D59" s="236">
        <v>456377.15</v>
      </c>
      <c r="E59" s="76"/>
      <c r="F59" s="41">
        <f t="shared" si="1"/>
        <v>456377.15</v>
      </c>
      <c r="G59" s="293">
        <v>10069092</v>
      </c>
      <c r="H59" s="11">
        <f t="shared" si="2"/>
        <v>10525469.15</v>
      </c>
    </row>
    <row r="60" spans="1:8" s="17" customFormat="1" x14ac:dyDescent="0.2">
      <c r="A60" s="294">
        <v>50</v>
      </c>
      <c r="B60" s="19" t="s">
        <v>157</v>
      </c>
      <c r="C60" s="103" t="s">
        <v>215</v>
      </c>
      <c r="D60" s="236"/>
      <c r="E60" s="76"/>
      <c r="F60" s="41">
        <f t="shared" si="1"/>
        <v>0</v>
      </c>
      <c r="G60" s="293">
        <v>10069092</v>
      </c>
      <c r="H60" s="11">
        <f t="shared" si="2"/>
        <v>10069092</v>
      </c>
    </row>
    <row r="61" spans="1:8" s="17" customFormat="1" x14ac:dyDescent="0.2">
      <c r="A61" s="294">
        <v>97</v>
      </c>
      <c r="B61" s="159" t="s">
        <v>218</v>
      </c>
      <c r="C61" s="103" t="s">
        <v>217</v>
      </c>
      <c r="D61" s="236"/>
      <c r="E61" s="76"/>
      <c r="F61" s="41">
        <f t="shared" si="1"/>
        <v>0</v>
      </c>
      <c r="G61" s="293"/>
      <c r="H61" s="11">
        <f t="shared" si="2"/>
        <v>0</v>
      </c>
    </row>
    <row r="62" spans="1:8" s="17" customFormat="1" x14ac:dyDescent="0.2">
      <c r="A62" s="294">
        <v>51</v>
      </c>
      <c r="B62" s="159" t="s">
        <v>232</v>
      </c>
      <c r="C62" s="103" t="s">
        <v>233</v>
      </c>
      <c r="D62" s="236"/>
      <c r="E62" s="76"/>
      <c r="F62" s="41">
        <f t="shared" si="1"/>
        <v>0</v>
      </c>
      <c r="G62" s="293"/>
      <c r="H62" s="11">
        <f t="shared" si="2"/>
        <v>0</v>
      </c>
    </row>
    <row r="63" spans="1:8" s="17" customFormat="1" x14ac:dyDescent="0.2">
      <c r="A63" s="294">
        <v>52</v>
      </c>
      <c r="B63" s="159" t="s">
        <v>109</v>
      </c>
      <c r="C63" s="103" t="s">
        <v>50</v>
      </c>
      <c r="D63" s="236"/>
      <c r="E63" s="76"/>
      <c r="F63" s="41">
        <f t="shared" si="1"/>
        <v>0</v>
      </c>
      <c r="G63" s="293"/>
      <c r="H63" s="11">
        <f t="shared" si="2"/>
        <v>0</v>
      </c>
    </row>
    <row r="64" spans="1:8" s="17" customFormat="1" x14ac:dyDescent="0.2">
      <c r="A64" s="294">
        <v>53</v>
      </c>
      <c r="B64" s="19" t="s">
        <v>110</v>
      </c>
      <c r="C64" s="103" t="s">
        <v>234</v>
      </c>
      <c r="D64" s="236"/>
      <c r="E64" s="76"/>
      <c r="F64" s="41">
        <f t="shared" si="1"/>
        <v>0</v>
      </c>
      <c r="G64" s="293"/>
      <c r="H64" s="11">
        <f t="shared" si="2"/>
        <v>0</v>
      </c>
    </row>
    <row r="65" spans="1:8" s="17" customFormat="1" x14ac:dyDescent="0.2">
      <c r="A65" s="294">
        <v>54</v>
      </c>
      <c r="B65" s="49" t="s">
        <v>111</v>
      </c>
      <c r="C65" s="103" t="s">
        <v>112</v>
      </c>
      <c r="D65" s="236"/>
      <c r="E65" s="76"/>
      <c r="F65" s="41">
        <f t="shared" si="1"/>
        <v>0</v>
      </c>
      <c r="G65" s="293"/>
      <c r="H65" s="11">
        <f t="shared" si="2"/>
        <v>0</v>
      </c>
    </row>
    <row r="66" spans="1:8" s="17" customFormat="1" x14ac:dyDescent="0.2">
      <c r="A66" s="294">
        <v>55</v>
      </c>
      <c r="B66" s="19" t="s">
        <v>113</v>
      </c>
      <c r="C66" s="103" t="s">
        <v>235</v>
      </c>
      <c r="D66" s="236"/>
      <c r="E66" s="76">
        <v>1672670.27</v>
      </c>
      <c r="F66" s="41">
        <f t="shared" si="1"/>
        <v>1672670.27</v>
      </c>
      <c r="G66" s="293"/>
      <c r="H66" s="11">
        <f t="shared" si="2"/>
        <v>1672670.27</v>
      </c>
    </row>
    <row r="67" spans="1:8" s="17" customFormat="1" x14ac:dyDescent="0.2">
      <c r="A67" s="294">
        <v>56</v>
      </c>
      <c r="B67" s="159" t="s">
        <v>114</v>
      </c>
      <c r="C67" s="103" t="s">
        <v>269</v>
      </c>
      <c r="D67" s="236"/>
      <c r="E67" s="76"/>
      <c r="F67" s="41">
        <f t="shared" si="1"/>
        <v>0</v>
      </c>
      <c r="G67" s="293"/>
      <c r="H67" s="11">
        <f t="shared" si="2"/>
        <v>0</v>
      </c>
    </row>
    <row r="68" spans="1:8" s="17" customFormat="1" ht="25.5" x14ac:dyDescent="0.2">
      <c r="A68" s="294">
        <v>57</v>
      </c>
      <c r="B68" s="49" t="s">
        <v>115</v>
      </c>
      <c r="C68" s="103" t="s">
        <v>236</v>
      </c>
      <c r="D68" s="236"/>
      <c r="E68" s="76"/>
      <c r="F68" s="41">
        <f t="shared" si="1"/>
        <v>0</v>
      </c>
      <c r="G68" s="293"/>
      <c r="H68" s="11">
        <f t="shared" si="2"/>
        <v>0</v>
      </c>
    </row>
    <row r="69" spans="1:8" s="17" customFormat="1" ht="25.5" x14ac:dyDescent="0.2">
      <c r="A69" s="294">
        <v>58</v>
      </c>
      <c r="B69" s="49" t="s">
        <v>116</v>
      </c>
      <c r="C69" s="103" t="s">
        <v>237</v>
      </c>
      <c r="D69" s="236"/>
      <c r="E69" s="76"/>
      <c r="F69" s="41">
        <f t="shared" si="1"/>
        <v>0</v>
      </c>
      <c r="G69" s="293"/>
      <c r="H69" s="11">
        <f t="shared" si="2"/>
        <v>0</v>
      </c>
    </row>
    <row r="70" spans="1:8" s="17" customFormat="1" ht="15.75" customHeight="1" x14ac:dyDescent="0.2">
      <c r="A70" s="294">
        <v>59</v>
      </c>
      <c r="B70" s="19" t="s">
        <v>117</v>
      </c>
      <c r="C70" s="103" t="s">
        <v>238</v>
      </c>
      <c r="D70" s="236">
        <v>2087383.55</v>
      </c>
      <c r="E70" s="76">
        <v>2369860.33</v>
      </c>
      <c r="F70" s="41">
        <f t="shared" si="1"/>
        <v>4457243.88</v>
      </c>
      <c r="G70" s="293"/>
      <c r="H70" s="11">
        <f t="shared" ref="H70:H101" si="3">F70+G70</f>
        <v>4457243.88</v>
      </c>
    </row>
    <row r="71" spans="1:8" s="17" customFormat="1" ht="15.75" customHeight="1" x14ac:dyDescent="0.2">
      <c r="A71" s="294">
        <v>60</v>
      </c>
      <c r="B71" s="19" t="s">
        <v>118</v>
      </c>
      <c r="C71" s="103" t="s">
        <v>49</v>
      </c>
      <c r="D71" s="236">
        <v>1247860.5</v>
      </c>
      <c r="E71" s="76">
        <v>2695020.4</v>
      </c>
      <c r="F71" s="41">
        <f t="shared" si="1"/>
        <v>3942880.9</v>
      </c>
      <c r="G71" s="293"/>
      <c r="H71" s="11">
        <f t="shared" si="3"/>
        <v>3942880.9</v>
      </c>
    </row>
    <row r="72" spans="1:8" s="17" customFormat="1" ht="15.75" customHeight="1" x14ac:dyDescent="0.2">
      <c r="A72" s="294">
        <v>61</v>
      </c>
      <c r="B72" s="19" t="s">
        <v>119</v>
      </c>
      <c r="C72" s="103" t="s">
        <v>239</v>
      </c>
      <c r="D72" s="236">
        <v>2938623.6</v>
      </c>
      <c r="E72" s="76"/>
      <c r="F72" s="41">
        <f t="shared" si="1"/>
        <v>2938623.6</v>
      </c>
      <c r="G72" s="293"/>
      <c r="H72" s="11">
        <f t="shared" si="3"/>
        <v>2938623.6</v>
      </c>
    </row>
    <row r="73" spans="1:8" s="17" customFormat="1" ht="15.75" customHeight="1" x14ac:dyDescent="0.2">
      <c r="A73" s="294">
        <v>62</v>
      </c>
      <c r="B73" s="19" t="s">
        <v>120</v>
      </c>
      <c r="C73" s="103" t="s">
        <v>240</v>
      </c>
      <c r="D73" s="236"/>
      <c r="E73" s="76"/>
      <c r="F73" s="41">
        <f t="shared" ref="F73:F136" si="4">SUM(D73:E73)</f>
        <v>0</v>
      </c>
      <c r="G73" s="293"/>
      <c r="H73" s="11">
        <f t="shared" si="3"/>
        <v>0</v>
      </c>
    </row>
    <row r="74" spans="1:8" s="17" customFormat="1" ht="15.75" customHeight="1" x14ac:dyDescent="0.2">
      <c r="A74" s="294">
        <v>63</v>
      </c>
      <c r="B74" s="49" t="s">
        <v>121</v>
      </c>
      <c r="C74" s="103" t="s">
        <v>241</v>
      </c>
      <c r="D74" s="236"/>
      <c r="E74" s="76"/>
      <c r="F74" s="41">
        <f t="shared" si="4"/>
        <v>0</v>
      </c>
      <c r="G74" s="293"/>
      <c r="H74" s="11">
        <f t="shared" si="3"/>
        <v>0</v>
      </c>
    </row>
    <row r="75" spans="1:8" s="17" customFormat="1" ht="15.75" customHeight="1" x14ac:dyDescent="0.2">
      <c r="A75" s="294">
        <v>64</v>
      </c>
      <c r="B75" s="19" t="s">
        <v>122</v>
      </c>
      <c r="C75" s="103" t="s">
        <v>242</v>
      </c>
      <c r="D75" s="236"/>
      <c r="E75" s="76"/>
      <c r="F75" s="41">
        <f t="shared" si="4"/>
        <v>0</v>
      </c>
      <c r="G75" s="293"/>
      <c r="H75" s="11">
        <f t="shared" si="3"/>
        <v>0</v>
      </c>
    </row>
    <row r="76" spans="1:8" s="17" customFormat="1" ht="15.75" customHeight="1" x14ac:dyDescent="0.2">
      <c r="A76" s="294">
        <v>65</v>
      </c>
      <c r="B76" s="19" t="s">
        <v>123</v>
      </c>
      <c r="C76" s="103" t="s">
        <v>243</v>
      </c>
      <c r="D76" s="236"/>
      <c r="E76" s="76"/>
      <c r="F76" s="41">
        <f t="shared" si="4"/>
        <v>0</v>
      </c>
      <c r="G76" s="293"/>
      <c r="H76" s="11">
        <f t="shared" si="3"/>
        <v>0</v>
      </c>
    </row>
    <row r="77" spans="1:8" s="17" customFormat="1" ht="15.75" customHeight="1" x14ac:dyDescent="0.2">
      <c r="A77" s="294">
        <v>66</v>
      </c>
      <c r="B77" s="49" t="s">
        <v>124</v>
      </c>
      <c r="C77" s="103" t="s">
        <v>244</v>
      </c>
      <c r="D77" s="236"/>
      <c r="E77" s="76"/>
      <c r="F77" s="41">
        <f t="shared" si="4"/>
        <v>0</v>
      </c>
      <c r="G77" s="293"/>
      <c r="H77" s="11">
        <f t="shared" si="3"/>
        <v>0</v>
      </c>
    </row>
    <row r="78" spans="1:8" s="17" customFormat="1" ht="15.75" customHeight="1" x14ac:dyDescent="0.2">
      <c r="A78" s="294">
        <v>67</v>
      </c>
      <c r="B78" s="49" t="s">
        <v>125</v>
      </c>
      <c r="C78" s="103" t="s">
        <v>245</v>
      </c>
      <c r="D78" s="236"/>
      <c r="E78" s="76"/>
      <c r="F78" s="41">
        <f t="shared" si="4"/>
        <v>0</v>
      </c>
      <c r="G78" s="293"/>
      <c r="H78" s="11">
        <f t="shared" si="3"/>
        <v>0</v>
      </c>
    </row>
    <row r="79" spans="1:8" s="17" customFormat="1" ht="15.75" customHeight="1" x14ac:dyDescent="0.2">
      <c r="A79" s="294">
        <v>68</v>
      </c>
      <c r="B79" s="49" t="s">
        <v>126</v>
      </c>
      <c r="C79" s="103" t="s">
        <v>246</v>
      </c>
      <c r="D79" s="236"/>
      <c r="E79" s="76"/>
      <c r="F79" s="41">
        <f t="shared" si="4"/>
        <v>0</v>
      </c>
      <c r="G79" s="293"/>
      <c r="H79" s="11">
        <f t="shared" si="3"/>
        <v>0</v>
      </c>
    </row>
    <row r="80" spans="1:8" s="17" customFormat="1" x14ac:dyDescent="0.2">
      <c r="A80" s="294">
        <v>69</v>
      </c>
      <c r="B80" s="159" t="s">
        <v>127</v>
      </c>
      <c r="C80" s="103" t="s">
        <v>128</v>
      </c>
      <c r="D80" s="236">
        <v>1500947.7</v>
      </c>
      <c r="E80" s="76"/>
      <c r="F80" s="41">
        <f t="shared" si="4"/>
        <v>1500947.7</v>
      </c>
      <c r="G80" s="293">
        <v>15103638</v>
      </c>
      <c r="H80" s="11">
        <f t="shared" si="3"/>
        <v>16604585.699999999</v>
      </c>
    </row>
    <row r="81" spans="1:8" s="17" customFormat="1" x14ac:dyDescent="0.2">
      <c r="A81" s="294">
        <v>70</v>
      </c>
      <c r="B81" s="49" t="s">
        <v>129</v>
      </c>
      <c r="C81" s="103" t="s">
        <v>247</v>
      </c>
      <c r="D81" s="236">
        <v>4011900.8</v>
      </c>
      <c r="E81" s="76">
        <v>2990886.77</v>
      </c>
      <c r="F81" s="41">
        <f t="shared" si="4"/>
        <v>7002787.5700000003</v>
      </c>
      <c r="G81" s="293">
        <v>26850912</v>
      </c>
      <c r="H81" s="11">
        <f t="shared" si="3"/>
        <v>33853699.57</v>
      </c>
    </row>
    <row r="82" spans="1:8" s="17" customFormat="1" x14ac:dyDescent="0.2">
      <c r="A82" s="294">
        <v>71</v>
      </c>
      <c r="B82" s="159" t="s">
        <v>130</v>
      </c>
      <c r="C82" s="103" t="s">
        <v>34</v>
      </c>
      <c r="D82" s="236">
        <v>2277784.7999999998</v>
      </c>
      <c r="E82" s="76">
        <v>1409026.97</v>
      </c>
      <c r="F82" s="41">
        <f t="shared" si="4"/>
        <v>3686811.7699999996</v>
      </c>
      <c r="G82" s="293">
        <v>10069092</v>
      </c>
      <c r="H82" s="11">
        <f t="shared" si="3"/>
        <v>13755903.77</v>
      </c>
    </row>
    <row r="83" spans="1:8" s="17" customFormat="1" x14ac:dyDescent="0.2">
      <c r="A83" s="294">
        <v>72</v>
      </c>
      <c r="B83" s="49" t="s">
        <v>131</v>
      </c>
      <c r="C83" s="51" t="s">
        <v>316</v>
      </c>
      <c r="D83" s="236">
        <v>545426.35</v>
      </c>
      <c r="E83" s="76"/>
      <c r="F83" s="41">
        <f t="shared" si="4"/>
        <v>545426.35</v>
      </c>
      <c r="G83" s="293">
        <v>10069092</v>
      </c>
      <c r="H83" s="11">
        <f t="shared" si="3"/>
        <v>10614518.35</v>
      </c>
    </row>
    <row r="84" spans="1:8" s="17" customFormat="1" x14ac:dyDescent="0.2">
      <c r="A84" s="294">
        <v>73</v>
      </c>
      <c r="B84" s="49" t="s">
        <v>132</v>
      </c>
      <c r="C84" s="103" t="s">
        <v>35</v>
      </c>
      <c r="D84" s="236">
        <v>3783419.3</v>
      </c>
      <c r="E84" s="76">
        <v>1980254.12</v>
      </c>
      <c r="F84" s="41">
        <f t="shared" si="4"/>
        <v>5763673.4199999999</v>
      </c>
      <c r="G84" s="293">
        <v>15103638</v>
      </c>
      <c r="H84" s="11">
        <f t="shared" si="3"/>
        <v>20867311.420000002</v>
      </c>
    </row>
    <row r="85" spans="1:8" s="17" customFormat="1" x14ac:dyDescent="0.2">
      <c r="A85" s="294">
        <v>74</v>
      </c>
      <c r="B85" s="49" t="s">
        <v>133</v>
      </c>
      <c r="C85" s="103" t="s">
        <v>48</v>
      </c>
      <c r="D85" s="236"/>
      <c r="E85" s="76">
        <v>2035912.15</v>
      </c>
      <c r="F85" s="41">
        <f t="shared" si="4"/>
        <v>2035912.15</v>
      </c>
      <c r="G85" s="293">
        <v>12082910.4</v>
      </c>
      <c r="H85" s="11">
        <f t="shared" si="3"/>
        <v>14118822.550000001</v>
      </c>
    </row>
    <row r="86" spans="1:8" s="17" customFormat="1" x14ac:dyDescent="0.2">
      <c r="A86" s="294">
        <v>75</v>
      </c>
      <c r="B86" s="49" t="s">
        <v>134</v>
      </c>
      <c r="C86" s="103" t="s">
        <v>226</v>
      </c>
      <c r="D86" s="236">
        <v>3052864.35</v>
      </c>
      <c r="E86" s="76"/>
      <c r="F86" s="41">
        <f t="shared" si="4"/>
        <v>3052864.35</v>
      </c>
      <c r="G86" s="293">
        <v>12754183.199999999</v>
      </c>
      <c r="H86" s="11">
        <f t="shared" si="3"/>
        <v>15807047.549999999</v>
      </c>
    </row>
    <row r="87" spans="1:8" s="17" customFormat="1" x14ac:dyDescent="0.2">
      <c r="A87" s="294">
        <v>76</v>
      </c>
      <c r="B87" s="49" t="s">
        <v>135</v>
      </c>
      <c r="C87" s="103" t="s">
        <v>291</v>
      </c>
      <c r="D87" s="236"/>
      <c r="E87" s="76"/>
      <c r="F87" s="41">
        <f t="shared" si="4"/>
        <v>0</v>
      </c>
      <c r="G87" s="293"/>
      <c r="H87" s="11">
        <f t="shared" si="3"/>
        <v>0</v>
      </c>
    </row>
    <row r="88" spans="1:8" s="17" customFormat="1" ht="16.5" customHeight="1" x14ac:dyDescent="0.2">
      <c r="A88" s="294">
        <v>77</v>
      </c>
      <c r="B88" s="19" t="s">
        <v>136</v>
      </c>
      <c r="C88" s="103" t="s">
        <v>259</v>
      </c>
      <c r="D88" s="236"/>
      <c r="E88" s="76"/>
      <c r="F88" s="41">
        <f t="shared" si="4"/>
        <v>0</v>
      </c>
      <c r="G88" s="293"/>
      <c r="H88" s="11">
        <f t="shared" si="3"/>
        <v>0</v>
      </c>
    </row>
    <row r="89" spans="1:8" s="17" customFormat="1" ht="27.75" customHeight="1" x14ac:dyDescent="0.2">
      <c r="A89" s="416">
        <v>78</v>
      </c>
      <c r="B89" s="310" t="s">
        <v>137</v>
      </c>
      <c r="C89" s="169" t="s">
        <v>248</v>
      </c>
      <c r="D89" s="236"/>
      <c r="E89" s="76"/>
      <c r="F89" s="41">
        <f t="shared" si="4"/>
        <v>0</v>
      </c>
      <c r="G89" s="293"/>
      <c r="H89" s="11">
        <f t="shared" si="3"/>
        <v>0</v>
      </c>
    </row>
    <row r="90" spans="1:8" s="17" customFormat="1" ht="38.25" x14ac:dyDescent="0.2">
      <c r="A90" s="417"/>
      <c r="B90" s="311"/>
      <c r="C90" s="103" t="s">
        <v>289</v>
      </c>
      <c r="D90" s="236"/>
      <c r="E90" s="76"/>
      <c r="F90" s="41">
        <f t="shared" si="4"/>
        <v>0</v>
      </c>
      <c r="G90" s="293"/>
      <c r="H90" s="11">
        <f t="shared" si="3"/>
        <v>0</v>
      </c>
    </row>
    <row r="91" spans="1:8" s="17" customFormat="1" ht="16.5" customHeight="1" x14ac:dyDescent="0.2">
      <c r="A91" s="417"/>
      <c r="B91" s="311"/>
      <c r="C91" s="103" t="s">
        <v>249</v>
      </c>
      <c r="D91" s="236"/>
      <c r="E91" s="76"/>
      <c r="F91" s="41">
        <f t="shared" si="4"/>
        <v>0</v>
      </c>
      <c r="G91" s="293"/>
      <c r="H91" s="11">
        <f t="shared" si="3"/>
        <v>0</v>
      </c>
    </row>
    <row r="92" spans="1:8" s="17" customFormat="1" ht="38.25" x14ac:dyDescent="0.2">
      <c r="A92" s="418"/>
      <c r="B92" s="312"/>
      <c r="C92" s="170" t="s">
        <v>290</v>
      </c>
      <c r="D92" s="236"/>
      <c r="E92" s="76"/>
      <c r="F92" s="41">
        <f t="shared" si="4"/>
        <v>0</v>
      </c>
      <c r="G92" s="293"/>
      <c r="H92" s="11">
        <f t="shared" si="3"/>
        <v>0</v>
      </c>
    </row>
    <row r="93" spans="1:8" s="17" customFormat="1" ht="25.5" x14ac:dyDescent="0.2">
      <c r="A93" s="295">
        <v>79</v>
      </c>
      <c r="B93" s="19" t="s">
        <v>138</v>
      </c>
      <c r="C93" s="103" t="s">
        <v>47</v>
      </c>
      <c r="D93" s="236"/>
      <c r="E93" s="76"/>
      <c r="F93" s="41">
        <f t="shared" si="4"/>
        <v>0</v>
      </c>
      <c r="G93" s="293"/>
      <c r="H93" s="11">
        <f t="shared" si="3"/>
        <v>0</v>
      </c>
    </row>
    <row r="94" spans="1:8" s="17" customFormat="1" x14ac:dyDescent="0.2">
      <c r="A94" s="294">
        <v>80</v>
      </c>
      <c r="B94" s="19" t="s">
        <v>139</v>
      </c>
      <c r="C94" s="103" t="s">
        <v>140</v>
      </c>
      <c r="D94" s="236"/>
      <c r="E94" s="76"/>
      <c r="F94" s="41">
        <f t="shared" si="4"/>
        <v>0</v>
      </c>
      <c r="G94" s="293"/>
      <c r="H94" s="11">
        <f t="shared" si="3"/>
        <v>0</v>
      </c>
    </row>
    <row r="95" spans="1:8" s="17" customFormat="1" x14ac:dyDescent="0.2">
      <c r="A95" s="294">
        <v>81</v>
      </c>
      <c r="B95" s="159" t="s">
        <v>141</v>
      </c>
      <c r="C95" s="103" t="s">
        <v>142</v>
      </c>
      <c r="D95" s="236"/>
      <c r="E95" s="76"/>
      <c r="F95" s="41">
        <f t="shared" si="4"/>
        <v>0</v>
      </c>
      <c r="G95" s="293"/>
      <c r="H95" s="11">
        <f t="shared" si="3"/>
        <v>0</v>
      </c>
    </row>
    <row r="96" spans="1:8" s="17" customFormat="1" x14ac:dyDescent="0.2">
      <c r="A96" s="294">
        <v>82</v>
      </c>
      <c r="B96" s="19" t="s">
        <v>143</v>
      </c>
      <c r="C96" s="103" t="s">
        <v>27</v>
      </c>
      <c r="D96" s="236"/>
      <c r="E96" s="76"/>
      <c r="F96" s="41">
        <f t="shared" si="4"/>
        <v>0</v>
      </c>
      <c r="G96" s="293">
        <v>10069092</v>
      </c>
      <c r="H96" s="11">
        <f t="shared" si="3"/>
        <v>10069092</v>
      </c>
    </row>
    <row r="97" spans="1:8" s="17" customFormat="1" x14ac:dyDescent="0.2">
      <c r="A97" s="294">
        <v>83</v>
      </c>
      <c r="B97" s="159" t="s">
        <v>144</v>
      </c>
      <c r="C97" s="103" t="s">
        <v>12</v>
      </c>
      <c r="D97" s="236"/>
      <c r="E97" s="76"/>
      <c r="F97" s="41">
        <f t="shared" si="4"/>
        <v>0</v>
      </c>
      <c r="G97" s="293">
        <v>10069092</v>
      </c>
      <c r="H97" s="11">
        <f t="shared" si="3"/>
        <v>10069092</v>
      </c>
    </row>
    <row r="98" spans="1:8" s="17" customFormat="1" x14ac:dyDescent="0.2">
      <c r="A98" s="294">
        <v>84</v>
      </c>
      <c r="B98" s="159" t="s">
        <v>145</v>
      </c>
      <c r="C98" s="103" t="s">
        <v>26</v>
      </c>
      <c r="D98" s="236">
        <v>1034611.1</v>
      </c>
      <c r="E98" s="76">
        <v>626885.18000000005</v>
      </c>
      <c r="F98" s="41">
        <f t="shared" si="4"/>
        <v>1661496.28</v>
      </c>
      <c r="G98" s="293">
        <v>10069092</v>
      </c>
      <c r="H98" s="11">
        <f t="shared" si="3"/>
        <v>11730588.279999999</v>
      </c>
    </row>
    <row r="99" spans="1:8" s="17" customFormat="1" x14ac:dyDescent="0.2">
      <c r="A99" s="294">
        <v>85</v>
      </c>
      <c r="B99" s="19" t="s">
        <v>146</v>
      </c>
      <c r="C99" s="103" t="s">
        <v>41</v>
      </c>
      <c r="D99" s="236">
        <v>452862.05</v>
      </c>
      <c r="E99" s="76">
        <v>354453.77</v>
      </c>
      <c r="F99" s="41">
        <f t="shared" si="4"/>
        <v>807315.82000000007</v>
      </c>
      <c r="G99" s="293">
        <v>5034546</v>
      </c>
      <c r="H99" s="11">
        <f t="shared" si="3"/>
        <v>5841861.8200000003</v>
      </c>
    </row>
    <row r="100" spans="1:8" s="17" customFormat="1" x14ac:dyDescent="0.2">
      <c r="A100" s="294">
        <v>86</v>
      </c>
      <c r="B100" s="49" t="s">
        <v>148</v>
      </c>
      <c r="C100" s="103" t="s">
        <v>28</v>
      </c>
      <c r="D100" s="236">
        <v>1173457.55</v>
      </c>
      <c r="E100" s="76">
        <v>837799.82</v>
      </c>
      <c r="F100" s="41">
        <f t="shared" si="4"/>
        <v>2011257.37</v>
      </c>
      <c r="G100" s="293">
        <v>10069092</v>
      </c>
      <c r="H100" s="11">
        <f t="shared" si="3"/>
        <v>12080349.370000001</v>
      </c>
    </row>
    <row r="101" spans="1:8" s="17" customFormat="1" x14ac:dyDescent="0.2">
      <c r="A101" s="294">
        <v>88</v>
      </c>
      <c r="B101" s="49" t="s">
        <v>149</v>
      </c>
      <c r="C101" s="103" t="s">
        <v>29</v>
      </c>
      <c r="D101" s="236">
        <v>2056333.5</v>
      </c>
      <c r="E101" s="76">
        <v>1025279.5</v>
      </c>
      <c r="F101" s="41">
        <f t="shared" si="4"/>
        <v>3081613</v>
      </c>
      <c r="G101" s="293">
        <v>10069092</v>
      </c>
      <c r="H101" s="11">
        <f t="shared" si="3"/>
        <v>13150705</v>
      </c>
    </row>
    <row r="102" spans="1:8" s="17" customFormat="1" x14ac:dyDescent="0.2">
      <c r="A102" s="294">
        <v>89</v>
      </c>
      <c r="B102" s="159" t="s">
        <v>150</v>
      </c>
      <c r="C102" s="103" t="s">
        <v>14</v>
      </c>
      <c r="D102" s="236"/>
      <c r="E102" s="76"/>
      <c r="F102" s="41">
        <f t="shared" si="4"/>
        <v>0</v>
      </c>
      <c r="G102" s="293">
        <v>5034546</v>
      </c>
      <c r="H102" s="11">
        <f t="shared" ref="H102:H130" si="5">F102+G102</f>
        <v>5034546</v>
      </c>
    </row>
    <row r="103" spans="1:8" s="17" customFormat="1" x14ac:dyDescent="0.2">
      <c r="A103" s="294">
        <v>90</v>
      </c>
      <c r="B103" s="49" t="s">
        <v>151</v>
      </c>
      <c r="C103" s="103" t="s">
        <v>30</v>
      </c>
      <c r="D103" s="236">
        <v>540153.69999999995</v>
      </c>
      <c r="E103" s="76"/>
      <c r="F103" s="41">
        <f t="shared" si="4"/>
        <v>540153.69999999995</v>
      </c>
      <c r="G103" s="293">
        <v>10069092</v>
      </c>
      <c r="H103" s="11">
        <f t="shared" si="5"/>
        <v>10609245.699999999</v>
      </c>
    </row>
    <row r="104" spans="1:8" s="17" customFormat="1" x14ac:dyDescent="0.2">
      <c r="A104" s="294">
        <v>91</v>
      </c>
      <c r="B104" s="49" t="s">
        <v>152</v>
      </c>
      <c r="C104" s="103" t="s">
        <v>15</v>
      </c>
      <c r="D104" s="236"/>
      <c r="E104" s="76"/>
      <c r="F104" s="41">
        <f t="shared" si="4"/>
        <v>0</v>
      </c>
      <c r="G104" s="293">
        <v>10069092</v>
      </c>
      <c r="H104" s="11">
        <f t="shared" si="5"/>
        <v>10069092</v>
      </c>
    </row>
    <row r="105" spans="1:8" s="17" customFormat="1" x14ac:dyDescent="0.2">
      <c r="A105" s="294">
        <v>92</v>
      </c>
      <c r="B105" s="19" t="s">
        <v>153</v>
      </c>
      <c r="C105" s="103" t="s">
        <v>13</v>
      </c>
      <c r="D105" s="236">
        <v>1805003.85</v>
      </c>
      <c r="E105" s="76">
        <v>1476402.48</v>
      </c>
      <c r="F105" s="41">
        <f t="shared" si="4"/>
        <v>3281406.33</v>
      </c>
      <c r="G105" s="293">
        <v>11076001.199999999</v>
      </c>
      <c r="H105" s="11">
        <f t="shared" si="5"/>
        <v>14357407.529999999</v>
      </c>
    </row>
    <row r="106" spans="1:8" s="17" customFormat="1" x14ac:dyDescent="0.2">
      <c r="A106" s="294">
        <v>93</v>
      </c>
      <c r="B106" s="159" t="s">
        <v>154</v>
      </c>
      <c r="C106" s="103" t="s">
        <v>31</v>
      </c>
      <c r="D106" s="236">
        <v>402478.95</v>
      </c>
      <c r="E106" s="76"/>
      <c r="F106" s="41">
        <f t="shared" si="4"/>
        <v>402478.95</v>
      </c>
      <c r="G106" s="293">
        <v>10069092</v>
      </c>
      <c r="H106" s="11">
        <f t="shared" si="5"/>
        <v>10471570.949999999</v>
      </c>
    </row>
    <row r="107" spans="1:8" s="17" customFormat="1" x14ac:dyDescent="0.2">
      <c r="A107" s="294">
        <v>94</v>
      </c>
      <c r="B107" s="49" t="s">
        <v>156</v>
      </c>
      <c r="C107" s="103" t="s">
        <v>33</v>
      </c>
      <c r="D107" s="236">
        <v>1484543.9</v>
      </c>
      <c r="E107" s="76">
        <v>1139524.93</v>
      </c>
      <c r="F107" s="41">
        <f t="shared" si="4"/>
        <v>2624068.83</v>
      </c>
      <c r="G107" s="293">
        <v>10069092</v>
      </c>
      <c r="H107" s="11">
        <f t="shared" si="5"/>
        <v>12693160.83</v>
      </c>
    </row>
    <row r="108" spans="1:8" s="17" customFormat="1" x14ac:dyDescent="0.2">
      <c r="A108" s="294">
        <v>96</v>
      </c>
      <c r="B108" s="49" t="s">
        <v>158</v>
      </c>
      <c r="C108" s="103" t="s">
        <v>159</v>
      </c>
      <c r="D108" s="236"/>
      <c r="E108" s="76"/>
      <c r="F108" s="41">
        <f t="shared" si="4"/>
        <v>0</v>
      </c>
      <c r="G108" s="293"/>
      <c r="H108" s="11">
        <f t="shared" si="5"/>
        <v>0</v>
      </c>
    </row>
    <row r="109" spans="1:8" s="17" customFormat="1" x14ac:dyDescent="0.2">
      <c r="A109" s="294">
        <v>98</v>
      </c>
      <c r="B109" s="49" t="s">
        <v>160</v>
      </c>
      <c r="C109" s="103" t="s">
        <v>161</v>
      </c>
      <c r="D109" s="236"/>
      <c r="E109" s="76"/>
      <c r="F109" s="41">
        <f t="shared" si="4"/>
        <v>0</v>
      </c>
      <c r="G109" s="293"/>
      <c r="H109" s="11">
        <f t="shared" si="5"/>
        <v>0</v>
      </c>
    </row>
    <row r="110" spans="1:8" s="17" customFormat="1" x14ac:dyDescent="0.2">
      <c r="A110" s="294">
        <v>99</v>
      </c>
      <c r="B110" s="159" t="s">
        <v>162</v>
      </c>
      <c r="C110" s="103" t="s">
        <v>163</v>
      </c>
      <c r="D110" s="236"/>
      <c r="E110" s="76"/>
      <c r="F110" s="41">
        <f t="shared" si="4"/>
        <v>0</v>
      </c>
      <c r="G110" s="293"/>
      <c r="H110" s="11">
        <f t="shared" si="5"/>
        <v>0</v>
      </c>
    </row>
    <row r="111" spans="1:8" s="17" customFormat="1" x14ac:dyDescent="0.2">
      <c r="A111" s="294">
        <v>100</v>
      </c>
      <c r="B111" s="159" t="s">
        <v>164</v>
      </c>
      <c r="C111" s="103" t="s">
        <v>165</v>
      </c>
      <c r="D111" s="236"/>
      <c r="E111" s="76"/>
      <c r="F111" s="41">
        <f t="shared" si="4"/>
        <v>0</v>
      </c>
      <c r="G111" s="293"/>
      <c r="H111" s="11">
        <f t="shared" si="5"/>
        <v>0</v>
      </c>
    </row>
    <row r="112" spans="1:8" s="17" customFormat="1" x14ac:dyDescent="0.2">
      <c r="A112" s="294">
        <v>101</v>
      </c>
      <c r="B112" s="159" t="s">
        <v>166</v>
      </c>
      <c r="C112" s="103" t="s">
        <v>167</v>
      </c>
      <c r="D112" s="236"/>
      <c r="E112" s="76"/>
      <c r="F112" s="41">
        <f t="shared" si="4"/>
        <v>0</v>
      </c>
      <c r="G112" s="293"/>
      <c r="H112" s="11">
        <f t="shared" si="5"/>
        <v>0</v>
      </c>
    </row>
    <row r="113" spans="1:8" s="17" customFormat="1" x14ac:dyDescent="0.2">
      <c r="A113" s="294">
        <v>102</v>
      </c>
      <c r="B113" s="159" t="s">
        <v>168</v>
      </c>
      <c r="C113" s="103" t="s">
        <v>169</v>
      </c>
      <c r="D113" s="236"/>
      <c r="E113" s="76"/>
      <c r="F113" s="41">
        <f t="shared" si="4"/>
        <v>0</v>
      </c>
      <c r="G113" s="293"/>
      <c r="H113" s="11">
        <f t="shared" si="5"/>
        <v>0</v>
      </c>
    </row>
    <row r="114" spans="1:8" s="17" customFormat="1" x14ac:dyDescent="0.2">
      <c r="A114" s="294">
        <v>103</v>
      </c>
      <c r="B114" s="159" t="s">
        <v>170</v>
      </c>
      <c r="C114" s="103" t="s">
        <v>171</v>
      </c>
      <c r="D114" s="236"/>
      <c r="E114" s="76"/>
      <c r="F114" s="41">
        <f t="shared" si="4"/>
        <v>0</v>
      </c>
      <c r="G114" s="293"/>
      <c r="H114" s="11">
        <f t="shared" si="5"/>
        <v>0</v>
      </c>
    </row>
    <row r="115" spans="1:8" s="17" customFormat="1" x14ac:dyDescent="0.2">
      <c r="A115" s="294">
        <v>104</v>
      </c>
      <c r="B115" s="104" t="s">
        <v>172</v>
      </c>
      <c r="C115" s="168" t="s">
        <v>173</v>
      </c>
      <c r="D115" s="236"/>
      <c r="E115" s="76"/>
      <c r="F115" s="41">
        <f t="shared" si="4"/>
        <v>0</v>
      </c>
      <c r="G115" s="293"/>
      <c r="H115" s="11">
        <f t="shared" si="5"/>
        <v>0</v>
      </c>
    </row>
    <row r="116" spans="1:8" s="17" customFormat="1" x14ac:dyDescent="0.2">
      <c r="A116" s="294">
        <v>105</v>
      </c>
      <c r="B116" s="19" t="s">
        <v>174</v>
      </c>
      <c r="C116" s="103" t="s">
        <v>175</v>
      </c>
      <c r="D116" s="236"/>
      <c r="E116" s="76"/>
      <c r="F116" s="41">
        <f t="shared" si="4"/>
        <v>0</v>
      </c>
      <c r="G116" s="293"/>
      <c r="H116" s="11">
        <f t="shared" si="5"/>
        <v>0</v>
      </c>
    </row>
    <row r="117" spans="1:8" s="17" customFormat="1" x14ac:dyDescent="0.2">
      <c r="A117" s="294">
        <v>106</v>
      </c>
      <c r="B117" s="159" t="s">
        <v>176</v>
      </c>
      <c r="C117" s="103" t="s">
        <v>177</v>
      </c>
      <c r="D117" s="236"/>
      <c r="E117" s="76"/>
      <c r="F117" s="41">
        <f t="shared" si="4"/>
        <v>0</v>
      </c>
      <c r="G117" s="293"/>
      <c r="H117" s="11">
        <f t="shared" si="5"/>
        <v>0</v>
      </c>
    </row>
    <row r="118" spans="1:8" s="17" customFormat="1" x14ac:dyDescent="0.2">
      <c r="A118" s="294">
        <v>107</v>
      </c>
      <c r="B118" s="49" t="s">
        <v>178</v>
      </c>
      <c r="C118" s="171" t="s">
        <v>179</v>
      </c>
      <c r="D118" s="236"/>
      <c r="E118" s="76"/>
      <c r="F118" s="41">
        <f t="shared" si="4"/>
        <v>0</v>
      </c>
      <c r="G118" s="293"/>
      <c r="H118" s="11">
        <f t="shared" si="5"/>
        <v>0</v>
      </c>
    </row>
    <row r="119" spans="1:8" s="17" customFormat="1" x14ac:dyDescent="0.2">
      <c r="A119" s="294">
        <v>108</v>
      </c>
      <c r="B119" s="159" t="s">
        <v>180</v>
      </c>
      <c r="C119" s="103" t="s">
        <v>262</v>
      </c>
      <c r="D119" s="236"/>
      <c r="E119" s="76"/>
      <c r="F119" s="41">
        <f t="shared" si="4"/>
        <v>0</v>
      </c>
      <c r="G119" s="293"/>
      <c r="H119" s="11">
        <f t="shared" si="5"/>
        <v>0</v>
      </c>
    </row>
    <row r="120" spans="1:8" s="17" customFormat="1" x14ac:dyDescent="0.2">
      <c r="A120" s="294">
        <v>109</v>
      </c>
      <c r="B120" s="19" t="s">
        <v>181</v>
      </c>
      <c r="C120" s="103" t="s">
        <v>250</v>
      </c>
      <c r="D120" s="236"/>
      <c r="E120" s="76"/>
      <c r="F120" s="41">
        <f t="shared" si="4"/>
        <v>0</v>
      </c>
      <c r="G120" s="293"/>
      <c r="H120" s="11">
        <f t="shared" si="5"/>
        <v>0</v>
      </c>
    </row>
    <row r="121" spans="1:8" s="17" customFormat="1" x14ac:dyDescent="0.2">
      <c r="A121" s="294">
        <v>110</v>
      </c>
      <c r="B121" s="49" t="s">
        <v>302</v>
      </c>
      <c r="C121" s="103" t="s">
        <v>307</v>
      </c>
      <c r="D121" s="236"/>
      <c r="E121" s="76"/>
      <c r="F121" s="41">
        <f t="shared" si="4"/>
        <v>0</v>
      </c>
      <c r="G121" s="293"/>
      <c r="H121" s="11">
        <f t="shared" si="5"/>
        <v>0</v>
      </c>
    </row>
    <row r="122" spans="1:8" s="17" customFormat="1" x14ac:dyDescent="0.2">
      <c r="A122" s="294">
        <v>111</v>
      </c>
      <c r="B122" s="24" t="s">
        <v>319</v>
      </c>
      <c r="C122" s="161" t="s">
        <v>318</v>
      </c>
      <c r="D122" s="236"/>
      <c r="E122" s="76"/>
      <c r="F122" s="41">
        <f t="shared" si="4"/>
        <v>0</v>
      </c>
      <c r="G122" s="293"/>
      <c r="H122" s="11">
        <f t="shared" si="5"/>
        <v>0</v>
      </c>
    </row>
    <row r="123" spans="1:8" s="17" customFormat="1" x14ac:dyDescent="0.2">
      <c r="A123" s="294">
        <v>112</v>
      </c>
      <c r="B123" s="19" t="s">
        <v>182</v>
      </c>
      <c r="C123" s="103" t="s">
        <v>301</v>
      </c>
      <c r="D123" s="236"/>
      <c r="E123" s="76"/>
      <c r="F123" s="41">
        <f t="shared" si="4"/>
        <v>0</v>
      </c>
      <c r="G123" s="293"/>
      <c r="H123" s="11">
        <f t="shared" si="5"/>
        <v>0</v>
      </c>
    </row>
    <row r="124" spans="1:8" s="17" customFormat="1" x14ac:dyDescent="0.2">
      <c r="A124" s="294">
        <v>113</v>
      </c>
      <c r="B124" s="159" t="s">
        <v>183</v>
      </c>
      <c r="C124" s="103" t="s">
        <v>184</v>
      </c>
      <c r="D124" s="236"/>
      <c r="E124" s="76"/>
      <c r="F124" s="41">
        <f t="shared" si="4"/>
        <v>0</v>
      </c>
      <c r="G124" s="293"/>
      <c r="H124" s="11">
        <f t="shared" si="5"/>
        <v>0</v>
      </c>
    </row>
    <row r="125" spans="1:8" s="17" customFormat="1" x14ac:dyDescent="0.2">
      <c r="A125" s="294">
        <v>114</v>
      </c>
      <c r="B125" s="159" t="s">
        <v>185</v>
      </c>
      <c r="C125" s="94" t="s">
        <v>298</v>
      </c>
      <c r="D125" s="236"/>
      <c r="E125" s="76"/>
      <c r="F125" s="41">
        <f t="shared" si="4"/>
        <v>0</v>
      </c>
      <c r="G125" s="293"/>
      <c r="H125" s="11">
        <f t="shared" si="5"/>
        <v>0</v>
      </c>
    </row>
    <row r="126" spans="1:8" s="17" customFormat="1" x14ac:dyDescent="0.2">
      <c r="A126" s="294">
        <v>115</v>
      </c>
      <c r="B126" s="159" t="s">
        <v>186</v>
      </c>
      <c r="C126" s="103" t="s">
        <v>221</v>
      </c>
      <c r="D126" s="236"/>
      <c r="E126" s="76"/>
      <c r="F126" s="41">
        <f t="shared" si="4"/>
        <v>0</v>
      </c>
      <c r="G126" s="293"/>
      <c r="H126" s="11">
        <f t="shared" si="5"/>
        <v>0</v>
      </c>
    </row>
    <row r="127" spans="1:8" s="17" customFormat="1" x14ac:dyDescent="0.2">
      <c r="A127" s="294">
        <v>116</v>
      </c>
      <c r="B127" s="159" t="s">
        <v>187</v>
      </c>
      <c r="C127" s="103" t="s">
        <v>188</v>
      </c>
      <c r="D127" s="236">
        <v>1659713.05</v>
      </c>
      <c r="E127" s="76">
        <v>2463600.17</v>
      </c>
      <c r="F127" s="41">
        <f t="shared" si="4"/>
        <v>4123313.2199999997</v>
      </c>
      <c r="G127" s="293">
        <v>40276368</v>
      </c>
      <c r="H127" s="11">
        <f t="shared" si="5"/>
        <v>44399681.219999999</v>
      </c>
    </row>
    <row r="128" spans="1:8" s="17" customFormat="1" x14ac:dyDescent="0.2">
      <c r="A128" s="294">
        <v>117</v>
      </c>
      <c r="B128" s="159" t="s">
        <v>189</v>
      </c>
      <c r="C128" s="103" t="s">
        <v>39</v>
      </c>
      <c r="D128" s="236"/>
      <c r="E128" s="76"/>
      <c r="F128" s="41">
        <f t="shared" si="4"/>
        <v>0</v>
      </c>
      <c r="G128" s="293"/>
      <c r="H128" s="11">
        <f t="shared" si="5"/>
        <v>0</v>
      </c>
    </row>
    <row r="129" spans="1:8" s="17" customFormat="1" x14ac:dyDescent="0.2">
      <c r="A129" s="294">
        <v>118</v>
      </c>
      <c r="B129" s="49" t="s">
        <v>190</v>
      </c>
      <c r="C129" s="103" t="s">
        <v>44</v>
      </c>
      <c r="D129" s="236"/>
      <c r="E129" s="76"/>
      <c r="F129" s="41">
        <f t="shared" si="4"/>
        <v>0</v>
      </c>
      <c r="G129" s="293"/>
      <c r="H129" s="11">
        <f t="shared" si="5"/>
        <v>0</v>
      </c>
    </row>
    <row r="130" spans="1:8" s="17" customFormat="1" x14ac:dyDescent="0.2">
      <c r="A130" s="294">
        <v>119</v>
      </c>
      <c r="B130" s="49" t="s">
        <v>191</v>
      </c>
      <c r="C130" s="103" t="s">
        <v>223</v>
      </c>
      <c r="D130" s="236"/>
      <c r="E130" s="76"/>
      <c r="F130" s="41">
        <f t="shared" si="4"/>
        <v>0</v>
      </c>
      <c r="G130" s="293"/>
      <c r="H130" s="11">
        <f t="shared" si="5"/>
        <v>0</v>
      </c>
    </row>
    <row r="131" spans="1:8" s="17" customFormat="1" x14ac:dyDescent="0.2">
      <c r="A131" s="294">
        <v>120</v>
      </c>
      <c r="B131" s="49" t="s">
        <v>192</v>
      </c>
      <c r="C131" s="103" t="s">
        <v>46</v>
      </c>
      <c r="D131" s="236"/>
      <c r="E131" s="76"/>
      <c r="F131" s="41">
        <f t="shared" si="4"/>
        <v>0</v>
      </c>
      <c r="G131" s="293"/>
      <c r="H131" s="11">
        <f t="shared" ref="H131:H146" si="6">F131+G131</f>
        <v>0</v>
      </c>
    </row>
    <row r="132" spans="1:8" s="17" customFormat="1" x14ac:dyDescent="0.2">
      <c r="A132" s="294">
        <v>121</v>
      </c>
      <c r="B132" s="159" t="s">
        <v>193</v>
      </c>
      <c r="C132" s="103" t="s">
        <v>45</v>
      </c>
      <c r="D132" s="236"/>
      <c r="E132" s="76"/>
      <c r="F132" s="41">
        <f t="shared" si="4"/>
        <v>0</v>
      </c>
      <c r="G132" s="293"/>
      <c r="H132" s="11">
        <f t="shared" si="6"/>
        <v>0</v>
      </c>
    </row>
    <row r="133" spans="1:8" s="17" customFormat="1" x14ac:dyDescent="0.2">
      <c r="A133" s="294">
        <v>122</v>
      </c>
      <c r="B133" s="159" t="s">
        <v>194</v>
      </c>
      <c r="C133" s="103" t="s">
        <v>195</v>
      </c>
      <c r="D133" s="236"/>
      <c r="E133" s="76"/>
      <c r="F133" s="41">
        <f t="shared" si="4"/>
        <v>0</v>
      </c>
      <c r="G133" s="293"/>
      <c r="H133" s="11">
        <f t="shared" si="6"/>
        <v>0</v>
      </c>
    </row>
    <row r="134" spans="1:8" s="17" customFormat="1" x14ac:dyDescent="0.2">
      <c r="A134" s="294">
        <v>123</v>
      </c>
      <c r="B134" s="159" t="s">
        <v>196</v>
      </c>
      <c r="C134" s="51" t="s">
        <v>322</v>
      </c>
      <c r="D134" s="236">
        <v>1564805.35</v>
      </c>
      <c r="E134" s="76"/>
      <c r="F134" s="41">
        <f t="shared" si="4"/>
        <v>1564805.35</v>
      </c>
      <c r="G134" s="293">
        <v>70483644</v>
      </c>
      <c r="H134" s="11">
        <f t="shared" si="6"/>
        <v>72048449.349999994</v>
      </c>
    </row>
    <row r="135" spans="1:8" s="17" customFormat="1" x14ac:dyDescent="0.2">
      <c r="A135" s="294">
        <v>124</v>
      </c>
      <c r="B135" s="49" t="s">
        <v>197</v>
      </c>
      <c r="C135" s="103" t="s">
        <v>222</v>
      </c>
      <c r="D135" s="236">
        <v>1599370.5</v>
      </c>
      <c r="E135" s="76"/>
      <c r="F135" s="41">
        <f t="shared" si="4"/>
        <v>1599370.5</v>
      </c>
      <c r="G135" s="293"/>
      <c r="H135" s="11">
        <f t="shared" si="6"/>
        <v>1599370.5</v>
      </c>
    </row>
    <row r="136" spans="1:8" s="17" customFormat="1" x14ac:dyDescent="0.2">
      <c r="A136" s="294">
        <v>125</v>
      </c>
      <c r="B136" s="19" t="s">
        <v>198</v>
      </c>
      <c r="C136" s="51" t="s">
        <v>321</v>
      </c>
      <c r="D136" s="236">
        <v>2483418.15</v>
      </c>
      <c r="E136" s="76">
        <v>1382662.64</v>
      </c>
      <c r="F136" s="41">
        <f t="shared" si="4"/>
        <v>3866080.79</v>
      </c>
      <c r="G136" s="293">
        <v>16781820</v>
      </c>
      <c r="H136" s="11">
        <f t="shared" si="6"/>
        <v>20647900.789999999</v>
      </c>
    </row>
    <row r="137" spans="1:8" s="17" customFormat="1" x14ac:dyDescent="0.2">
      <c r="A137" s="294">
        <v>126</v>
      </c>
      <c r="B137" s="159" t="s">
        <v>199</v>
      </c>
      <c r="C137" s="103" t="s">
        <v>200</v>
      </c>
      <c r="D137" s="236"/>
      <c r="E137" s="76"/>
      <c r="F137" s="41">
        <f t="shared" ref="F137:F146" si="7">SUM(D137:E137)</f>
        <v>0</v>
      </c>
      <c r="G137" s="293">
        <v>30207276</v>
      </c>
      <c r="H137" s="11">
        <f t="shared" si="6"/>
        <v>30207276</v>
      </c>
    </row>
    <row r="138" spans="1:8" s="17" customFormat="1" x14ac:dyDescent="0.2">
      <c r="A138" s="294">
        <v>127</v>
      </c>
      <c r="B138" s="49" t="s">
        <v>201</v>
      </c>
      <c r="C138" s="103" t="s">
        <v>202</v>
      </c>
      <c r="D138" s="236"/>
      <c r="E138" s="76"/>
      <c r="F138" s="41">
        <f t="shared" si="7"/>
        <v>0</v>
      </c>
      <c r="G138" s="293"/>
      <c r="H138" s="11">
        <f t="shared" si="6"/>
        <v>0</v>
      </c>
    </row>
    <row r="139" spans="1:8" s="17" customFormat="1" x14ac:dyDescent="0.2">
      <c r="A139" s="294">
        <v>128</v>
      </c>
      <c r="B139" s="159" t="s">
        <v>203</v>
      </c>
      <c r="C139" s="103" t="s">
        <v>204</v>
      </c>
      <c r="D139" s="236"/>
      <c r="E139" s="76"/>
      <c r="F139" s="41">
        <f t="shared" si="7"/>
        <v>0</v>
      </c>
      <c r="G139" s="293"/>
      <c r="H139" s="11">
        <f t="shared" si="6"/>
        <v>0</v>
      </c>
    </row>
    <row r="140" spans="1:8" s="17" customFormat="1" x14ac:dyDescent="0.2">
      <c r="A140" s="294">
        <v>129</v>
      </c>
      <c r="B140" s="18" t="s">
        <v>251</v>
      </c>
      <c r="C140" s="172" t="s">
        <v>252</v>
      </c>
      <c r="D140" s="236"/>
      <c r="E140" s="76"/>
      <c r="F140" s="41">
        <f t="shared" si="7"/>
        <v>0</v>
      </c>
      <c r="G140" s="293"/>
      <c r="H140" s="11">
        <f t="shared" si="6"/>
        <v>0</v>
      </c>
    </row>
    <row r="141" spans="1:8" s="17" customFormat="1" x14ac:dyDescent="0.2">
      <c r="A141" s="294">
        <v>130</v>
      </c>
      <c r="B141" s="21" t="s">
        <v>253</v>
      </c>
      <c r="C141" s="172" t="s">
        <v>254</v>
      </c>
      <c r="D141" s="236"/>
      <c r="E141" s="76"/>
      <c r="F141" s="41">
        <f t="shared" si="7"/>
        <v>0</v>
      </c>
      <c r="G141" s="293"/>
      <c r="H141" s="11">
        <f t="shared" si="6"/>
        <v>0</v>
      </c>
    </row>
    <row r="142" spans="1:8" s="17" customFormat="1" x14ac:dyDescent="0.2">
      <c r="A142" s="294">
        <v>131</v>
      </c>
      <c r="B142" s="133" t="s">
        <v>255</v>
      </c>
      <c r="C142" s="296" t="s">
        <v>317</v>
      </c>
      <c r="D142" s="236"/>
      <c r="E142" s="76"/>
      <c r="F142" s="41">
        <f t="shared" si="7"/>
        <v>0</v>
      </c>
      <c r="G142" s="139">
        <v>6041455.2000000002</v>
      </c>
      <c r="H142" s="11">
        <f t="shared" si="6"/>
        <v>6041455.2000000002</v>
      </c>
    </row>
    <row r="143" spans="1:8" s="17" customFormat="1" x14ac:dyDescent="0.2">
      <c r="A143" s="294">
        <v>132</v>
      </c>
      <c r="B143" s="160" t="s">
        <v>260</v>
      </c>
      <c r="C143" s="152" t="s">
        <v>261</v>
      </c>
      <c r="D143" s="236"/>
      <c r="E143" s="76"/>
      <c r="F143" s="41">
        <f t="shared" si="7"/>
        <v>0</v>
      </c>
      <c r="G143" s="297"/>
      <c r="H143" s="298">
        <f t="shared" si="6"/>
        <v>0</v>
      </c>
    </row>
    <row r="144" spans="1:8" s="17" customFormat="1" x14ac:dyDescent="0.2">
      <c r="A144" s="294">
        <v>133</v>
      </c>
      <c r="B144" s="24" t="s">
        <v>296</v>
      </c>
      <c r="C144" s="152" t="s">
        <v>295</v>
      </c>
      <c r="D144" s="236"/>
      <c r="E144" s="76">
        <v>9373984</v>
      </c>
      <c r="F144" s="41">
        <f t="shared" si="7"/>
        <v>9373984</v>
      </c>
      <c r="G144" s="139">
        <v>60414552</v>
      </c>
      <c r="H144" s="16">
        <f t="shared" si="6"/>
        <v>69788536</v>
      </c>
    </row>
    <row r="145" spans="1:8" s="17" customFormat="1" x14ac:dyDescent="0.2">
      <c r="A145" s="294">
        <v>134</v>
      </c>
      <c r="B145" s="24" t="s">
        <v>300</v>
      </c>
      <c r="C145" s="152" t="s">
        <v>299</v>
      </c>
      <c r="D145" s="236"/>
      <c r="E145" s="76"/>
      <c r="F145" s="41">
        <f t="shared" si="7"/>
        <v>0</v>
      </c>
      <c r="G145" s="139"/>
      <c r="H145" s="16">
        <f t="shared" si="6"/>
        <v>0</v>
      </c>
    </row>
    <row r="146" spans="1:8" s="17" customFormat="1" ht="13.5" thickBot="1" x14ac:dyDescent="0.25">
      <c r="A146" s="251">
        <v>135</v>
      </c>
      <c r="B146" s="252" t="s">
        <v>303</v>
      </c>
      <c r="C146" s="263" t="s">
        <v>304</v>
      </c>
      <c r="D146" s="299"/>
      <c r="E146" s="300"/>
      <c r="F146" s="264">
        <f t="shared" si="7"/>
        <v>0</v>
      </c>
      <c r="G146" s="292"/>
      <c r="H146" s="301">
        <f t="shared" si="6"/>
        <v>0</v>
      </c>
    </row>
    <row r="147" spans="1:8" x14ac:dyDescent="0.2">
      <c r="G147" s="6"/>
      <c r="H147" s="6"/>
    </row>
    <row r="148" spans="1:8" x14ac:dyDescent="0.2">
      <c r="G148" s="6"/>
      <c r="H148" s="6"/>
    </row>
  </sheetData>
  <mergeCells count="15">
    <mergeCell ref="B89:B92"/>
    <mergeCell ref="A7:C7"/>
    <mergeCell ref="D3:F3"/>
    <mergeCell ref="A89:A92"/>
    <mergeCell ref="A1:H1"/>
    <mergeCell ref="H3:H5"/>
    <mergeCell ref="G3:G5"/>
    <mergeCell ref="A8:C8"/>
    <mergeCell ref="A6:C6"/>
    <mergeCell ref="C3:C5"/>
    <mergeCell ref="B3:B5"/>
    <mergeCell ref="A3:A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47"/>
  <sheetViews>
    <sheetView zoomScale="90" zoomScaleNormal="90" workbookViewId="0">
      <pane xSplit="3" ySplit="8" topLeftCell="D124" activePane="bottomRight" state="frozen"/>
      <selection pane="topRight" activeCell="D1" sqref="D1"/>
      <selection pane="bottomLeft" activeCell="A12" sqref="A12"/>
      <selection pane="bottomRight" activeCell="C134" sqref="C134"/>
    </sheetView>
  </sheetViews>
  <sheetFormatPr defaultRowHeight="12.75" x14ac:dyDescent="0.2"/>
  <cols>
    <col min="1" max="1" width="5.140625" style="216" customWidth="1"/>
    <col min="2" max="2" width="9.140625" style="216"/>
    <col min="3" max="3" width="36.28515625" style="216" customWidth="1"/>
    <col min="4" max="4" width="15.42578125" style="222" customWidth="1"/>
    <col min="5" max="5" width="13.7109375" style="222" customWidth="1"/>
    <col min="6" max="6" width="13.140625" style="223" customWidth="1"/>
    <col min="7" max="7" width="13.42578125" style="222" customWidth="1"/>
    <col min="8" max="8" width="13.7109375" style="222" customWidth="1"/>
    <col min="9" max="10" width="13.5703125" style="223" customWidth="1"/>
    <col min="11" max="11" width="15.28515625" style="150" customWidth="1"/>
    <col min="12" max="12" width="15.5703125" style="150" customWidth="1"/>
    <col min="13" max="13" width="14.140625" style="230" customWidth="1"/>
    <col min="14" max="14" width="14.7109375" style="150" customWidth="1"/>
    <col min="15" max="15" width="15.28515625" style="150" customWidth="1"/>
    <col min="16" max="16" width="14.28515625" style="230" customWidth="1"/>
    <col min="17" max="17" width="15.5703125" style="230" customWidth="1"/>
    <col min="18" max="16384" width="9.140625" style="216"/>
  </cols>
  <sheetData>
    <row r="1" spans="1:17" ht="15.75" x14ac:dyDescent="0.25">
      <c r="A1" s="444" t="s">
        <v>313</v>
      </c>
      <c r="B1" s="445"/>
      <c r="C1" s="445"/>
      <c r="D1" s="445"/>
      <c r="E1" s="445"/>
      <c r="F1" s="445"/>
      <c r="G1" s="445"/>
      <c r="H1" s="445"/>
      <c r="I1" s="445"/>
      <c r="J1" s="445"/>
      <c r="K1" s="446"/>
      <c r="L1" s="446"/>
      <c r="M1" s="446"/>
      <c r="N1" s="446"/>
      <c r="O1" s="446"/>
      <c r="P1" s="446"/>
      <c r="Q1" s="447"/>
    </row>
    <row r="2" spans="1:17" ht="13.5" thickBot="1" x14ac:dyDescent="0.25"/>
    <row r="3" spans="1:17" s="167" customFormat="1" ht="17.25" customHeight="1" x14ac:dyDescent="0.2">
      <c r="A3" s="390" t="s">
        <v>42</v>
      </c>
      <c r="B3" s="393" t="s">
        <v>263</v>
      </c>
      <c r="C3" s="396" t="s">
        <v>43</v>
      </c>
      <c r="D3" s="451" t="s">
        <v>258</v>
      </c>
      <c r="E3" s="400"/>
      <c r="F3" s="400"/>
      <c r="G3" s="400"/>
      <c r="H3" s="400"/>
      <c r="I3" s="400"/>
      <c r="J3" s="401"/>
      <c r="K3" s="451" t="s">
        <v>266</v>
      </c>
      <c r="L3" s="400"/>
      <c r="M3" s="452"/>
      <c r="N3" s="456" t="s">
        <v>267</v>
      </c>
      <c r="O3" s="400"/>
      <c r="P3" s="400"/>
      <c r="Q3" s="448" t="s">
        <v>257</v>
      </c>
    </row>
    <row r="4" spans="1:17" s="167" customFormat="1" ht="18" customHeight="1" x14ac:dyDescent="0.2">
      <c r="A4" s="458"/>
      <c r="B4" s="459"/>
      <c r="C4" s="460"/>
      <c r="D4" s="461" t="s">
        <v>224</v>
      </c>
      <c r="E4" s="462"/>
      <c r="F4" s="462"/>
      <c r="G4" s="463" t="s">
        <v>225</v>
      </c>
      <c r="H4" s="454"/>
      <c r="I4" s="454"/>
      <c r="J4" s="464" t="s">
        <v>229</v>
      </c>
      <c r="K4" s="453"/>
      <c r="L4" s="454"/>
      <c r="M4" s="455"/>
      <c r="N4" s="457"/>
      <c r="O4" s="454"/>
      <c r="P4" s="454"/>
      <c r="Q4" s="449"/>
    </row>
    <row r="5" spans="1:17" s="232" customFormat="1" ht="48" customHeight="1" thickBot="1" x14ac:dyDescent="0.25">
      <c r="A5" s="392"/>
      <c r="B5" s="395"/>
      <c r="C5" s="398"/>
      <c r="D5" s="191" t="s">
        <v>287</v>
      </c>
      <c r="E5" s="231" t="s">
        <v>254</v>
      </c>
      <c r="F5" s="193" t="s">
        <v>229</v>
      </c>
      <c r="G5" s="192" t="s">
        <v>287</v>
      </c>
      <c r="H5" s="231" t="s">
        <v>254</v>
      </c>
      <c r="I5" s="220" t="s">
        <v>229</v>
      </c>
      <c r="J5" s="465"/>
      <c r="K5" s="191" t="s">
        <v>287</v>
      </c>
      <c r="L5" s="231" t="s">
        <v>254</v>
      </c>
      <c r="M5" s="247" t="s">
        <v>229</v>
      </c>
      <c r="N5" s="245" t="s">
        <v>287</v>
      </c>
      <c r="O5" s="231" t="s">
        <v>254</v>
      </c>
      <c r="P5" s="193" t="s">
        <v>229</v>
      </c>
      <c r="Q5" s="450"/>
    </row>
    <row r="6" spans="1:17" s="233" customFormat="1" ht="15.75" customHeight="1" x14ac:dyDescent="0.2">
      <c r="A6" s="325" t="s">
        <v>220</v>
      </c>
      <c r="B6" s="326"/>
      <c r="C6" s="327"/>
      <c r="D6" s="217">
        <f t="shared" ref="D6:Q6" si="0">SUM(D7:D8)</f>
        <v>11901209.560000001</v>
      </c>
      <c r="E6" s="218">
        <f t="shared" si="0"/>
        <v>37576431</v>
      </c>
      <c r="F6" s="218">
        <f t="shared" si="0"/>
        <v>49478094.160000004</v>
      </c>
      <c r="G6" s="218">
        <f t="shared" si="0"/>
        <v>4440976.2000000011</v>
      </c>
      <c r="H6" s="218">
        <f t="shared" si="0"/>
        <v>14022051</v>
      </c>
      <c r="I6" s="218">
        <f t="shared" si="0"/>
        <v>18463032.780000001</v>
      </c>
      <c r="J6" s="244">
        <f t="shared" si="0"/>
        <v>67941126.940000013</v>
      </c>
      <c r="K6" s="217">
        <f t="shared" si="0"/>
        <v>141454856.40000001</v>
      </c>
      <c r="L6" s="218">
        <f t="shared" si="0"/>
        <v>313120080</v>
      </c>
      <c r="M6" s="219">
        <f t="shared" si="0"/>
        <v>454576966.78999996</v>
      </c>
      <c r="N6" s="246">
        <f t="shared" si="0"/>
        <v>23557954</v>
      </c>
      <c r="O6" s="218">
        <f t="shared" si="0"/>
        <v>52936108.399999999</v>
      </c>
      <c r="P6" s="218">
        <f t="shared" si="0"/>
        <v>76494807.670000002</v>
      </c>
      <c r="Q6" s="219">
        <f t="shared" si="0"/>
        <v>599012901.39999998</v>
      </c>
    </row>
    <row r="7" spans="1:17" s="4" customFormat="1" ht="15.75" customHeight="1" x14ac:dyDescent="0.2">
      <c r="A7" s="322" t="s">
        <v>308</v>
      </c>
      <c r="B7" s="385"/>
      <c r="C7" s="385"/>
      <c r="D7" s="175"/>
      <c r="E7" s="68"/>
      <c r="F7" s="8">
        <v>453.6</v>
      </c>
      <c r="G7" s="68"/>
      <c r="H7" s="68"/>
      <c r="I7" s="8">
        <v>5.58</v>
      </c>
      <c r="J7" s="238">
        <f t="shared" ref="J7" si="1">F7+I7</f>
        <v>459.18</v>
      </c>
      <c r="K7" s="175"/>
      <c r="L7" s="68"/>
      <c r="M7" s="143">
        <v>2030.39</v>
      </c>
      <c r="N7" s="176"/>
      <c r="O7" s="8"/>
      <c r="P7" s="8">
        <v>745.27</v>
      </c>
      <c r="Q7" s="234">
        <f t="shared" ref="Q7" si="2">J7+M7+P7</f>
        <v>3234.84</v>
      </c>
    </row>
    <row r="8" spans="1:17" s="233" customFormat="1" ht="15.75" customHeight="1" x14ac:dyDescent="0.2">
      <c r="A8" s="319" t="s">
        <v>219</v>
      </c>
      <c r="B8" s="320"/>
      <c r="C8" s="321"/>
      <c r="D8" s="154">
        <f t="shared" ref="D8:Q8" si="3">SUM(D9:D146)-D89</f>
        <v>11901209.560000001</v>
      </c>
      <c r="E8" s="156">
        <f t="shared" si="3"/>
        <v>37576431</v>
      </c>
      <c r="F8" s="156">
        <f t="shared" si="3"/>
        <v>49477640.560000002</v>
      </c>
      <c r="G8" s="156">
        <f t="shared" si="3"/>
        <v>4440976.2000000011</v>
      </c>
      <c r="H8" s="156">
        <f t="shared" si="3"/>
        <v>14022051</v>
      </c>
      <c r="I8" s="156">
        <f t="shared" si="3"/>
        <v>18463027.200000003</v>
      </c>
      <c r="J8" s="157">
        <f t="shared" si="3"/>
        <v>67940667.760000005</v>
      </c>
      <c r="K8" s="154">
        <f t="shared" si="3"/>
        <v>141454856.40000001</v>
      </c>
      <c r="L8" s="156">
        <f t="shared" si="3"/>
        <v>313120080</v>
      </c>
      <c r="M8" s="70">
        <f t="shared" si="3"/>
        <v>454574936.39999998</v>
      </c>
      <c r="N8" s="155">
        <f t="shared" si="3"/>
        <v>23557954</v>
      </c>
      <c r="O8" s="156">
        <f t="shared" si="3"/>
        <v>52936108.399999999</v>
      </c>
      <c r="P8" s="156">
        <f t="shared" si="3"/>
        <v>76494062.400000006</v>
      </c>
      <c r="Q8" s="70">
        <f t="shared" si="3"/>
        <v>599009666.55999994</v>
      </c>
    </row>
    <row r="9" spans="1:17" x14ac:dyDescent="0.2">
      <c r="A9" s="56">
        <v>1</v>
      </c>
      <c r="B9" s="49" t="s">
        <v>52</v>
      </c>
      <c r="C9" s="132" t="s">
        <v>40</v>
      </c>
      <c r="D9" s="20"/>
      <c r="E9" s="15"/>
      <c r="F9" s="26"/>
      <c r="G9" s="30"/>
      <c r="H9" s="30"/>
      <c r="I9" s="235"/>
      <c r="J9" s="238"/>
      <c r="K9" s="40"/>
      <c r="L9" s="30"/>
      <c r="M9" s="35"/>
      <c r="N9" s="32"/>
      <c r="O9" s="30"/>
      <c r="P9" s="26"/>
      <c r="Q9" s="234">
        <f>J9+M9+P9</f>
        <v>0</v>
      </c>
    </row>
    <row r="10" spans="1:17" x14ac:dyDescent="0.2">
      <c r="A10" s="56">
        <v>2</v>
      </c>
      <c r="B10" s="19" t="s">
        <v>53</v>
      </c>
      <c r="C10" s="132" t="s">
        <v>205</v>
      </c>
      <c r="D10" s="20"/>
      <c r="E10" s="15"/>
      <c r="F10" s="26"/>
      <c r="G10" s="30"/>
      <c r="H10" s="30"/>
      <c r="I10" s="235"/>
      <c r="J10" s="238"/>
      <c r="K10" s="40"/>
      <c r="L10" s="30"/>
      <c r="M10" s="35"/>
      <c r="N10" s="32"/>
      <c r="O10" s="30"/>
      <c r="P10" s="26"/>
      <c r="Q10" s="234">
        <f t="shared" ref="Q10:Q68" si="4">J10+M10+P10</f>
        <v>0</v>
      </c>
    </row>
    <row r="11" spans="1:17" x14ac:dyDescent="0.2">
      <c r="A11" s="56">
        <v>3</v>
      </c>
      <c r="B11" s="159" t="s">
        <v>54</v>
      </c>
      <c r="C11" s="132" t="s">
        <v>5</v>
      </c>
      <c r="D11" s="20">
        <v>717473.2</v>
      </c>
      <c r="E11" s="15"/>
      <c r="F11" s="26">
        <f t="shared" ref="F11:F60" si="5">SUM(D11:E11)</f>
        <v>717473.2</v>
      </c>
      <c r="G11" s="30">
        <v>203227.2</v>
      </c>
      <c r="H11" s="30"/>
      <c r="I11" s="235">
        <f t="shared" ref="I11:I60" si="6">SUM(G11:H11)</f>
        <v>203227.2</v>
      </c>
      <c r="J11" s="238">
        <f t="shared" ref="J11:J60" si="7">F11+I11</f>
        <v>920700.39999999991</v>
      </c>
      <c r="K11" s="40"/>
      <c r="L11" s="30"/>
      <c r="M11" s="35"/>
      <c r="N11" s="32">
        <v>4157286</v>
      </c>
      <c r="O11" s="30"/>
      <c r="P11" s="26">
        <f t="shared" ref="P11:P60" si="8">SUM(N11:O11)</f>
        <v>4157286</v>
      </c>
      <c r="Q11" s="234">
        <f t="shared" si="4"/>
        <v>5077986.4000000004</v>
      </c>
    </row>
    <row r="12" spans="1:17" x14ac:dyDescent="0.2">
      <c r="A12" s="56">
        <v>4</v>
      </c>
      <c r="B12" s="49" t="s">
        <v>55</v>
      </c>
      <c r="C12" s="132" t="s">
        <v>206</v>
      </c>
      <c r="D12" s="20"/>
      <c r="E12" s="15"/>
      <c r="F12" s="26"/>
      <c r="G12" s="30"/>
      <c r="H12" s="30"/>
      <c r="I12" s="235"/>
      <c r="J12" s="238"/>
      <c r="K12" s="40"/>
      <c r="L12" s="30"/>
      <c r="M12" s="35"/>
      <c r="N12" s="32"/>
      <c r="O12" s="30"/>
      <c r="P12" s="26"/>
      <c r="Q12" s="234">
        <f t="shared" si="4"/>
        <v>0</v>
      </c>
    </row>
    <row r="13" spans="1:17" x14ac:dyDescent="0.2">
      <c r="A13" s="56">
        <v>5</v>
      </c>
      <c r="B13" s="49" t="s">
        <v>56</v>
      </c>
      <c r="C13" s="132" t="s">
        <v>8</v>
      </c>
      <c r="D13" s="20"/>
      <c r="E13" s="15"/>
      <c r="F13" s="26"/>
      <c r="G13" s="30"/>
      <c r="H13" s="30"/>
      <c r="I13" s="235"/>
      <c r="J13" s="238"/>
      <c r="K13" s="40"/>
      <c r="L13" s="30"/>
      <c r="M13" s="35"/>
      <c r="N13" s="32"/>
      <c r="O13" s="30"/>
      <c r="P13" s="26"/>
      <c r="Q13" s="234">
        <f t="shared" si="4"/>
        <v>0</v>
      </c>
    </row>
    <row r="14" spans="1:17" x14ac:dyDescent="0.2">
      <c r="A14" s="56">
        <v>6</v>
      </c>
      <c r="B14" s="159" t="s">
        <v>57</v>
      </c>
      <c r="C14" s="132" t="s">
        <v>58</v>
      </c>
      <c r="D14" s="20"/>
      <c r="E14" s="15"/>
      <c r="F14" s="26"/>
      <c r="G14" s="30"/>
      <c r="H14" s="30"/>
      <c r="I14" s="235"/>
      <c r="J14" s="238"/>
      <c r="K14" s="40"/>
      <c r="L14" s="30"/>
      <c r="M14" s="35"/>
      <c r="N14" s="32"/>
      <c r="O14" s="30"/>
      <c r="P14" s="26"/>
      <c r="Q14" s="234">
        <f t="shared" si="4"/>
        <v>0</v>
      </c>
    </row>
    <row r="15" spans="1:17" x14ac:dyDescent="0.2">
      <c r="A15" s="56">
        <v>7</v>
      </c>
      <c r="B15" s="49" t="s">
        <v>59</v>
      </c>
      <c r="C15" s="132" t="s">
        <v>207</v>
      </c>
      <c r="D15" s="20"/>
      <c r="E15" s="15"/>
      <c r="F15" s="26"/>
      <c r="G15" s="30"/>
      <c r="H15" s="30"/>
      <c r="I15" s="235"/>
      <c r="J15" s="238"/>
      <c r="K15" s="40"/>
      <c r="L15" s="30"/>
      <c r="M15" s="35"/>
      <c r="N15" s="32"/>
      <c r="O15" s="30"/>
      <c r="P15" s="26"/>
      <c r="Q15" s="234">
        <f t="shared" si="4"/>
        <v>0</v>
      </c>
    </row>
    <row r="16" spans="1:17" x14ac:dyDescent="0.2">
      <c r="A16" s="56">
        <v>8</v>
      </c>
      <c r="B16" s="159" t="s">
        <v>60</v>
      </c>
      <c r="C16" s="132" t="s">
        <v>17</v>
      </c>
      <c r="D16" s="20"/>
      <c r="E16" s="15"/>
      <c r="F16" s="26"/>
      <c r="G16" s="30"/>
      <c r="H16" s="30"/>
      <c r="I16" s="235"/>
      <c r="J16" s="238"/>
      <c r="K16" s="40"/>
      <c r="L16" s="30"/>
      <c r="M16" s="35"/>
      <c r="N16" s="32"/>
      <c r="O16" s="30"/>
      <c r="P16" s="26"/>
      <c r="Q16" s="234">
        <f t="shared" si="4"/>
        <v>0</v>
      </c>
    </row>
    <row r="17" spans="1:17" x14ac:dyDescent="0.2">
      <c r="A17" s="56">
        <v>9</v>
      </c>
      <c r="B17" s="159" t="s">
        <v>61</v>
      </c>
      <c r="C17" s="132" t="s">
        <v>6</v>
      </c>
      <c r="D17" s="20"/>
      <c r="E17" s="15"/>
      <c r="F17" s="26"/>
      <c r="G17" s="30"/>
      <c r="H17" s="30"/>
      <c r="I17" s="235"/>
      <c r="J17" s="238"/>
      <c r="K17" s="40"/>
      <c r="L17" s="30"/>
      <c r="M17" s="35"/>
      <c r="N17" s="32"/>
      <c r="O17" s="30"/>
      <c r="P17" s="26"/>
      <c r="Q17" s="234">
        <f t="shared" si="4"/>
        <v>0</v>
      </c>
    </row>
    <row r="18" spans="1:17" x14ac:dyDescent="0.2">
      <c r="A18" s="56">
        <v>10</v>
      </c>
      <c r="B18" s="159" t="s">
        <v>62</v>
      </c>
      <c r="C18" s="132" t="s">
        <v>18</v>
      </c>
      <c r="D18" s="20">
        <v>717473.2</v>
      </c>
      <c r="E18" s="15"/>
      <c r="F18" s="26">
        <f t="shared" si="5"/>
        <v>717473.2</v>
      </c>
      <c r="G18" s="30">
        <v>288675</v>
      </c>
      <c r="H18" s="30"/>
      <c r="I18" s="235">
        <f t="shared" si="6"/>
        <v>288675</v>
      </c>
      <c r="J18" s="238">
        <f t="shared" si="7"/>
        <v>1006148.2</v>
      </c>
      <c r="K18" s="40">
        <v>15487758</v>
      </c>
      <c r="L18" s="30"/>
      <c r="M18" s="35">
        <f t="shared" ref="M18:M52" si="9">SUM(K18:L18)</f>
        <v>15487758</v>
      </c>
      <c r="N18" s="32"/>
      <c r="O18" s="30"/>
      <c r="P18" s="26"/>
      <c r="Q18" s="234">
        <f t="shared" si="4"/>
        <v>16493906.199999999</v>
      </c>
    </row>
    <row r="19" spans="1:17" x14ac:dyDescent="0.2">
      <c r="A19" s="56">
        <v>11</v>
      </c>
      <c r="B19" s="159" t="s">
        <v>63</v>
      </c>
      <c r="C19" s="132" t="s">
        <v>7</v>
      </c>
      <c r="D19" s="20"/>
      <c r="E19" s="15"/>
      <c r="F19" s="26"/>
      <c r="G19" s="30"/>
      <c r="H19" s="30"/>
      <c r="I19" s="235"/>
      <c r="J19" s="238"/>
      <c r="K19" s="40"/>
      <c r="L19" s="30"/>
      <c r="M19" s="35"/>
      <c r="N19" s="32"/>
      <c r="O19" s="30"/>
      <c r="P19" s="26"/>
      <c r="Q19" s="234">
        <f t="shared" si="4"/>
        <v>0</v>
      </c>
    </row>
    <row r="20" spans="1:17" x14ac:dyDescent="0.2">
      <c r="A20" s="56">
        <v>12</v>
      </c>
      <c r="B20" s="159" t="s">
        <v>64</v>
      </c>
      <c r="C20" s="132" t="s">
        <v>19</v>
      </c>
      <c r="D20" s="20"/>
      <c r="E20" s="15"/>
      <c r="F20" s="26"/>
      <c r="G20" s="30"/>
      <c r="H20" s="30"/>
      <c r="I20" s="235"/>
      <c r="J20" s="238"/>
      <c r="K20" s="40"/>
      <c r="L20" s="30"/>
      <c r="M20" s="35"/>
      <c r="N20" s="32"/>
      <c r="O20" s="30"/>
      <c r="P20" s="26"/>
      <c r="Q20" s="234">
        <f t="shared" si="4"/>
        <v>0</v>
      </c>
    </row>
    <row r="21" spans="1:17" ht="12" customHeight="1" x14ac:dyDescent="0.2">
      <c r="A21" s="56">
        <v>13</v>
      </c>
      <c r="B21" s="159" t="s">
        <v>230</v>
      </c>
      <c r="C21" s="132" t="s">
        <v>231</v>
      </c>
      <c r="D21" s="20"/>
      <c r="E21" s="15"/>
      <c r="F21" s="26"/>
      <c r="G21" s="30"/>
      <c r="H21" s="30"/>
      <c r="I21" s="235"/>
      <c r="J21" s="238"/>
      <c r="K21" s="40"/>
      <c r="L21" s="30"/>
      <c r="M21" s="35"/>
      <c r="N21" s="32"/>
      <c r="O21" s="30"/>
      <c r="P21" s="26"/>
      <c r="Q21" s="234">
        <f t="shared" si="4"/>
        <v>0</v>
      </c>
    </row>
    <row r="22" spans="1:17" x14ac:dyDescent="0.2">
      <c r="A22" s="56">
        <v>14</v>
      </c>
      <c r="B22" s="159" t="s">
        <v>65</v>
      </c>
      <c r="C22" s="132" t="s">
        <v>22</v>
      </c>
      <c r="D22" s="20"/>
      <c r="E22" s="15"/>
      <c r="F22" s="26"/>
      <c r="G22" s="30"/>
      <c r="H22" s="30"/>
      <c r="I22" s="235"/>
      <c r="J22" s="238"/>
      <c r="K22" s="40"/>
      <c r="L22" s="30"/>
      <c r="M22" s="35"/>
      <c r="N22" s="32"/>
      <c r="O22" s="30"/>
      <c r="P22" s="26"/>
      <c r="Q22" s="234">
        <f t="shared" si="4"/>
        <v>0</v>
      </c>
    </row>
    <row r="23" spans="1:17" x14ac:dyDescent="0.2">
      <c r="A23" s="56">
        <v>15</v>
      </c>
      <c r="B23" s="159" t="s">
        <v>66</v>
      </c>
      <c r="C23" s="132" t="s">
        <v>10</v>
      </c>
      <c r="D23" s="20"/>
      <c r="E23" s="15"/>
      <c r="F23" s="26"/>
      <c r="G23" s="30"/>
      <c r="H23" s="30"/>
      <c r="I23" s="235"/>
      <c r="J23" s="238"/>
      <c r="K23" s="40"/>
      <c r="L23" s="30"/>
      <c r="M23" s="35"/>
      <c r="N23" s="32"/>
      <c r="O23" s="30"/>
      <c r="P23" s="26"/>
      <c r="Q23" s="234">
        <f t="shared" si="4"/>
        <v>0</v>
      </c>
    </row>
    <row r="24" spans="1:17" x14ac:dyDescent="0.2">
      <c r="A24" s="56">
        <v>16</v>
      </c>
      <c r="B24" s="159" t="s">
        <v>67</v>
      </c>
      <c r="C24" s="132" t="s">
        <v>305</v>
      </c>
      <c r="D24" s="20"/>
      <c r="E24" s="15"/>
      <c r="F24" s="26"/>
      <c r="G24" s="30"/>
      <c r="H24" s="30"/>
      <c r="I24" s="235"/>
      <c r="J24" s="238"/>
      <c r="K24" s="40"/>
      <c r="L24" s="30"/>
      <c r="M24" s="35"/>
      <c r="N24" s="32"/>
      <c r="O24" s="30"/>
      <c r="P24" s="26"/>
      <c r="Q24" s="234">
        <f t="shared" si="4"/>
        <v>0</v>
      </c>
    </row>
    <row r="25" spans="1:17" x14ac:dyDescent="0.2">
      <c r="A25" s="56">
        <v>17</v>
      </c>
      <c r="B25" s="159" t="s">
        <v>68</v>
      </c>
      <c r="C25" s="132" t="s">
        <v>9</v>
      </c>
      <c r="D25" s="20">
        <v>1835453.7</v>
      </c>
      <c r="E25" s="15"/>
      <c r="F25" s="26">
        <f t="shared" si="5"/>
        <v>1835453.7</v>
      </c>
      <c r="G25" s="30">
        <v>1032301.8</v>
      </c>
      <c r="H25" s="30"/>
      <c r="I25" s="235">
        <f t="shared" si="6"/>
        <v>1032301.8</v>
      </c>
      <c r="J25" s="238">
        <f t="shared" si="7"/>
        <v>2867755.5</v>
      </c>
      <c r="K25" s="40"/>
      <c r="L25" s="30"/>
      <c r="M25" s="35"/>
      <c r="N25" s="32"/>
      <c r="O25" s="30"/>
      <c r="P25" s="26"/>
      <c r="Q25" s="234">
        <f t="shared" si="4"/>
        <v>2867755.5</v>
      </c>
    </row>
    <row r="26" spans="1:17" x14ac:dyDescent="0.2">
      <c r="A26" s="56">
        <v>18</v>
      </c>
      <c r="B26" s="49" t="s">
        <v>69</v>
      </c>
      <c r="C26" s="132" t="s">
        <v>11</v>
      </c>
      <c r="D26" s="20"/>
      <c r="E26" s="15"/>
      <c r="F26" s="26"/>
      <c r="G26" s="30"/>
      <c r="H26" s="30"/>
      <c r="I26" s="235"/>
      <c r="J26" s="238"/>
      <c r="K26" s="40"/>
      <c r="L26" s="30"/>
      <c r="M26" s="35"/>
      <c r="N26" s="32"/>
      <c r="O26" s="30"/>
      <c r="P26" s="26"/>
      <c r="Q26" s="234">
        <f t="shared" si="4"/>
        <v>0</v>
      </c>
    </row>
    <row r="27" spans="1:17" x14ac:dyDescent="0.2">
      <c r="A27" s="56">
        <v>19</v>
      </c>
      <c r="B27" s="49" t="s">
        <v>70</v>
      </c>
      <c r="C27" s="132" t="s">
        <v>208</v>
      </c>
      <c r="D27" s="20"/>
      <c r="E27" s="15"/>
      <c r="F27" s="26"/>
      <c r="G27" s="30"/>
      <c r="H27" s="30"/>
      <c r="I27" s="235"/>
      <c r="J27" s="238"/>
      <c r="K27" s="40"/>
      <c r="L27" s="30"/>
      <c r="M27" s="35"/>
      <c r="N27" s="32"/>
      <c r="O27" s="30"/>
      <c r="P27" s="26"/>
      <c r="Q27" s="234">
        <f t="shared" si="4"/>
        <v>0</v>
      </c>
    </row>
    <row r="28" spans="1:17" x14ac:dyDescent="0.2">
      <c r="A28" s="56">
        <v>20</v>
      </c>
      <c r="B28" s="49" t="s">
        <v>71</v>
      </c>
      <c r="C28" s="132" t="s">
        <v>306</v>
      </c>
      <c r="D28" s="20">
        <v>637371.74</v>
      </c>
      <c r="E28" s="15"/>
      <c r="F28" s="26">
        <f t="shared" si="5"/>
        <v>637371.74</v>
      </c>
      <c r="G28" s="30">
        <v>288675</v>
      </c>
      <c r="H28" s="30"/>
      <c r="I28" s="235">
        <f t="shared" si="6"/>
        <v>288675</v>
      </c>
      <c r="J28" s="238">
        <f t="shared" si="7"/>
        <v>926046.74</v>
      </c>
      <c r="K28" s="40">
        <v>15487758</v>
      </c>
      <c r="L28" s="30"/>
      <c r="M28" s="35">
        <f t="shared" si="9"/>
        <v>15487758</v>
      </c>
      <c r="N28" s="32"/>
      <c r="O28" s="30"/>
      <c r="P28" s="26">
        <f t="shared" si="8"/>
        <v>0</v>
      </c>
      <c r="Q28" s="234">
        <f t="shared" si="4"/>
        <v>16413804.74</v>
      </c>
    </row>
    <row r="29" spans="1:17" x14ac:dyDescent="0.2">
      <c r="A29" s="56">
        <v>21</v>
      </c>
      <c r="B29" s="49" t="s">
        <v>72</v>
      </c>
      <c r="C29" s="132" t="s">
        <v>37</v>
      </c>
      <c r="D29" s="20">
        <v>716981.78</v>
      </c>
      <c r="E29" s="15"/>
      <c r="F29" s="26">
        <f t="shared" si="5"/>
        <v>716981.78</v>
      </c>
      <c r="G29" s="30">
        <v>203227.2</v>
      </c>
      <c r="H29" s="30"/>
      <c r="I29" s="235">
        <f t="shared" si="6"/>
        <v>203227.2</v>
      </c>
      <c r="J29" s="238">
        <f t="shared" si="7"/>
        <v>920208.98</v>
      </c>
      <c r="K29" s="40">
        <v>15487758</v>
      </c>
      <c r="L29" s="30"/>
      <c r="M29" s="35">
        <f t="shared" si="9"/>
        <v>15487758</v>
      </c>
      <c r="N29" s="32"/>
      <c r="O29" s="30"/>
      <c r="P29" s="26">
        <f t="shared" si="8"/>
        <v>0</v>
      </c>
      <c r="Q29" s="234">
        <f t="shared" si="4"/>
        <v>16407966.98</v>
      </c>
    </row>
    <row r="30" spans="1:17" x14ac:dyDescent="0.2">
      <c r="A30" s="56">
        <v>22</v>
      </c>
      <c r="B30" s="159" t="s">
        <v>73</v>
      </c>
      <c r="C30" s="132" t="s">
        <v>74</v>
      </c>
      <c r="D30" s="20"/>
      <c r="E30" s="15"/>
      <c r="F30" s="26"/>
      <c r="G30" s="30"/>
      <c r="H30" s="30"/>
      <c r="I30" s="235"/>
      <c r="J30" s="238"/>
      <c r="K30" s="40"/>
      <c r="L30" s="30"/>
      <c r="M30" s="35"/>
      <c r="N30" s="32"/>
      <c r="O30" s="30"/>
      <c r="P30" s="26"/>
      <c r="Q30" s="234">
        <f t="shared" si="4"/>
        <v>0</v>
      </c>
    </row>
    <row r="31" spans="1:17" x14ac:dyDescent="0.2">
      <c r="A31" s="56">
        <v>23</v>
      </c>
      <c r="B31" s="159" t="s">
        <v>75</v>
      </c>
      <c r="C31" s="132" t="s">
        <v>76</v>
      </c>
      <c r="D31" s="20"/>
      <c r="E31" s="15"/>
      <c r="F31" s="26"/>
      <c r="G31" s="30"/>
      <c r="H31" s="30"/>
      <c r="I31" s="235"/>
      <c r="J31" s="238"/>
      <c r="K31" s="40"/>
      <c r="L31" s="30"/>
      <c r="M31" s="35"/>
      <c r="N31" s="32"/>
      <c r="O31" s="30"/>
      <c r="P31" s="26"/>
      <c r="Q31" s="234">
        <f t="shared" si="4"/>
        <v>0</v>
      </c>
    </row>
    <row r="32" spans="1:17" ht="25.5" x14ac:dyDescent="0.2">
      <c r="A32" s="56">
        <v>24</v>
      </c>
      <c r="B32" s="159" t="s">
        <v>77</v>
      </c>
      <c r="C32" s="132" t="s">
        <v>78</v>
      </c>
      <c r="D32" s="20"/>
      <c r="E32" s="15"/>
      <c r="F32" s="26"/>
      <c r="G32" s="30"/>
      <c r="H32" s="30"/>
      <c r="I32" s="235"/>
      <c r="J32" s="238"/>
      <c r="K32" s="40"/>
      <c r="L32" s="30"/>
      <c r="M32" s="35"/>
      <c r="N32" s="32"/>
      <c r="O32" s="30"/>
      <c r="P32" s="26"/>
      <c r="Q32" s="234">
        <f t="shared" si="4"/>
        <v>0</v>
      </c>
    </row>
    <row r="33" spans="1:17" x14ac:dyDescent="0.2">
      <c r="A33" s="56">
        <v>25</v>
      </c>
      <c r="B33" s="49" t="s">
        <v>79</v>
      </c>
      <c r="C33" s="132" t="s">
        <v>80</v>
      </c>
      <c r="D33" s="20">
        <v>716981.78</v>
      </c>
      <c r="E33" s="15"/>
      <c r="F33" s="26">
        <f t="shared" si="5"/>
        <v>716981.78</v>
      </c>
      <c r="G33" s="30">
        <v>288675</v>
      </c>
      <c r="H33" s="30"/>
      <c r="I33" s="235">
        <f t="shared" si="6"/>
        <v>288675</v>
      </c>
      <c r="J33" s="238">
        <f t="shared" si="7"/>
        <v>1005656.78</v>
      </c>
      <c r="K33" s="40">
        <v>23231637</v>
      </c>
      <c r="L33" s="30"/>
      <c r="M33" s="35">
        <f t="shared" si="9"/>
        <v>23231637</v>
      </c>
      <c r="N33" s="32">
        <v>4157286</v>
      </c>
      <c r="O33" s="30"/>
      <c r="P33" s="26">
        <f t="shared" si="8"/>
        <v>4157286</v>
      </c>
      <c r="Q33" s="234">
        <f t="shared" si="4"/>
        <v>28394579.780000001</v>
      </c>
    </row>
    <row r="34" spans="1:17" x14ac:dyDescent="0.2">
      <c r="A34" s="56">
        <v>26</v>
      </c>
      <c r="B34" s="159" t="s">
        <v>81</v>
      </c>
      <c r="C34" s="132" t="s">
        <v>82</v>
      </c>
      <c r="D34" s="20"/>
      <c r="E34" s="15"/>
      <c r="F34" s="26"/>
      <c r="G34" s="30"/>
      <c r="H34" s="30"/>
      <c r="I34" s="235"/>
      <c r="J34" s="238"/>
      <c r="K34" s="40"/>
      <c r="L34" s="30"/>
      <c r="M34" s="35"/>
      <c r="N34" s="32"/>
      <c r="O34" s="30"/>
      <c r="P34" s="26"/>
      <c r="Q34" s="234">
        <f t="shared" si="4"/>
        <v>0</v>
      </c>
    </row>
    <row r="35" spans="1:17" x14ac:dyDescent="0.2">
      <c r="A35" s="56">
        <v>27</v>
      </c>
      <c r="B35" s="19" t="s">
        <v>83</v>
      </c>
      <c r="C35" s="132" t="s">
        <v>84</v>
      </c>
      <c r="D35" s="20"/>
      <c r="E35" s="15"/>
      <c r="F35" s="26"/>
      <c r="G35" s="30"/>
      <c r="H35" s="30"/>
      <c r="I35" s="235"/>
      <c r="J35" s="238"/>
      <c r="K35" s="40"/>
      <c r="L35" s="30"/>
      <c r="M35" s="35"/>
      <c r="N35" s="32"/>
      <c r="O35" s="30"/>
      <c r="P35" s="26"/>
      <c r="Q35" s="234">
        <f t="shared" si="4"/>
        <v>0</v>
      </c>
    </row>
    <row r="36" spans="1:17" x14ac:dyDescent="0.2">
      <c r="A36" s="226">
        <v>28</v>
      </c>
      <c r="B36" s="19" t="s">
        <v>85</v>
      </c>
      <c r="C36" s="132" t="s">
        <v>38</v>
      </c>
      <c r="D36" s="20">
        <v>729758.7</v>
      </c>
      <c r="E36" s="15"/>
      <c r="F36" s="26">
        <f t="shared" si="5"/>
        <v>729758.7</v>
      </c>
      <c r="G36" s="30">
        <v>288675</v>
      </c>
      <c r="H36" s="30"/>
      <c r="I36" s="235">
        <f t="shared" si="6"/>
        <v>288675</v>
      </c>
      <c r="J36" s="238">
        <f t="shared" si="7"/>
        <v>1018433.7</v>
      </c>
      <c r="K36" s="40">
        <v>7743879</v>
      </c>
      <c r="L36" s="30"/>
      <c r="M36" s="35">
        <f t="shared" si="9"/>
        <v>7743879</v>
      </c>
      <c r="N36" s="32">
        <v>4157286</v>
      </c>
      <c r="O36" s="30"/>
      <c r="P36" s="26">
        <f t="shared" si="8"/>
        <v>4157286</v>
      </c>
      <c r="Q36" s="234">
        <f t="shared" si="4"/>
        <v>12919598.699999999</v>
      </c>
    </row>
    <row r="37" spans="1:17" x14ac:dyDescent="0.2">
      <c r="A37" s="226">
        <v>29</v>
      </c>
      <c r="B37" s="49" t="s">
        <v>86</v>
      </c>
      <c r="C37" s="132" t="s">
        <v>36</v>
      </c>
      <c r="D37" s="20"/>
      <c r="E37" s="15"/>
      <c r="F37" s="26"/>
      <c r="G37" s="30"/>
      <c r="H37" s="30"/>
      <c r="I37" s="235"/>
      <c r="J37" s="238"/>
      <c r="K37" s="40"/>
      <c r="L37" s="30"/>
      <c r="M37" s="35"/>
      <c r="N37" s="32"/>
      <c r="O37" s="30"/>
      <c r="P37" s="26"/>
      <c r="Q37" s="234">
        <f t="shared" si="4"/>
        <v>0</v>
      </c>
    </row>
    <row r="38" spans="1:17" x14ac:dyDescent="0.2">
      <c r="A38" s="226">
        <v>30</v>
      </c>
      <c r="B38" s="19" t="s">
        <v>87</v>
      </c>
      <c r="C38" s="132" t="s">
        <v>16</v>
      </c>
      <c r="D38" s="20"/>
      <c r="E38" s="15"/>
      <c r="F38" s="26"/>
      <c r="G38" s="30"/>
      <c r="H38" s="30"/>
      <c r="I38" s="235"/>
      <c r="J38" s="238"/>
      <c r="K38" s="40"/>
      <c r="L38" s="30"/>
      <c r="M38" s="35"/>
      <c r="N38" s="32"/>
      <c r="O38" s="30"/>
      <c r="P38" s="26"/>
      <c r="Q38" s="234">
        <f t="shared" si="4"/>
        <v>0</v>
      </c>
    </row>
    <row r="39" spans="1:17" x14ac:dyDescent="0.2">
      <c r="A39" s="226">
        <v>31</v>
      </c>
      <c r="B39" s="159" t="s">
        <v>88</v>
      </c>
      <c r="C39" s="132" t="s">
        <v>21</v>
      </c>
      <c r="D39" s="20"/>
      <c r="E39" s="15"/>
      <c r="F39" s="26"/>
      <c r="G39" s="30"/>
      <c r="H39" s="30"/>
      <c r="I39" s="235"/>
      <c r="J39" s="238"/>
      <c r="K39" s="40"/>
      <c r="L39" s="30"/>
      <c r="M39" s="35"/>
      <c r="N39" s="32"/>
      <c r="O39" s="30"/>
      <c r="P39" s="26"/>
      <c r="Q39" s="234">
        <f t="shared" si="4"/>
        <v>0</v>
      </c>
    </row>
    <row r="40" spans="1:17" x14ac:dyDescent="0.2">
      <c r="A40" s="226">
        <v>32</v>
      </c>
      <c r="B40" s="19" t="s">
        <v>89</v>
      </c>
      <c r="C40" s="132" t="s">
        <v>24</v>
      </c>
      <c r="D40" s="20"/>
      <c r="E40" s="15"/>
      <c r="F40" s="26"/>
      <c r="G40" s="30"/>
      <c r="H40" s="30"/>
      <c r="I40" s="235"/>
      <c r="J40" s="238"/>
      <c r="K40" s="40"/>
      <c r="L40" s="30"/>
      <c r="M40" s="35"/>
      <c r="N40" s="32"/>
      <c r="O40" s="30"/>
      <c r="P40" s="26"/>
      <c r="Q40" s="234">
        <f t="shared" si="4"/>
        <v>0</v>
      </c>
    </row>
    <row r="41" spans="1:17" x14ac:dyDescent="0.2">
      <c r="A41" s="226">
        <v>33</v>
      </c>
      <c r="B41" s="49" t="s">
        <v>90</v>
      </c>
      <c r="C41" s="132" t="s">
        <v>209</v>
      </c>
      <c r="D41" s="20">
        <v>717473.2</v>
      </c>
      <c r="E41" s="15"/>
      <c r="F41" s="26">
        <f t="shared" si="5"/>
        <v>717473.2</v>
      </c>
      <c r="G41" s="30">
        <v>288675</v>
      </c>
      <c r="H41" s="30"/>
      <c r="I41" s="235">
        <f t="shared" si="6"/>
        <v>288675</v>
      </c>
      <c r="J41" s="238">
        <f t="shared" si="7"/>
        <v>1006148.2</v>
      </c>
      <c r="K41" s="40">
        <v>17036533.800000001</v>
      </c>
      <c r="L41" s="30"/>
      <c r="M41" s="35">
        <f t="shared" si="9"/>
        <v>17036533.800000001</v>
      </c>
      <c r="N41" s="32"/>
      <c r="O41" s="30"/>
      <c r="P41" s="26"/>
      <c r="Q41" s="234">
        <f t="shared" si="4"/>
        <v>18042682</v>
      </c>
    </row>
    <row r="42" spans="1:17" x14ac:dyDescent="0.2">
      <c r="A42" s="226">
        <v>34</v>
      </c>
      <c r="B42" s="98" t="s">
        <v>91</v>
      </c>
      <c r="C42" s="179" t="s">
        <v>210</v>
      </c>
      <c r="D42" s="20">
        <v>716981.78</v>
      </c>
      <c r="E42" s="15"/>
      <c r="F42" s="26">
        <f t="shared" si="5"/>
        <v>716981.78</v>
      </c>
      <c r="G42" s="30">
        <v>203227.2</v>
      </c>
      <c r="H42" s="30"/>
      <c r="I42" s="235">
        <f t="shared" si="6"/>
        <v>203227.2</v>
      </c>
      <c r="J42" s="238">
        <f t="shared" si="7"/>
        <v>920208.98</v>
      </c>
      <c r="K42" s="40"/>
      <c r="L42" s="30"/>
      <c r="M42" s="35"/>
      <c r="N42" s="32">
        <v>2771524</v>
      </c>
      <c r="O42" s="30"/>
      <c r="P42" s="26">
        <f t="shared" si="8"/>
        <v>2771524</v>
      </c>
      <c r="Q42" s="234">
        <f t="shared" si="4"/>
        <v>3691732.98</v>
      </c>
    </row>
    <row r="43" spans="1:17" x14ac:dyDescent="0.2">
      <c r="A43" s="226">
        <v>35</v>
      </c>
      <c r="B43" s="49" t="s">
        <v>92</v>
      </c>
      <c r="C43" s="132" t="s">
        <v>211</v>
      </c>
      <c r="D43" s="20"/>
      <c r="E43" s="15"/>
      <c r="F43" s="26"/>
      <c r="G43" s="30"/>
      <c r="H43" s="30"/>
      <c r="I43" s="235"/>
      <c r="J43" s="238"/>
      <c r="K43" s="40"/>
      <c r="L43" s="30"/>
      <c r="M43" s="35"/>
      <c r="N43" s="32"/>
      <c r="O43" s="30"/>
      <c r="P43" s="26"/>
      <c r="Q43" s="234">
        <f t="shared" si="4"/>
        <v>0</v>
      </c>
    </row>
    <row r="44" spans="1:17" x14ac:dyDescent="0.2">
      <c r="A44" s="226">
        <v>36</v>
      </c>
      <c r="B44" s="49" t="s">
        <v>93</v>
      </c>
      <c r="C44" s="132" t="s">
        <v>23</v>
      </c>
      <c r="D44" s="20"/>
      <c r="E44" s="15"/>
      <c r="F44" s="26"/>
      <c r="G44" s="30"/>
      <c r="H44" s="30"/>
      <c r="I44" s="235"/>
      <c r="J44" s="238"/>
      <c r="K44" s="40"/>
      <c r="L44" s="30"/>
      <c r="M44" s="35"/>
      <c r="N44" s="32"/>
      <c r="O44" s="30"/>
      <c r="P44" s="26"/>
      <c r="Q44" s="234">
        <f t="shared" si="4"/>
        <v>0</v>
      </c>
    </row>
    <row r="45" spans="1:17" x14ac:dyDescent="0.2">
      <c r="A45" s="226">
        <v>37</v>
      </c>
      <c r="B45" s="159" t="s">
        <v>94</v>
      </c>
      <c r="C45" s="132" t="s">
        <v>20</v>
      </c>
      <c r="D45" s="20"/>
      <c r="E45" s="15"/>
      <c r="F45" s="26"/>
      <c r="G45" s="30"/>
      <c r="H45" s="30"/>
      <c r="I45" s="235"/>
      <c r="J45" s="238"/>
      <c r="K45" s="40"/>
      <c r="L45" s="30"/>
      <c r="M45" s="35"/>
      <c r="N45" s="32"/>
      <c r="O45" s="30"/>
      <c r="P45" s="26"/>
      <c r="Q45" s="234">
        <f t="shared" si="4"/>
        <v>0</v>
      </c>
    </row>
    <row r="46" spans="1:17" x14ac:dyDescent="0.2">
      <c r="A46" s="226">
        <v>38</v>
      </c>
      <c r="B46" s="19" t="s">
        <v>95</v>
      </c>
      <c r="C46" s="132" t="s">
        <v>96</v>
      </c>
      <c r="D46" s="20"/>
      <c r="E46" s="15"/>
      <c r="F46" s="26"/>
      <c r="G46" s="30"/>
      <c r="H46" s="30"/>
      <c r="I46" s="235"/>
      <c r="J46" s="238"/>
      <c r="K46" s="40"/>
      <c r="L46" s="30"/>
      <c r="M46" s="35"/>
      <c r="N46" s="32"/>
      <c r="O46" s="30"/>
      <c r="P46" s="26"/>
      <c r="Q46" s="234">
        <f t="shared" si="4"/>
        <v>0</v>
      </c>
    </row>
    <row r="47" spans="1:17" x14ac:dyDescent="0.2">
      <c r="A47" s="226">
        <v>39</v>
      </c>
      <c r="B47" s="159" t="s">
        <v>97</v>
      </c>
      <c r="C47" s="132" t="s">
        <v>98</v>
      </c>
      <c r="D47" s="20"/>
      <c r="E47" s="15"/>
      <c r="F47" s="26"/>
      <c r="G47" s="30"/>
      <c r="H47" s="30"/>
      <c r="I47" s="235"/>
      <c r="J47" s="238"/>
      <c r="K47" s="40"/>
      <c r="L47" s="30"/>
      <c r="M47" s="35"/>
      <c r="N47" s="32"/>
      <c r="O47" s="30"/>
      <c r="P47" s="26"/>
      <c r="Q47" s="234">
        <f t="shared" si="4"/>
        <v>0</v>
      </c>
    </row>
    <row r="48" spans="1:17" x14ac:dyDescent="0.2">
      <c r="A48" s="226">
        <v>40</v>
      </c>
      <c r="B48" s="49" t="s">
        <v>99</v>
      </c>
      <c r="C48" s="132" t="s">
        <v>216</v>
      </c>
      <c r="D48" s="20">
        <v>628526.18000000005</v>
      </c>
      <c r="E48" s="15"/>
      <c r="F48" s="26">
        <f t="shared" si="5"/>
        <v>628526.18000000005</v>
      </c>
      <c r="G48" s="30">
        <v>203227.2</v>
      </c>
      <c r="H48" s="30"/>
      <c r="I48" s="235">
        <f t="shared" si="6"/>
        <v>203227.2</v>
      </c>
      <c r="J48" s="238">
        <f t="shared" si="7"/>
        <v>831753.38000000012</v>
      </c>
      <c r="K48" s="40"/>
      <c r="L48" s="30"/>
      <c r="M48" s="35"/>
      <c r="N48" s="32">
        <v>2771524</v>
      </c>
      <c r="O48" s="30"/>
      <c r="P48" s="26">
        <f t="shared" si="8"/>
        <v>2771524</v>
      </c>
      <c r="Q48" s="234">
        <f t="shared" si="4"/>
        <v>3603277.38</v>
      </c>
    </row>
    <row r="49" spans="1:17" x14ac:dyDescent="0.2">
      <c r="A49" s="226">
        <v>41</v>
      </c>
      <c r="B49" s="49" t="s">
        <v>100</v>
      </c>
      <c r="C49" s="132" t="s">
        <v>2</v>
      </c>
      <c r="D49" s="20"/>
      <c r="E49" s="15"/>
      <c r="F49" s="26"/>
      <c r="G49" s="30"/>
      <c r="H49" s="30"/>
      <c r="I49" s="235"/>
      <c r="J49" s="238"/>
      <c r="K49" s="40"/>
      <c r="L49" s="30"/>
      <c r="M49" s="35"/>
      <c r="N49" s="32"/>
      <c r="O49" s="30"/>
      <c r="P49" s="26"/>
      <c r="Q49" s="234">
        <f t="shared" si="4"/>
        <v>0</v>
      </c>
    </row>
    <row r="50" spans="1:17" x14ac:dyDescent="0.2">
      <c r="A50" s="226">
        <v>42</v>
      </c>
      <c r="B50" s="159" t="s">
        <v>101</v>
      </c>
      <c r="C50" s="132" t="s">
        <v>3</v>
      </c>
      <c r="D50" s="20"/>
      <c r="E50" s="15"/>
      <c r="F50" s="26"/>
      <c r="G50" s="30"/>
      <c r="H50" s="30"/>
      <c r="I50" s="235"/>
      <c r="J50" s="238"/>
      <c r="K50" s="40"/>
      <c r="L50" s="30"/>
      <c r="M50" s="35"/>
      <c r="N50" s="32"/>
      <c r="O50" s="30"/>
      <c r="P50" s="26"/>
      <c r="Q50" s="234">
        <f t="shared" si="4"/>
        <v>0</v>
      </c>
    </row>
    <row r="51" spans="1:17" x14ac:dyDescent="0.2">
      <c r="A51" s="226">
        <v>43</v>
      </c>
      <c r="B51" s="19" t="s">
        <v>147</v>
      </c>
      <c r="C51" s="132" t="s">
        <v>32</v>
      </c>
      <c r="D51" s="20"/>
      <c r="E51" s="15"/>
      <c r="F51" s="26"/>
      <c r="G51" s="30"/>
      <c r="H51" s="30"/>
      <c r="I51" s="235"/>
      <c r="J51" s="238"/>
      <c r="K51" s="40"/>
      <c r="L51" s="30"/>
      <c r="M51" s="35"/>
      <c r="N51" s="32"/>
      <c r="O51" s="30"/>
      <c r="P51" s="26"/>
      <c r="Q51" s="234">
        <f t="shared" si="4"/>
        <v>0</v>
      </c>
    </row>
    <row r="52" spans="1:17" x14ac:dyDescent="0.2">
      <c r="A52" s="226">
        <v>87</v>
      </c>
      <c r="B52" s="159" t="s">
        <v>102</v>
      </c>
      <c r="C52" s="132" t="s">
        <v>212</v>
      </c>
      <c r="D52" s="20">
        <v>717473.2</v>
      </c>
      <c r="E52" s="15"/>
      <c r="F52" s="26">
        <f t="shared" si="5"/>
        <v>717473.2</v>
      </c>
      <c r="G52" s="30">
        <v>288675</v>
      </c>
      <c r="H52" s="30"/>
      <c r="I52" s="235">
        <f t="shared" si="6"/>
        <v>288675</v>
      </c>
      <c r="J52" s="238">
        <f t="shared" si="7"/>
        <v>1006148.2</v>
      </c>
      <c r="K52" s="40">
        <v>17036533.800000001</v>
      </c>
      <c r="L52" s="30"/>
      <c r="M52" s="35">
        <f t="shared" si="9"/>
        <v>17036533.800000001</v>
      </c>
      <c r="N52" s="32"/>
      <c r="O52" s="30"/>
      <c r="P52" s="26"/>
      <c r="Q52" s="234">
        <f t="shared" si="4"/>
        <v>18042682</v>
      </c>
    </row>
    <row r="53" spans="1:17" x14ac:dyDescent="0.2">
      <c r="A53" s="226">
        <v>44</v>
      </c>
      <c r="B53" s="19" t="s">
        <v>103</v>
      </c>
      <c r="C53" s="132" t="s">
        <v>0</v>
      </c>
      <c r="D53" s="20"/>
      <c r="E53" s="15"/>
      <c r="F53" s="26"/>
      <c r="G53" s="30"/>
      <c r="H53" s="30"/>
      <c r="I53" s="235"/>
      <c r="J53" s="238"/>
      <c r="K53" s="40"/>
      <c r="L53" s="30"/>
      <c r="M53" s="35"/>
      <c r="N53" s="32"/>
      <c r="O53" s="30"/>
      <c r="P53" s="26"/>
      <c r="Q53" s="234">
        <f t="shared" si="4"/>
        <v>0</v>
      </c>
    </row>
    <row r="54" spans="1:17" x14ac:dyDescent="0.2">
      <c r="A54" s="226">
        <v>45</v>
      </c>
      <c r="B54" s="159" t="s">
        <v>104</v>
      </c>
      <c r="C54" s="132" t="s">
        <v>4</v>
      </c>
      <c r="D54" s="20"/>
      <c r="E54" s="15"/>
      <c r="F54" s="26"/>
      <c r="G54" s="30"/>
      <c r="H54" s="30"/>
      <c r="I54" s="235"/>
      <c r="J54" s="238"/>
      <c r="K54" s="40"/>
      <c r="L54" s="30"/>
      <c r="M54" s="35"/>
      <c r="N54" s="32"/>
      <c r="O54" s="30"/>
      <c r="P54" s="26"/>
      <c r="Q54" s="234">
        <f t="shared" si="4"/>
        <v>0</v>
      </c>
    </row>
    <row r="55" spans="1:17" x14ac:dyDescent="0.2">
      <c r="A55" s="226">
        <v>46</v>
      </c>
      <c r="B55" s="19" t="s">
        <v>105</v>
      </c>
      <c r="C55" s="132" t="s">
        <v>1</v>
      </c>
      <c r="D55" s="20"/>
      <c r="E55" s="15"/>
      <c r="F55" s="26"/>
      <c r="G55" s="30"/>
      <c r="H55" s="30"/>
      <c r="I55" s="235"/>
      <c r="J55" s="238"/>
      <c r="K55" s="40"/>
      <c r="L55" s="30"/>
      <c r="M55" s="35"/>
      <c r="N55" s="32"/>
      <c r="O55" s="30"/>
      <c r="P55" s="26"/>
      <c r="Q55" s="234">
        <f t="shared" si="4"/>
        <v>0</v>
      </c>
    </row>
    <row r="56" spans="1:17" x14ac:dyDescent="0.2">
      <c r="A56" s="226">
        <v>47</v>
      </c>
      <c r="B56" s="159" t="s">
        <v>106</v>
      </c>
      <c r="C56" s="132" t="s">
        <v>213</v>
      </c>
      <c r="D56" s="20"/>
      <c r="E56" s="15"/>
      <c r="F56" s="26"/>
      <c r="G56" s="30"/>
      <c r="H56" s="30"/>
      <c r="I56" s="235"/>
      <c r="J56" s="238"/>
      <c r="K56" s="40"/>
      <c r="L56" s="30"/>
      <c r="M56" s="35"/>
      <c r="N56" s="32"/>
      <c r="O56" s="30"/>
      <c r="P56" s="26"/>
      <c r="Q56" s="234">
        <f t="shared" si="4"/>
        <v>0</v>
      </c>
    </row>
    <row r="57" spans="1:17" x14ac:dyDescent="0.2">
      <c r="A57" s="226">
        <v>48</v>
      </c>
      <c r="B57" s="159" t="s">
        <v>107</v>
      </c>
      <c r="C57" s="132" t="s">
        <v>25</v>
      </c>
      <c r="D57" s="20"/>
      <c r="E57" s="15"/>
      <c r="F57" s="26"/>
      <c r="G57" s="30"/>
      <c r="H57" s="30"/>
      <c r="I57" s="235"/>
      <c r="J57" s="238"/>
      <c r="K57" s="40"/>
      <c r="L57" s="30"/>
      <c r="M57" s="35"/>
      <c r="N57" s="32"/>
      <c r="O57" s="30"/>
      <c r="P57" s="26"/>
      <c r="Q57" s="234">
        <f t="shared" si="4"/>
        <v>0</v>
      </c>
    </row>
    <row r="58" spans="1:17" x14ac:dyDescent="0.2">
      <c r="A58" s="226">
        <v>49</v>
      </c>
      <c r="B58" s="159" t="s">
        <v>155</v>
      </c>
      <c r="C58" s="132" t="s">
        <v>51</v>
      </c>
      <c r="D58" s="20">
        <v>716981.78</v>
      </c>
      <c r="E58" s="15"/>
      <c r="F58" s="26">
        <f t="shared" si="5"/>
        <v>716981.78</v>
      </c>
      <c r="G58" s="30">
        <v>203227.2</v>
      </c>
      <c r="H58" s="30"/>
      <c r="I58" s="235">
        <f t="shared" si="6"/>
        <v>203227.2</v>
      </c>
      <c r="J58" s="238">
        <f t="shared" si="7"/>
        <v>920208.98</v>
      </c>
      <c r="K58" s="40"/>
      <c r="L58" s="30"/>
      <c r="M58" s="35"/>
      <c r="N58" s="32">
        <v>2771524</v>
      </c>
      <c r="O58" s="30"/>
      <c r="P58" s="26">
        <f t="shared" si="8"/>
        <v>2771524</v>
      </c>
      <c r="Q58" s="234">
        <f t="shared" si="4"/>
        <v>3691732.98</v>
      </c>
    </row>
    <row r="59" spans="1:17" x14ac:dyDescent="0.2">
      <c r="A59" s="226">
        <v>95</v>
      </c>
      <c r="B59" s="159" t="s">
        <v>108</v>
      </c>
      <c r="C59" s="132" t="s">
        <v>214</v>
      </c>
      <c r="D59" s="20"/>
      <c r="E59" s="15"/>
      <c r="F59" s="26"/>
      <c r="G59" s="30"/>
      <c r="H59" s="30"/>
      <c r="I59" s="235"/>
      <c r="J59" s="238"/>
      <c r="K59" s="40"/>
      <c r="L59" s="30"/>
      <c r="M59" s="35"/>
      <c r="N59" s="32"/>
      <c r="O59" s="30"/>
      <c r="P59" s="26"/>
      <c r="Q59" s="234">
        <f t="shared" si="4"/>
        <v>0</v>
      </c>
    </row>
    <row r="60" spans="1:17" x14ac:dyDescent="0.2">
      <c r="A60" s="226">
        <v>50</v>
      </c>
      <c r="B60" s="19" t="s">
        <v>157</v>
      </c>
      <c r="C60" s="132" t="s">
        <v>215</v>
      </c>
      <c r="D60" s="20">
        <v>328759.98</v>
      </c>
      <c r="E60" s="15"/>
      <c r="F60" s="26">
        <f t="shared" si="5"/>
        <v>328759.98</v>
      </c>
      <c r="G60" s="30"/>
      <c r="H60" s="30"/>
      <c r="I60" s="235">
        <f t="shared" si="6"/>
        <v>0</v>
      </c>
      <c r="J60" s="238">
        <f t="shared" si="7"/>
        <v>328759.98</v>
      </c>
      <c r="K60" s="40"/>
      <c r="L60" s="30"/>
      <c r="M60" s="35"/>
      <c r="N60" s="32">
        <v>2771524</v>
      </c>
      <c r="O60" s="30"/>
      <c r="P60" s="26">
        <f t="shared" si="8"/>
        <v>2771524</v>
      </c>
      <c r="Q60" s="234">
        <f t="shared" si="4"/>
        <v>3100283.98</v>
      </c>
    </row>
    <row r="61" spans="1:17" x14ac:dyDescent="0.2">
      <c r="A61" s="226">
        <v>97</v>
      </c>
      <c r="B61" s="159" t="s">
        <v>218</v>
      </c>
      <c r="C61" s="132" t="s">
        <v>217</v>
      </c>
      <c r="D61" s="20"/>
      <c r="E61" s="15"/>
      <c r="F61" s="26"/>
      <c r="G61" s="30"/>
      <c r="H61" s="30"/>
      <c r="I61" s="235"/>
      <c r="J61" s="238"/>
      <c r="K61" s="40"/>
      <c r="L61" s="30"/>
      <c r="M61" s="35"/>
      <c r="N61" s="32"/>
      <c r="O61" s="30"/>
      <c r="P61" s="26"/>
      <c r="Q61" s="234">
        <f t="shared" si="4"/>
        <v>0</v>
      </c>
    </row>
    <row r="62" spans="1:17" x14ac:dyDescent="0.2">
      <c r="A62" s="226">
        <v>51</v>
      </c>
      <c r="B62" s="159" t="s">
        <v>232</v>
      </c>
      <c r="C62" s="132" t="s">
        <v>233</v>
      </c>
      <c r="D62" s="20"/>
      <c r="E62" s="15"/>
      <c r="F62" s="26"/>
      <c r="G62" s="30"/>
      <c r="H62" s="30"/>
      <c r="I62" s="235"/>
      <c r="J62" s="238"/>
      <c r="K62" s="40"/>
      <c r="L62" s="30"/>
      <c r="M62" s="35"/>
      <c r="N62" s="32"/>
      <c r="O62" s="30"/>
      <c r="P62" s="26"/>
      <c r="Q62" s="234">
        <f t="shared" si="4"/>
        <v>0</v>
      </c>
    </row>
    <row r="63" spans="1:17" x14ac:dyDescent="0.2">
      <c r="A63" s="226">
        <v>52</v>
      </c>
      <c r="B63" s="159" t="s">
        <v>109</v>
      </c>
      <c r="C63" s="132" t="s">
        <v>50</v>
      </c>
      <c r="D63" s="20"/>
      <c r="E63" s="15"/>
      <c r="F63" s="26"/>
      <c r="G63" s="30"/>
      <c r="H63" s="30"/>
      <c r="I63" s="235"/>
      <c r="J63" s="238"/>
      <c r="K63" s="40"/>
      <c r="L63" s="30"/>
      <c r="M63" s="35"/>
      <c r="N63" s="32"/>
      <c r="O63" s="30"/>
      <c r="P63" s="26"/>
      <c r="Q63" s="234">
        <f t="shared" si="4"/>
        <v>0</v>
      </c>
    </row>
    <row r="64" spans="1:17" x14ac:dyDescent="0.2">
      <c r="A64" s="226">
        <v>53</v>
      </c>
      <c r="B64" s="19" t="s">
        <v>110</v>
      </c>
      <c r="C64" s="132" t="s">
        <v>234</v>
      </c>
      <c r="D64" s="20"/>
      <c r="E64" s="15"/>
      <c r="F64" s="26"/>
      <c r="G64" s="30"/>
      <c r="H64" s="30"/>
      <c r="I64" s="235"/>
      <c r="J64" s="238"/>
      <c r="K64" s="40"/>
      <c r="L64" s="30"/>
      <c r="M64" s="35"/>
      <c r="N64" s="32"/>
      <c r="O64" s="30"/>
      <c r="P64" s="26"/>
      <c r="Q64" s="234">
        <f t="shared" si="4"/>
        <v>0</v>
      </c>
    </row>
    <row r="65" spans="1:17" x14ac:dyDescent="0.2">
      <c r="A65" s="226">
        <v>54</v>
      </c>
      <c r="B65" s="49" t="s">
        <v>111</v>
      </c>
      <c r="C65" s="132" t="s">
        <v>112</v>
      </c>
      <c r="D65" s="20"/>
      <c r="E65" s="15"/>
      <c r="F65" s="26"/>
      <c r="G65" s="30"/>
      <c r="H65" s="30"/>
      <c r="I65" s="235"/>
      <c r="J65" s="238"/>
      <c r="K65" s="40"/>
      <c r="L65" s="30"/>
      <c r="M65" s="35"/>
      <c r="N65" s="32"/>
      <c r="O65" s="30"/>
      <c r="P65" s="26"/>
      <c r="Q65" s="234">
        <f t="shared" si="4"/>
        <v>0</v>
      </c>
    </row>
    <row r="66" spans="1:17" x14ac:dyDescent="0.2">
      <c r="A66" s="226">
        <v>55</v>
      </c>
      <c r="B66" s="19" t="s">
        <v>113</v>
      </c>
      <c r="C66" s="132" t="s">
        <v>235</v>
      </c>
      <c r="D66" s="20"/>
      <c r="E66" s="15"/>
      <c r="F66" s="26"/>
      <c r="G66" s="30"/>
      <c r="H66" s="30"/>
      <c r="I66" s="235"/>
      <c r="J66" s="238"/>
      <c r="K66" s="40"/>
      <c r="L66" s="30"/>
      <c r="M66" s="35"/>
      <c r="N66" s="32"/>
      <c r="O66" s="30"/>
      <c r="P66" s="26"/>
      <c r="Q66" s="234">
        <f t="shared" si="4"/>
        <v>0</v>
      </c>
    </row>
    <row r="67" spans="1:17" x14ac:dyDescent="0.2">
      <c r="A67" s="226">
        <v>56</v>
      </c>
      <c r="B67" s="159" t="s">
        <v>114</v>
      </c>
      <c r="C67" s="132" t="s">
        <v>269</v>
      </c>
      <c r="D67" s="20"/>
      <c r="E67" s="15"/>
      <c r="F67" s="26"/>
      <c r="G67" s="30"/>
      <c r="H67" s="30"/>
      <c r="I67" s="235"/>
      <c r="J67" s="238"/>
      <c r="K67" s="40"/>
      <c r="L67" s="30"/>
      <c r="M67" s="35"/>
      <c r="N67" s="32"/>
      <c r="O67" s="30"/>
      <c r="P67" s="26"/>
      <c r="Q67" s="234">
        <f t="shared" si="4"/>
        <v>0</v>
      </c>
    </row>
    <row r="68" spans="1:17" ht="25.5" x14ac:dyDescent="0.2">
      <c r="A68" s="226">
        <v>57</v>
      </c>
      <c r="B68" s="49" t="s">
        <v>115</v>
      </c>
      <c r="C68" s="132" t="s">
        <v>236</v>
      </c>
      <c r="D68" s="20"/>
      <c r="E68" s="15"/>
      <c r="F68" s="26"/>
      <c r="G68" s="30"/>
      <c r="H68" s="30"/>
      <c r="I68" s="235"/>
      <c r="J68" s="238"/>
      <c r="K68" s="40"/>
      <c r="L68" s="30"/>
      <c r="M68" s="35"/>
      <c r="N68" s="32"/>
      <c r="O68" s="30"/>
      <c r="P68" s="26"/>
      <c r="Q68" s="234">
        <f t="shared" si="4"/>
        <v>0</v>
      </c>
    </row>
    <row r="69" spans="1:17" ht="25.5" x14ac:dyDescent="0.2">
      <c r="A69" s="226">
        <v>58</v>
      </c>
      <c r="B69" s="49" t="s">
        <v>116</v>
      </c>
      <c r="C69" s="132" t="s">
        <v>237</v>
      </c>
      <c r="D69" s="20"/>
      <c r="E69" s="15"/>
      <c r="F69" s="26"/>
      <c r="G69" s="30"/>
      <c r="H69" s="30"/>
      <c r="I69" s="235"/>
      <c r="J69" s="238"/>
      <c r="K69" s="40"/>
      <c r="L69" s="30"/>
      <c r="M69" s="35">
        <f t="shared" ref="M69:M102" si="10">SUM(K69:L69)</f>
        <v>0</v>
      </c>
      <c r="N69" s="32"/>
      <c r="O69" s="30"/>
      <c r="P69" s="26">
        <f t="shared" ref="P69" si="11">SUM(N69:O69)</f>
        <v>0</v>
      </c>
      <c r="Q69" s="234">
        <f t="shared" ref="Q69:Q129" si="12">J69+M69+P69</f>
        <v>0</v>
      </c>
    </row>
    <row r="70" spans="1:17" x14ac:dyDescent="0.2">
      <c r="A70" s="226">
        <v>59</v>
      </c>
      <c r="B70" s="19" t="s">
        <v>117</v>
      </c>
      <c r="C70" s="132" t="s">
        <v>238</v>
      </c>
      <c r="D70" s="20"/>
      <c r="E70" s="15"/>
      <c r="F70" s="26"/>
      <c r="G70" s="30"/>
      <c r="H70" s="30"/>
      <c r="I70" s="235"/>
      <c r="J70" s="238"/>
      <c r="K70" s="40"/>
      <c r="L70" s="30"/>
      <c r="M70" s="35"/>
      <c r="N70" s="32"/>
      <c r="O70" s="30"/>
      <c r="P70" s="26"/>
      <c r="Q70" s="234">
        <f t="shared" si="12"/>
        <v>0</v>
      </c>
    </row>
    <row r="71" spans="1:17" x14ac:dyDescent="0.2">
      <c r="A71" s="226">
        <v>60</v>
      </c>
      <c r="B71" s="19" t="s">
        <v>118</v>
      </c>
      <c r="C71" s="132" t="s">
        <v>49</v>
      </c>
      <c r="D71" s="20"/>
      <c r="E71" s="15"/>
      <c r="F71" s="26"/>
      <c r="G71" s="30"/>
      <c r="H71" s="30"/>
      <c r="I71" s="235"/>
      <c r="J71" s="238"/>
      <c r="K71" s="40"/>
      <c r="L71" s="30"/>
      <c r="M71" s="35"/>
      <c r="N71" s="32"/>
      <c r="O71" s="30"/>
      <c r="P71" s="26"/>
      <c r="Q71" s="234">
        <f t="shared" si="12"/>
        <v>0</v>
      </c>
    </row>
    <row r="72" spans="1:17" x14ac:dyDescent="0.2">
      <c r="A72" s="226">
        <v>61</v>
      </c>
      <c r="B72" s="19" t="s">
        <v>119</v>
      </c>
      <c r="C72" s="132" t="s">
        <v>239</v>
      </c>
      <c r="D72" s="20"/>
      <c r="E72" s="15"/>
      <c r="F72" s="26"/>
      <c r="G72" s="30"/>
      <c r="H72" s="30"/>
      <c r="I72" s="235"/>
      <c r="J72" s="238"/>
      <c r="K72" s="40"/>
      <c r="L72" s="30"/>
      <c r="M72" s="35"/>
      <c r="N72" s="32"/>
      <c r="O72" s="30"/>
      <c r="P72" s="26"/>
      <c r="Q72" s="234">
        <f t="shared" si="12"/>
        <v>0</v>
      </c>
    </row>
    <row r="73" spans="1:17" ht="25.5" x14ac:dyDescent="0.2">
      <c r="A73" s="226">
        <v>62</v>
      </c>
      <c r="B73" s="19" t="s">
        <v>120</v>
      </c>
      <c r="C73" s="132" t="s">
        <v>240</v>
      </c>
      <c r="D73" s="20"/>
      <c r="E73" s="15"/>
      <c r="F73" s="26"/>
      <c r="G73" s="30"/>
      <c r="H73" s="30"/>
      <c r="I73" s="235"/>
      <c r="J73" s="238"/>
      <c r="K73" s="40"/>
      <c r="L73" s="30"/>
      <c r="M73" s="35"/>
      <c r="N73" s="32"/>
      <c r="O73" s="30"/>
      <c r="P73" s="26"/>
      <c r="Q73" s="234">
        <f t="shared" si="12"/>
        <v>0</v>
      </c>
    </row>
    <row r="74" spans="1:17" ht="25.5" x14ac:dyDescent="0.2">
      <c r="A74" s="226">
        <v>63</v>
      </c>
      <c r="B74" s="49" t="s">
        <v>121</v>
      </c>
      <c r="C74" s="132" t="s">
        <v>241</v>
      </c>
      <c r="D74" s="20"/>
      <c r="E74" s="15"/>
      <c r="F74" s="26"/>
      <c r="G74" s="30"/>
      <c r="H74" s="30"/>
      <c r="I74" s="235"/>
      <c r="J74" s="238"/>
      <c r="K74" s="40"/>
      <c r="L74" s="30"/>
      <c r="M74" s="35"/>
      <c r="N74" s="32"/>
      <c r="O74" s="30"/>
      <c r="P74" s="26"/>
      <c r="Q74" s="234">
        <f t="shared" si="12"/>
        <v>0</v>
      </c>
    </row>
    <row r="75" spans="1:17" ht="25.5" x14ac:dyDescent="0.2">
      <c r="A75" s="226">
        <v>64</v>
      </c>
      <c r="B75" s="19" t="s">
        <v>122</v>
      </c>
      <c r="C75" s="132" t="s">
        <v>242</v>
      </c>
      <c r="D75" s="20"/>
      <c r="E75" s="15"/>
      <c r="F75" s="26"/>
      <c r="G75" s="30"/>
      <c r="H75" s="30"/>
      <c r="I75" s="235"/>
      <c r="J75" s="238"/>
      <c r="K75" s="40"/>
      <c r="L75" s="30"/>
      <c r="M75" s="35"/>
      <c r="N75" s="32"/>
      <c r="O75" s="30"/>
      <c r="P75" s="26"/>
      <c r="Q75" s="234">
        <f t="shared" si="12"/>
        <v>0</v>
      </c>
    </row>
    <row r="76" spans="1:17" ht="25.5" x14ac:dyDescent="0.2">
      <c r="A76" s="226">
        <v>65</v>
      </c>
      <c r="B76" s="19" t="s">
        <v>123</v>
      </c>
      <c r="C76" s="132" t="s">
        <v>243</v>
      </c>
      <c r="D76" s="20"/>
      <c r="E76" s="15"/>
      <c r="F76" s="26"/>
      <c r="G76" s="30"/>
      <c r="H76" s="30"/>
      <c r="I76" s="235"/>
      <c r="J76" s="238"/>
      <c r="K76" s="40"/>
      <c r="L76" s="30"/>
      <c r="M76" s="35"/>
      <c r="N76" s="32"/>
      <c r="O76" s="30"/>
      <c r="P76" s="26"/>
      <c r="Q76" s="234">
        <f t="shared" si="12"/>
        <v>0</v>
      </c>
    </row>
    <row r="77" spans="1:17" ht="25.5" x14ac:dyDescent="0.2">
      <c r="A77" s="226">
        <v>66</v>
      </c>
      <c r="B77" s="49" t="s">
        <v>124</v>
      </c>
      <c r="C77" s="132" t="s">
        <v>244</v>
      </c>
      <c r="D77" s="20"/>
      <c r="E77" s="15"/>
      <c r="F77" s="26"/>
      <c r="G77" s="30"/>
      <c r="H77" s="30"/>
      <c r="I77" s="235"/>
      <c r="J77" s="238"/>
      <c r="K77" s="40"/>
      <c r="L77" s="30"/>
      <c r="M77" s="35"/>
      <c r="N77" s="32"/>
      <c r="O77" s="30"/>
      <c r="P77" s="26"/>
      <c r="Q77" s="234">
        <f t="shared" si="12"/>
        <v>0</v>
      </c>
    </row>
    <row r="78" spans="1:17" ht="25.5" x14ac:dyDescent="0.2">
      <c r="A78" s="226">
        <v>67</v>
      </c>
      <c r="B78" s="49" t="s">
        <v>125</v>
      </c>
      <c r="C78" s="132" t="s">
        <v>245</v>
      </c>
      <c r="D78" s="20"/>
      <c r="E78" s="15"/>
      <c r="F78" s="26"/>
      <c r="G78" s="30"/>
      <c r="H78" s="30"/>
      <c r="I78" s="235"/>
      <c r="J78" s="238"/>
      <c r="K78" s="40"/>
      <c r="L78" s="30"/>
      <c r="M78" s="35"/>
      <c r="N78" s="32"/>
      <c r="O78" s="30"/>
      <c r="P78" s="26"/>
      <c r="Q78" s="234">
        <f t="shared" si="12"/>
        <v>0</v>
      </c>
    </row>
    <row r="79" spans="1:17" ht="25.5" x14ac:dyDescent="0.2">
      <c r="A79" s="226">
        <v>68</v>
      </c>
      <c r="B79" s="49" t="s">
        <v>126</v>
      </c>
      <c r="C79" s="132" t="s">
        <v>246</v>
      </c>
      <c r="D79" s="20"/>
      <c r="E79" s="15"/>
      <c r="F79" s="26"/>
      <c r="G79" s="30"/>
      <c r="H79" s="30"/>
      <c r="I79" s="235"/>
      <c r="J79" s="238"/>
      <c r="K79" s="40"/>
      <c r="L79" s="30"/>
      <c r="M79" s="35"/>
      <c r="N79" s="32"/>
      <c r="O79" s="30"/>
      <c r="P79" s="26"/>
      <c r="Q79" s="234">
        <f t="shared" si="12"/>
        <v>0</v>
      </c>
    </row>
    <row r="80" spans="1:17" x14ac:dyDescent="0.2">
      <c r="A80" s="226">
        <v>69</v>
      </c>
      <c r="B80" s="159" t="s">
        <v>127</v>
      </c>
      <c r="C80" s="132" t="s">
        <v>128</v>
      </c>
      <c r="D80" s="20"/>
      <c r="E80" s="15"/>
      <c r="F80" s="26"/>
      <c r="G80" s="30"/>
      <c r="H80" s="30"/>
      <c r="I80" s="235"/>
      <c r="J80" s="238"/>
      <c r="K80" s="40"/>
      <c r="L80" s="30"/>
      <c r="M80" s="35"/>
      <c r="N80" s="32"/>
      <c r="O80" s="30"/>
      <c r="P80" s="26"/>
      <c r="Q80" s="234">
        <f t="shared" si="12"/>
        <v>0</v>
      </c>
    </row>
    <row r="81" spans="1:17" x14ac:dyDescent="0.2">
      <c r="A81" s="226">
        <v>70</v>
      </c>
      <c r="B81" s="49" t="s">
        <v>129</v>
      </c>
      <c r="C81" s="132" t="s">
        <v>247</v>
      </c>
      <c r="D81" s="20"/>
      <c r="E81" s="15"/>
      <c r="F81" s="26"/>
      <c r="G81" s="30"/>
      <c r="H81" s="30"/>
      <c r="I81" s="235"/>
      <c r="J81" s="238"/>
      <c r="K81" s="40"/>
      <c r="L81" s="30"/>
      <c r="M81" s="35"/>
      <c r="N81" s="32"/>
      <c r="O81" s="30"/>
      <c r="P81" s="26"/>
      <c r="Q81" s="234">
        <f t="shared" si="12"/>
        <v>0</v>
      </c>
    </row>
    <row r="82" spans="1:17" x14ac:dyDescent="0.2">
      <c r="A82" s="226">
        <v>71</v>
      </c>
      <c r="B82" s="159" t="s">
        <v>130</v>
      </c>
      <c r="C82" s="132" t="s">
        <v>34</v>
      </c>
      <c r="D82" s="20"/>
      <c r="E82" s="15"/>
      <c r="F82" s="26"/>
      <c r="G82" s="30"/>
      <c r="H82" s="30"/>
      <c r="I82" s="235"/>
      <c r="J82" s="238"/>
      <c r="K82" s="40"/>
      <c r="L82" s="30"/>
      <c r="M82" s="35"/>
      <c r="N82" s="32"/>
      <c r="O82" s="30"/>
      <c r="P82" s="26"/>
      <c r="Q82" s="234">
        <f t="shared" si="12"/>
        <v>0</v>
      </c>
    </row>
    <row r="83" spans="1:17" x14ac:dyDescent="0.2">
      <c r="A83" s="226">
        <v>72</v>
      </c>
      <c r="B83" s="49" t="s">
        <v>131</v>
      </c>
      <c r="C83" s="132" t="s">
        <v>316</v>
      </c>
      <c r="D83" s="20"/>
      <c r="E83" s="15"/>
      <c r="F83" s="26"/>
      <c r="G83" s="30"/>
      <c r="H83" s="30"/>
      <c r="I83" s="235"/>
      <c r="J83" s="238"/>
      <c r="K83" s="40"/>
      <c r="L83" s="30"/>
      <c r="M83" s="35"/>
      <c r="N83" s="32"/>
      <c r="O83" s="30"/>
      <c r="P83" s="26"/>
      <c r="Q83" s="234">
        <f t="shared" si="12"/>
        <v>0</v>
      </c>
    </row>
    <row r="84" spans="1:17" x14ac:dyDescent="0.2">
      <c r="A84" s="226">
        <v>73</v>
      </c>
      <c r="B84" s="49" t="s">
        <v>132</v>
      </c>
      <c r="C84" s="132" t="s">
        <v>35</v>
      </c>
      <c r="D84" s="20"/>
      <c r="E84" s="15"/>
      <c r="F84" s="26"/>
      <c r="G84" s="30"/>
      <c r="H84" s="30"/>
      <c r="I84" s="235"/>
      <c r="J84" s="238"/>
      <c r="K84" s="40"/>
      <c r="L84" s="30"/>
      <c r="M84" s="35"/>
      <c r="N84" s="32"/>
      <c r="O84" s="30"/>
      <c r="P84" s="26"/>
      <c r="Q84" s="234">
        <f t="shared" si="12"/>
        <v>0</v>
      </c>
    </row>
    <row r="85" spans="1:17" x14ac:dyDescent="0.2">
      <c r="A85" s="226">
        <v>74</v>
      </c>
      <c r="B85" s="49" t="s">
        <v>133</v>
      </c>
      <c r="C85" s="132" t="s">
        <v>48</v>
      </c>
      <c r="D85" s="20"/>
      <c r="E85" s="15"/>
      <c r="F85" s="26"/>
      <c r="G85" s="30"/>
      <c r="H85" s="30"/>
      <c r="I85" s="235"/>
      <c r="J85" s="238"/>
      <c r="K85" s="40"/>
      <c r="L85" s="30"/>
      <c r="M85" s="35"/>
      <c r="N85" s="32"/>
      <c r="O85" s="30"/>
      <c r="P85" s="26"/>
      <c r="Q85" s="234">
        <f t="shared" si="12"/>
        <v>0</v>
      </c>
    </row>
    <row r="86" spans="1:17" x14ac:dyDescent="0.2">
      <c r="A86" s="226">
        <v>75</v>
      </c>
      <c r="B86" s="49" t="s">
        <v>134</v>
      </c>
      <c r="C86" s="132" t="s">
        <v>226</v>
      </c>
      <c r="D86" s="20"/>
      <c r="E86" s="15"/>
      <c r="F86" s="26"/>
      <c r="G86" s="30"/>
      <c r="H86" s="30"/>
      <c r="I86" s="235"/>
      <c r="J86" s="238"/>
      <c r="K86" s="40"/>
      <c r="L86" s="30"/>
      <c r="M86" s="35"/>
      <c r="N86" s="32"/>
      <c r="O86" s="30"/>
      <c r="P86" s="26"/>
      <c r="Q86" s="234">
        <f t="shared" si="12"/>
        <v>0</v>
      </c>
    </row>
    <row r="87" spans="1:17" x14ac:dyDescent="0.2">
      <c r="A87" s="226">
        <v>76</v>
      </c>
      <c r="B87" s="49" t="s">
        <v>135</v>
      </c>
      <c r="C87" s="132" t="s">
        <v>291</v>
      </c>
      <c r="D87" s="20"/>
      <c r="E87" s="15"/>
      <c r="F87" s="26"/>
      <c r="G87" s="30"/>
      <c r="H87" s="30"/>
      <c r="I87" s="235"/>
      <c r="J87" s="238"/>
      <c r="K87" s="40"/>
      <c r="L87" s="30"/>
      <c r="M87" s="35"/>
      <c r="N87" s="32"/>
      <c r="O87" s="30"/>
      <c r="P87" s="26"/>
      <c r="Q87" s="234">
        <f t="shared" si="12"/>
        <v>0</v>
      </c>
    </row>
    <row r="88" spans="1:17" x14ac:dyDescent="0.2">
      <c r="A88" s="226">
        <v>77</v>
      </c>
      <c r="B88" s="19" t="s">
        <v>136</v>
      </c>
      <c r="C88" s="132" t="s">
        <v>259</v>
      </c>
      <c r="D88" s="20"/>
      <c r="E88" s="15"/>
      <c r="F88" s="26"/>
      <c r="G88" s="30"/>
      <c r="H88" s="30"/>
      <c r="I88" s="235"/>
      <c r="J88" s="238"/>
      <c r="K88" s="40"/>
      <c r="L88" s="30"/>
      <c r="M88" s="35"/>
      <c r="N88" s="32"/>
      <c r="O88" s="30"/>
      <c r="P88" s="26"/>
      <c r="Q88" s="234">
        <f t="shared" si="12"/>
        <v>0</v>
      </c>
    </row>
    <row r="89" spans="1:17" ht="25.5" x14ac:dyDescent="0.2">
      <c r="A89" s="307">
        <v>78</v>
      </c>
      <c r="B89" s="310" t="s">
        <v>137</v>
      </c>
      <c r="C89" s="200" t="s">
        <v>248</v>
      </c>
      <c r="D89" s="20"/>
      <c r="E89" s="15"/>
      <c r="F89" s="26"/>
      <c r="G89" s="30"/>
      <c r="H89" s="30"/>
      <c r="I89" s="235"/>
      <c r="J89" s="238"/>
      <c r="K89" s="40"/>
      <c r="L89" s="30"/>
      <c r="M89" s="35"/>
      <c r="N89" s="32"/>
      <c r="O89" s="30"/>
      <c r="P89" s="26"/>
      <c r="Q89" s="234">
        <f t="shared" si="12"/>
        <v>0</v>
      </c>
    </row>
    <row r="90" spans="1:17" ht="38.25" x14ac:dyDescent="0.2">
      <c r="A90" s="383"/>
      <c r="B90" s="311"/>
      <c r="C90" s="132" t="s">
        <v>289</v>
      </c>
      <c r="D90" s="20"/>
      <c r="E90" s="15"/>
      <c r="F90" s="26"/>
      <c r="G90" s="30"/>
      <c r="H90" s="30"/>
      <c r="I90" s="235"/>
      <c r="J90" s="238"/>
      <c r="K90" s="40"/>
      <c r="L90" s="30"/>
      <c r="M90" s="35"/>
      <c r="N90" s="32"/>
      <c r="O90" s="30"/>
      <c r="P90" s="26"/>
      <c r="Q90" s="234">
        <f t="shared" si="12"/>
        <v>0</v>
      </c>
    </row>
    <row r="91" spans="1:17" ht="25.5" x14ac:dyDescent="0.2">
      <c r="A91" s="383"/>
      <c r="B91" s="311"/>
      <c r="C91" s="132" t="s">
        <v>249</v>
      </c>
      <c r="D91" s="20"/>
      <c r="E91" s="15"/>
      <c r="F91" s="26"/>
      <c r="G91" s="30"/>
      <c r="H91" s="30"/>
      <c r="I91" s="235"/>
      <c r="J91" s="238"/>
      <c r="K91" s="40"/>
      <c r="L91" s="30"/>
      <c r="M91" s="35"/>
      <c r="N91" s="32"/>
      <c r="O91" s="30"/>
      <c r="P91" s="26"/>
      <c r="Q91" s="234">
        <f t="shared" si="12"/>
        <v>0</v>
      </c>
    </row>
    <row r="92" spans="1:17" ht="38.25" x14ac:dyDescent="0.2">
      <c r="A92" s="384"/>
      <c r="B92" s="312"/>
      <c r="C92" s="201" t="s">
        <v>290</v>
      </c>
      <c r="D92" s="20"/>
      <c r="E92" s="15"/>
      <c r="F92" s="26"/>
      <c r="G92" s="30"/>
      <c r="H92" s="30"/>
      <c r="I92" s="235"/>
      <c r="J92" s="238"/>
      <c r="K92" s="40"/>
      <c r="L92" s="30"/>
      <c r="M92" s="35"/>
      <c r="N92" s="32"/>
      <c r="O92" s="30"/>
      <c r="P92" s="26"/>
      <c r="Q92" s="234">
        <f t="shared" si="12"/>
        <v>0</v>
      </c>
    </row>
    <row r="93" spans="1:17" ht="25.5" x14ac:dyDescent="0.2">
      <c r="A93" s="227">
        <v>79</v>
      </c>
      <c r="B93" s="19" t="s">
        <v>138</v>
      </c>
      <c r="C93" s="132" t="s">
        <v>47</v>
      </c>
      <c r="D93" s="20"/>
      <c r="E93" s="15"/>
      <c r="F93" s="26"/>
      <c r="G93" s="30"/>
      <c r="H93" s="30"/>
      <c r="I93" s="235"/>
      <c r="J93" s="238"/>
      <c r="K93" s="40"/>
      <c r="L93" s="30"/>
      <c r="M93" s="35"/>
      <c r="N93" s="32"/>
      <c r="O93" s="30"/>
      <c r="P93" s="26"/>
      <c r="Q93" s="234">
        <f t="shared" si="12"/>
        <v>0</v>
      </c>
    </row>
    <row r="94" spans="1:17" x14ac:dyDescent="0.2">
      <c r="A94" s="226">
        <v>80</v>
      </c>
      <c r="B94" s="19" t="s">
        <v>139</v>
      </c>
      <c r="C94" s="132" t="s">
        <v>140</v>
      </c>
      <c r="D94" s="20"/>
      <c r="E94" s="15"/>
      <c r="F94" s="26"/>
      <c r="G94" s="30"/>
      <c r="H94" s="30"/>
      <c r="I94" s="235"/>
      <c r="J94" s="238"/>
      <c r="K94" s="40"/>
      <c r="L94" s="30"/>
      <c r="M94" s="35"/>
      <c r="N94" s="32"/>
      <c r="O94" s="30"/>
      <c r="P94" s="26"/>
      <c r="Q94" s="234">
        <f t="shared" si="12"/>
        <v>0</v>
      </c>
    </row>
    <row r="95" spans="1:17" x14ac:dyDescent="0.2">
      <c r="A95" s="226">
        <v>81</v>
      </c>
      <c r="B95" s="159" t="s">
        <v>141</v>
      </c>
      <c r="C95" s="132" t="s">
        <v>142</v>
      </c>
      <c r="D95" s="20"/>
      <c r="E95" s="15"/>
      <c r="F95" s="26"/>
      <c r="G95" s="30"/>
      <c r="H95" s="30"/>
      <c r="I95" s="235"/>
      <c r="J95" s="238"/>
      <c r="K95" s="40"/>
      <c r="L95" s="30"/>
      <c r="M95" s="35"/>
      <c r="N95" s="32"/>
      <c r="O95" s="30"/>
      <c r="P95" s="26"/>
      <c r="Q95" s="234">
        <f t="shared" si="12"/>
        <v>0</v>
      </c>
    </row>
    <row r="96" spans="1:17" x14ac:dyDescent="0.2">
      <c r="A96" s="226">
        <v>82</v>
      </c>
      <c r="B96" s="19" t="s">
        <v>143</v>
      </c>
      <c r="C96" s="132" t="s">
        <v>27</v>
      </c>
      <c r="D96" s="20">
        <v>328759.98</v>
      </c>
      <c r="E96" s="15"/>
      <c r="F96" s="26">
        <f t="shared" ref="F96:F102" si="13">SUM(D96:E96)</f>
        <v>328759.98</v>
      </c>
      <c r="G96" s="30">
        <v>203227.2</v>
      </c>
      <c r="H96" s="30"/>
      <c r="I96" s="235">
        <f t="shared" ref="I96:I102" si="14">SUM(G96:H96)</f>
        <v>203227.2</v>
      </c>
      <c r="J96" s="238">
        <f t="shared" ref="J96:J102" si="15">F96+I96</f>
        <v>531987.17999999993</v>
      </c>
      <c r="K96" s="40">
        <v>12906465</v>
      </c>
      <c r="L96" s="30"/>
      <c r="M96" s="35">
        <f t="shared" si="10"/>
        <v>12906465</v>
      </c>
      <c r="N96" s="32"/>
      <c r="O96" s="30"/>
      <c r="P96" s="26"/>
      <c r="Q96" s="234">
        <f t="shared" si="12"/>
        <v>13438452.18</v>
      </c>
    </row>
    <row r="97" spans="1:17" x14ac:dyDescent="0.2">
      <c r="A97" s="226">
        <v>83</v>
      </c>
      <c r="B97" s="159" t="s">
        <v>144</v>
      </c>
      <c r="C97" s="132" t="s">
        <v>12</v>
      </c>
      <c r="D97" s="20">
        <v>716981.78</v>
      </c>
      <c r="E97" s="15"/>
      <c r="F97" s="26">
        <f t="shared" si="13"/>
        <v>716981.78</v>
      </c>
      <c r="G97" s="30">
        <v>203227.2</v>
      </c>
      <c r="H97" s="30"/>
      <c r="I97" s="235">
        <f t="shared" si="14"/>
        <v>203227.2</v>
      </c>
      <c r="J97" s="238">
        <f t="shared" si="15"/>
        <v>920208.98</v>
      </c>
      <c r="K97" s="40"/>
      <c r="L97" s="30"/>
      <c r="M97" s="35"/>
      <c r="N97" s="32"/>
      <c r="O97" s="30"/>
      <c r="P97" s="26"/>
      <c r="Q97" s="234">
        <f t="shared" si="12"/>
        <v>920208.98</v>
      </c>
    </row>
    <row r="98" spans="1:17" x14ac:dyDescent="0.2">
      <c r="A98" s="226">
        <v>84</v>
      </c>
      <c r="B98" s="159" t="s">
        <v>145</v>
      </c>
      <c r="C98" s="132" t="s">
        <v>26</v>
      </c>
      <c r="D98" s="20"/>
      <c r="E98" s="15"/>
      <c r="F98" s="26"/>
      <c r="G98" s="30"/>
      <c r="H98" s="30"/>
      <c r="I98" s="235"/>
      <c r="J98" s="238"/>
      <c r="K98" s="40"/>
      <c r="L98" s="30"/>
      <c r="M98" s="35"/>
      <c r="N98" s="32"/>
      <c r="O98" s="30"/>
      <c r="P98" s="26"/>
      <c r="Q98" s="234">
        <f t="shared" si="12"/>
        <v>0</v>
      </c>
    </row>
    <row r="99" spans="1:17" x14ac:dyDescent="0.2">
      <c r="A99" s="226">
        <v>85</v>
      </c>
      <c r="B99" s="19" t="s">
        <v>146</v>
      </c>
      <c r="C99" s="132" t="s">
        <v>41</v>
      </c>
      <c r="D99" s="20"/>
      <c r="E99" s="15"/>
      <c r="F99" s="26"/>
      <c r="G99" s="30"/>
      <c r="H99" s="30"/>
      <c r="I99" s="235"/>
      <c r="J99" s="238"/>
      <c r="K99" s="40"/>
      <c r="L99" s="30"/>
      <c r="M99" s="35"/>
      <c r="N99" s="32"/>
      <c r="O99" s="30"/>
      <c r="P99" s="26"/>
      <c r="Q99" s="234">
        <f t="shared" si="12"/>
        <v>0</v>
      </c>
    </row>
    <row r="100" spans="1:17" x14ac:dyDescent="0.2">
      <c r="A100" s="226">
        <v>86</v>
      </c>
      <c r="B100" s="49" t="s">
        <v>148</v>
      </c>
      <c r="C100" s="132" t="s">
        <v>28</v>
      </c>
      <c r="D100" s="20"/>
      <c r="E100" s="15"/>
      <c r="F100" s="26"/>
      <c r="G100" s="30"/>
      <c r="H100" s="30"/>
      <c r="I100" s="235"/>
      <c r="J100" s="238"/>
      <c r="K100" s="40"/>
      <c r="L100" s="30"/>
      <c r="M100" s="35"/>
      <c r="N100" s="32"/>
      <c r="O100" s="30"/>
      <c r="P100" s="26"/>
      <c r="Q100" s="234">
        <f t="shared" si="12"/>
        <v>0</v>
      </c>
    </row>
    <row r="101" spans="1:17" x14ac:dyDescent="0.2">
      <c r="A101" s="226">
        <v>88</v>
      </c>
      <c r="B101" s="49" t="s">
        <v>149</v>
      </c>
      <c r="C101" s="132" t="s">
        <v>29</v>
      </c>
      <c r="D101" s="20">
        <v>328759.98</v>
      </c>
      <c r="E101" s="15"/>
      <c r="F101" s="26">
        <f t="shared" si="13"/>
        <v>328759.98</v>
      </c>
      <c r="G101" s="30"/>
      <c r="H101" s="30"/>
      <c r="I101" s="235"/>
      <c r="J101" s="238">
        <f t="shared" si="15"/>
        <v>328759.98</v>
      </c>
      <c r="K101" s="40"/>
      <c r="L101" s="30"/>
      <c r="M101" s="35"/>
      <c r="N101" s="32"/>
      <c r="O101" s="30"/>
      <c r="P101" s="26"/>
      <c r="Q101" s="234">
        <f t="shared" si="12"/>
        <v>328759.98</v>
      </c>
    </row>
    <row r="102" spans="1:17" x14ac:dyDescent="0.2">
      <c r="A102" s="226">
        <v>89</v>
      </c>
      <c r="B102" s="159" t="s">
        <v>150</v>
      </c>
      <c r="C102" s="132" t="s">
        <v>14</v>
      </c>
      <c r="D102" s="20">
        <v>629017.59999999998</v>
      </c>
      <c r="E102" s="15"/>
      <c r="F102" s="26">
        <f t="shared" si="13"/>
        <v>629017.59999999998</v>
      </c>
      <c r="G102" s="30">
        <v>254034</v>
      </c>
      <c r="H102" s="30"/>
      <c r="I102" s="235">
        <f t="shared" si="14"/>
        <v>254034</v>
      </c>
      <c r="J102" s="238">
        <f t="shared" si="15"/>
        <v>883051.6</v>
      </c>
      <c r="K102" s="40">
        <v>17036533.800000001</v>
      </c>
      <c r="L102" s="30"/>
      <c r="M102" s="35">
        <f t="shared" si="10"/>
        <v>17036533.800000001</v>
      </c>
      <c r="N102" s="32"/>
      <c r="O102" s="30"/>
      <c r="P102" s="26"/>
      <c r="Q102" s="234">
        <f t="shared" si="12"/>
        <v>17919585.400000002</v>
      </c>
    </row>
    <row r="103" spans="1:17" x14ac:dyDescent="0.2">
      <c r="A103" s="226">
        <v>90</v>
      </c>
      <c r="B103" s="49" t="s">
        <v>151</v>
      </c>
      <c r="C103" s="132" t="s">
        <v>30</v>
      </c>
      <c r="D103" s="20"/>
      <c r="E103" s="15"/>
      <c r="F103" s="26"/>
      <c r="G103" s="30"/>
      <c r="H103" s="30"/>
      <c r="I103" s="235"/>
      <c r="J103" s="238"/>
      <c r="K103" s="40"/>
      <c r="L103" s="30"/>
      <c r="M103" s="35"/>
      <c r="N103" s="32"/>
      <c r="O103" s="30"/>
      <c r="P103" s="26"/>
      <c r="Q103" s="234">
        <f t="shared" si="12"/>
        <v>0</v>
      </c>
    </row>
    <row r="104" spans="1:17" x14ac:dyDescent="0.2">
      <c r="A104" s="226">
        <v>91</v>
      </c>
      <c r="B104" s="49" t="s">
        <v>152</v>
      </c>
      <c r="C104" s="132" t="s">
        <v>15</v>
      </c>
      <c r="D104" s="20"/>
      <c r="E104" s="15"/>
      <c r="F104" s="26"/>
      <c r="G104" s="30"/>
      <c r="H104" s="30"/>
      <c r="I104" s="235"/>
      <c r="J104" s="238"/>
      <c r="K104" s="40"/>
      <c r="L104" s="30"/>
      <c r="M104" s="35"/>
      <c r="N104" s="32"/>
      <c r="O104" s="30"/>
      <c r="P104" s="26"/>
      <c r="Q104" s="234">
        <f t="shared" si="12"/>
        <v>0</v>
      </c>
    </row>
    <row r="105" spans="1:17" x14ac:dyDescent="0.2">
      <c r="A105" s="226">
        <v>92</v>
      </c>
      <c r="B105" s="19" t="s">
        <v>153</v>
      </c>
      <c r="C105" s="132" t="s">
        <v>13</v>
      </c>
      <c r="D105" s="20"/>
      <c r="E105" s="15"/>
      <c r="F105" s="26"/>
      <c r="G105" s="30"/>
      <c r="H105" s="30"/>
      <c r="I105" s="235"/>
      <c r="J105" s="238"/>
      <c r="K105" s="40"/>
      <c r="L105" s="30"/>
      <c r="M105" s="35"/>
      <c r="N105" s="32"/>
      <c r="O105" s="30"/>
      <c r="P105" s="26"/>
      <c r="Q105" s="234">
        <f t="shared" si="12"/>
        <v>0</v>
      </c>
    </row>
    <row r="106" spans="1:17" x14ac:dyDescent="0.2">
      <c r="A106" s="226">
        <v>93</v>
      </c>
      <c r="B106" s="159" t="s">
        <v>154</v>
      </c>
      <c r="C106" s="132" t="s">
        <v>31</v>
      </c>
      <c r="D106" s="20"/>
      <c r="E106" s="15"/>
      <c r="F106" s="26"/>
      <c r="G106" s="30"/>
      <c r="H106" s="30"/>
      <c r="I106" s="235"/>
      <c r="J106" s="238"/>
      <c r="K106" s="40"/>
      <c r="L106" s="30"/>
      <c r="M106" s="35"/>
      <c r="N106" s="32"/>
      <c r="O106" s="30"/>
      <c r="P106" s="26"/>
      <c r="Q106" s="234">
        <f t="shared" si="12"/>
        <v>0</v>
      </c>
    </row>
    <row r="107" spans="1:17" x14ac:dyDescent="0.2">
      <c r="A107" s="226">
        <v>94</v>
      </c>
      <c r="B107" s="49" t="s">
        <v>156</v>
      </c>
      <c r="C107" s="132" t="s">
        <v>33</v>
      </c>
      <c r="D107" s="20"/>
      <c r="E107" s="15"/>
      <c r="F107" s="26"/>
      <c r="G107" s="30"/>
      <c r="H107" s="30"/>
      <c r="I107" s="235"/>
      <c r="J107" s="238"/>
      <c r="K107" s="40"/>
      <c r="L107" s="30"/>
      <c r="M107" s="35"/>
      <c r="N107" s="32"/>
      <c r="O107" s="30"/>
      <c r="P107" s="26"/>
      <c r="Q107" s="234">
        <f t="shared" si="12"/>
        <v>0</v>
      </c>
    </row>
    <row r="108" spans="1:17" x14ac:dyDescent="0.2">
      <c r="A108" s="226">
        <v>96</v>
      </c>
      <c r="B108" s="49" t="s">
        <v>158</v>
      </c>
      <c r="C108" s="132" t="s">
        <v>159</v>
      </c>
      <c r="D108" s="20"/>
      <c r="E108" s="15"/>
      <c r="F108" s="26"/>
      <c r="G108" s="30"/>
      <c r="H108" s="30"/>
      <c r="I108" s="235"/>
      <c r="J108" s="238"/>
      <c r="K108" s="40"/>
      <c r="L108" s="30"/>
      <c r="M108" s="35"/>
      <c r="N108" s="32"/>
      <c r="O108" s="30"/>
      <c r="P108" s="26"/>
      <c r="Q108" s="234">
        <f t="shared" si="12"/>
        <v>0</v>
      </c>
    </row>
    <row r="109" spans="1:17" x14ac:dyDescent="0.2">
      <c r="A109" s="226">
        <v>98</v>
      </c>
      <c r="B109" s="49" t="s">
        <v>160</v>
      </c>
      <c r="C109" s="132" t="s">
        <v>161</v>
      </c>
      <c r="D109" s="20"/>
      <c r="E109" s="15"/>
      <c r="F109" s="26"/>
      <c r="G109" s="30"/>
      <c r="H109" s="30"/>
      <c r="I109" s="235"/>
      <c r="J109" s="238"/>
      <c r="K109" s="40"/>
      <c r="L109" s="30"/>
      <c r="M109" s="35"/>
      <c r="N109" s="32"/>
      <c r="O109" s="30"/>
      <c r="P109" s="26"/>
      <c r="Q109" s="234">
        <f t="shared" si="12"/>
        <v>0</v>
      </c>
    </row>
    <row r="110" spans="1:17" x14ac:dyDescent="0.2">
      <c r="A110" s="226">
        <v>99</v>
      </c>
      <c r="B110" s="159" t="s">
        <v>162</v>
      </c>
      <c r="C110" s="132" t="s">
        <v>163</v>
      </c>
      <c r="D110" s="20"/>
      <c r="E110" s="15"/>
      <c r="F110" s="26"/>
      <c r="G110" s="30"/>
      <c r="H110" s="30"/>
      <c r="I110" s="235"/>
      <c r="J110" s="238"/>
      <c r="K110" s="40"/>
      <c r="L110" s="30"/>
      <c r="M110" s="35"/>
      <c r="N110" s="32"/>
      <c r="O110" s="30"/>
      <c r="P110" s="26"/>
      <c r="Q110" s="234">
        <f t="shared" si="12"/>
        <v>0</v>
      </c>
    </row>
    <row r="111" spans="1:17" x14ac:dyDescent="0.2">
      <c r="A111" s="226">
        <v>100</v>
      </c>
      <c r="B111" s="159" t="s">
        <v>164</v>
      </c>
      <c r="C111" s="132" t="s">
        <v>165</v>
      </c>
      <c r="D111" s="20"/>
      <c r="E111" s="15"/>
      <c r="F111" s="26"/>
      <c r="G111" s="30"/>
      <c r="H111" s="30"/>
      <c r="I111" s="235"/>
      <c r="J111" s="238"/>
      <c r="K111" s="40"/>
      <c r="L111" s="30"/>
      <c r="M111" s="35"/>
      <c r="N111" s="32"/>
      <c r="O111" s="30"/>
      <c r="P111" s="26"/>
      <c r="Q111" s="234">
        <f t="shared" si="12"/>
        <v>0</v>
      </c>
    </row>
    <row r="112" spans="1:17" x14ac:dyDescent="0.2">
      <c r="A112" s="226">
        <v>101</v>
      </c>
      <c r="B112" s="159" t="s">
        <v>166</v>
      </c>
      <c r="C112" s="132" t="s">
        <v>167</v>
      </c>
      <c r="D112" s="20"/>
      <c r="E112" s="15"/>
      <c r="F112" s="26"/>
      <c r="G112" s="30"/>
      <c r="H112" s="30"/>
      <c r="I112" s="235"/>
      <c r="J112" s="238"/>
      <c r="K112" s="40"/>
      <c r="L112" s="30"/>
      <c r="M112" s="35"/>
      <c r="N112" s="32"/>
      <c r="O112" s="30"/>
      <c r="P112" s="26"/>
      <c r="Q112" s="234">
        <f t="shared" si="12"/>
        <v>0</v>
      </c>
    </row>
    <row r="113" spans="1:17" x14ac:dyDescent="0.2">
      <c r="A113" s="226">
        <v>102</v>
      </c>
      <c r="B113" s="159" t="s">
        <v>168</v>
      </c>
      <c r="C113" s="132" t="s">
        <v>169</v>
      </c>
      <c r="D113" s="20"/>
      <c r="E113" s="15"/>
      <c r="F113" s="26"/>
      <c r="G113" s="30"/>
      <c r="H113" s="30"/>
      <c r="I113" s="235"/>
      <c r="J113" s="238"/>
      <c r="K113" s="40"/>
      <c r="L113" s="30"/>
      <c r="M113" s="35"/>
      <c r="N113" s="32"/>
      <c r="O113" s="30"/>
      <c r="P113" s="26"/>
      <c r="Q113" s="234">
        <f t="shared" si="12"/>
        <v>0</v>
      </c>
    </row>
    <row r="114" spans="1:17" x14ac:dyDescent="0.2">
      <c r="A114" s="226">
        <v>103</v>
      </c>
      <c r="B114" s="159" t="s">
        <v>170</v>
      </c>
      <c r="C114" s="132" t="s">
        <v>171</v>
      </c>
      <c r="D114" s="20"/>
      <c r="E114" s="15"/>
      <c r="F114" s="26"/>
      <c r="G114" s="30"/>
      <c r="H114" s="30"/>
      <c r="I114" s="235"/>
      <c r="J114" s="238"/>
      <c r="K114" s="40"/>
      <c r="L114" s="30"/>
      <c r="M114" s="35"/>
      <c r="N114" s="32"/>
      <c r="O114" s="30"/>
      <c r="P114" s="26"/>
      <c r="Q114" s="234">
        <f t="shared" si="12"/>
        <v>0</v>
      </c>
    </row>
    <row r="115" spans="1:17" x14ac:dyDescent="0.2">
      <c r="A115" s="226">
        <v>104</v>
      </c>
      <c r="B115" s="104" t="s">
        <v>172</v>
      </c>
      <c r="C115" s="179" t="s">
        <v>173</v>
      </c>
      <c r="D115" s="20"/>
      <c r="E115" s="15"/>
      <c r="F115" s="26"/>
      <c r="G115" s="30"/>
      <c r="H115" s="30"/>
      <c r="I115" s="235"/>
      <c r="J115" s="238"/>
      <c r="K115" s="40"/>
      <c r="L115" s="30"/>
      <c r="M115" s="35"/>
      <c r="N115" s="32"/>
      <c r="O115" s="30"/>
      <c r="P115" s="26"/>
      <c r="Q115" s="234">
        <f t="shared" si="12"/>
        <v>0</v>
      </c>
    </row>
    <row r="116" spans="1:17" x14ac:dyDescent="0.2">
      <c r="A116" s="226">
        <v>105</v>
      </c>
      <c r="B116" s="19" t="s">
        <v>174</v>
      </c>
      <c r="C116" s="132" t="s">
        <v>175</v>
      </c>
      <c r="D116" s="20"/>
      <c r="E116" s="15"/>
      <c r="F116" s="26"/>
      <c r="G116" s="30"/>
      <c r="H116" s="30"/>
      <c r="I116" s="235"/>
      <c r="J116" s="238"/>
      <c r="K116" s="40"/>
      <c r="L116" s="30"/>
      <c r="M116" s="35"/>
      <c r="N116" s="32"/>
      <c r="O116" s="30"/>
      <c r="P116" s="26"/>
      <c r="Q116" s="234">
        <f t="shared" si="12"/>
        <v>0</v>
      </c>
    </row>
    <row r="117" spans="1:17" x14ac:dyDescent="0.2">
      <c r="A117" s="226">
        <v>106</v>
      </c>
      <c r="B117" s="159" t="s">
        <v>176</v>
      </c>
      <c r="C117" s="132" t="s">
        <v>177</v>
      </c>
      <c r="D117" s="20"/>
      <c r="E117" s="15"/>
      <c r="F117" s="26"/>
      <c r="G117" s="30"/>
      <c r="H117" s="30"/>
      <c r="I117" s="235"/>
      <c r="J117" s="238"/>
      <c r="K117" s="40"/>
      <c r="L117" s="30"/>
      <c r="M117" s="35"/>
      <c r="N117" s="32"/>
      <c r="O117" s="30"/>
      <c r="P117" s="26"/>
      <c r="Q117" s="234">
        <f t="shared" si="12"/>
        <v>0</v>
      </c>
    </row>
    <row r="118" spans="1:17" x14ac:dyDescent="0.2">
      <c r="A118" s="226">
        <v>107</v>
      </c>
      <c r="B118" s="49" t="s">
        <v>178</v>
      </c>
      <c r="C118" s="202" t="s">
        <v>179</v>
      </c>
      <c r="D118" s="20"/>
      <c r="E118" s="15"/>
      <c r="F118" s="26"/>
      <c r="G118" s="30"/>
      <c r="H118" s="30"/>
      <c r="I118" s="235"/>
      <c r="J118" s="238"/>
      <c r="K118" s="40"/>
      <c r="L118" s="30"/>
      <c r="M118" s="35"/>
      <c r="N118" s="32"/>
      <c r="O118" s="30"/>
      <c r="P118" s="26"/>
      <c r="Q118" s="234">
        <f t="shared" si="12"/>
        <v>0</v>
      </c>
    </row>
    <row r="119" spans="1:17" x14ac:dyDescent="0.2">
      <c r="A119" s="226">
        <v>108</v>
      </c>
      <c r="B119" s="159" t="s">
        <v>180</v>
      </c>
      <c r="C119" s="132" t="s">
        <v>262</v>
      </c>
      <c r="D119" s="20"/>
      <c r="E119" s="15"/>
      <c r="F119" s="26"/>
      <c r="G119" s="30"/>
      <c r="H119" s="30"/>
      <c r="I119" s="235"/>
      <c r="J119" s="238"/>
      <c r="K119" s="40"/>
      <c r="L119" s="30"/>
      <c r="M119" s="35"/>
      <c r="N119" s="32"/>
      <c r="O119" s="30"/>
      <c r="P119" s="26"/>
      <c r="Q119" s="234">
        <f t="shared" si="12"/>
        <v>0</v>
      </c>
    </row>
    <row r="120" spans="1:17" x14ac:dyDescent="0.2">
      <c r="A120" s="226">
        <v>109</v>
      </c>
      <c r="B120" s="19" t="s">
        <v>181</v>
      </c>
      <c r="C120" s="132" t="s">
        <v>250</v>
      </c>
      <c r="D120" s="20"/>
      <c r="E120" s="15"/>
      <c r="F120" s="26"/>
      <c r="G120" s="30"/>
      <c r="H120" s="30"/>
      <c r="I120" s="235"/>
      <c r="J120" s="238"/>
      <c r="K120" s="40"/>
      <c r="L120" s="30"/>
      <c r="M120" s="35"/>
      <c r="N120" s="32"/>
      <c r="O120" s="30"/>
      <c r="P120" s="26"/>
      <c r="Q120" s="234">
        <f t="shared" si="12"/>
        <v>0</v>
      </c>
    </row>
    <row r="121" spans="1:17" x14ac:dyDescent="0.2">
      <c r="A121" s="226">
        <v>110</v>
      </c>
      <c r="B121" s="49" t="s">
        <v>302</v>
      </c>
      <c r="C121" s="132" t="s">
        <v>307</v>
      </c>
      <c r="D121" s="20"/>
      <c r="E121" s="15"/>
      <c r="F121" s="26"/>
      <c r="G121" s="30"/>
      <c r="H121" s="30"/>
      <c r="I121" s="235"/>
      <c r="J121" s="238"/>
      <c r="K121" s="40"/>
      <c r="L121" s="30"/>
      <c r="M121" s="35"/>
      <c r="N121" s="32"/>
      <c r="O121" s="30"/>
      <c r="P121" s="26"/>
      <c r="Q121" s="234">
        <f t="shared" si="12"/>
        <v>0</v>
      </c>
    </row>
    <row r="122" spans="1:17" x14ac:dyDescent="0.2">
      <c r="A122" s="226">
        <v>111</v>
      </c>
      <c r="B122" s="24" t="s">
        <v>319</v>
      </c>
      <c r="C122" s="179" t="s">
        <v>318</v>
      </c>
      <c r="D122" s="20"/>
      <c r="E122" s="15"/>
      <c r="F122" s="26"/>
      <c r="G122" s="30"/>
      <c r="H122" s="30"/>
      <c r="I122" s="235"/>
      <c r="J122" s="238"/>
      <c r="K122" s="40"/>
      <c r="L122" s="30"/>
      <c r="M122" s="35"/>
      <c r="N122" s="32"/>
      <c r="O122" s="30"/>
      <c r="P122" s="26"/>
      <c r="Q122" s="234">
        <f t="shared" si="12"/>
        <v>0</v>
      </c>
    </row>
    <row r="123" spans="1:17" x14ac:dyDescent="0.2">
      <c r="A123" s="226">
        <v>112</v>
      </c>
      <c r="B123" s="19" t="s">
        <v>182</v>
      </c>
      <c r="C123" s="132" t="s">
        <v>301</v>
      </c>
      <c r="D123" s="20"/>
      <c r="E123" s="15"/>
      <c r="F123" s="26"/>
      <c r="G123" s="30"/>
      <c r="H123" s="30"/>
      <c r="I123" s="235"/>
      <c r="J123" s="238"/>
      <c r="K123" s="40"/>
      <c r="L123" s="30"/>
      <c r="M123" s="35"/>
      <c r="N123" s="32"/>
      <c r="O123" s="30"/>
      <c r="P123" s="26"/>
      <c r="Q123" s="234">
        <f t="shared" si="12"/>
        <v>0</v>
      </c>
    </row>
    <row r="124" spans="1:17" x14ac:dyDescent="0.2">
      <c r="A124" s="226">
        <v>113</v>
      </c>
      <c r="B124" s="159" t="s">
        <v>183</v>
      </c>
      <c r="C124" s="132" t="s">
        <v>184</v>
      </c>
      <c r="D124" s="20"/>
      <c r="E124" s="15"/>
      <c r="F124" s="26"/>
      <c r="G124" s="30"/>
      <c r="H124" s="30"/>
      <c r="I124" s="235"/>
      <c r="J124" s="238"/>
      <c r="K124" s="40"/>
      <c r="L124" s="30"/>
      <c r="M124" s="35"/>
      <c r="N124" s="32"/>
      <c r="O124" s="30"/>
      <c r="P124" s="26"/>
      <c r="Q124" s="234">
        <f t="shared" si="12"/>
        <v>0</v>
      </c>
    </row>
    <row r="125" spans="1:17" ht="25.5" x14ac:dyDescent="0.2">
      <c r="A125" s="226">
        <v>114</v>
      </c>
      <c r="B125" s="159" t="s">
        <v>185</v>
      </c>
      <c r="C125" s="199" t="s">
        <v>298</v>
      </c>
      <c r="D125" s="20"/>
      <c r="E125" s="15"/>
      <c r="F125" s="26"/>
      <c r="G125" s="30"/>
      <c r="H125" s="30"/>
      <c r="I125" s="235"/>
      <c r="J125" s="238"/>
      <c r="K125" s="40"/>
      <c r="L125" s="30"/>
      <c r="M125" s="35"/>
      <c r="N125" s="32"/>
      <c r="O125" s="30"/>
      <c r="P125" s="26"/>
      <c r="Q125" s="234">
        <f t="shared" si="12"/>
        <v>0</v>
      </c>
    </row>
    <row r="126" spans="1:17" x14ac:dyDescent="0.2">
      <c r="A126" s="226">
        <v>115</v>
      </c>
      <c r="B126" s="159" t="s">
        <v>186</v>
      </c>
      <c r="C126" s="132" t="s">
        <v>221</v>
      </c>
      <c r="D126" s="20"/>
      <c r="E126" s="15"/>
      <c r="F126" s="26"/>
      <c r="G126" s="30"/>
      <c r="H126" s="30"/>
      <c r="I126" s="235"/>
      <c r="J126" s="238"/>
      <c r="K126" s="40"/>
      <c r="L126" s="30"/>
      <c r="M126" s="35"/>
      <c r="N126" s="32"/>
      <c r="O126" s="30"/>
      <c r="P126" s="26"/>
      <c r="Q126" s="234">
        <f t="shared" si="12"/>
        <v>0</v>
      </c>
    </row>
    <row r="127" spans="1:17" x14ac:dyDescent="0.2">
      <c r="A127" s="226">
        <v>116</v>
      </c>
      <c r="B127" s="159" t="s">
        <v>187</v>
      </c>
      <c r="C127" s="132" t="s">
        <v>188</v>
      </c>
      <c r="D127" s="20"/>
      <c r="E127" s="15"/>
      <c r="F127" s="26"/>
      <c r="G127" s="30"/>
      <c r="H127" s="30"/>
      <c r="I127" s="235"/>
      <c r="J127" s="238"/>
      <c r="K127" s="40"/>
      <c r="L127" s="30"/>
      <c r="M127" s="35"/>
      <c r="N127" s="32"/>
      <c r="O127" s="30"/>
      <c r="P127" s="26"/>
      <c r="Q127" s="234">
        <f t="shared" si="12"/>
        <v>0</v>
      </c>
    </row>
    <row r="128" spans="1:17" x14ac:dyDescent="0.2">
      <c r="A128" s="226">
        <v>117</v>
      </c>
      <c r="B128" s="159" t="s">
        <v>189</v>
      </c>
      <c r="C128" s="132" t="s">
        <v>39</v>
      </c>
      <c r="D128" s="20"/>
      <c r="E128" s="15"/>
      <c r="F128" s="26"/>
      <c r="G128" s="30"/>
      <c r="H128" s="30"/>
      <c r="I128" s="235"/>
      <c r="J128" s="238"/>
      <c r="K128" s="40"/>
      <c r="L128" s="30"/>
      <c r="M128" s="35"/>
      <c r="N128" s="32"/>
      <c r="O128" s="30"/>
      <c r="P128" s="26"/>
      <c r="Q128" s="234">
        <f t="shared" si="12"/>
        <v>0</v>
      </c>
    </row>
    <row r="129" spans="1:17" x14ac:dyDescent="0.2">
      <c r="A129" s="226">
        <v>118</v>
      </c>
      <c r="B129" s="49" t="s">
        <v>190</v>
      </c>
      <c r="C129" s="132" t="s">
        <v>44</v>
      </c>
      <c r="D129" s="20"/>
      <c r="E129" s="15"/>
      <c r="F129" s="26"/>
      <c r="G129" s="30"/>
      <c r="H129" s="30"/>
      <c r="I129" s="235"/>
      <c r="J129" s="238"/>
      <c r="K129" s="40"/>
      <c r="L129" s="30"/>
      <c r="M129" s="35"/>
      <c r="N129" s="32"/>
      <c r="O129" s="30"/>
      <c r="P129" s="26"/>
      <c r="Q129" s="234">
        <f t="shared" si="12"/>
        <v>0</v>
      </c>
    </row>
    <row r="130" spans="1:17" x14ac:dyDescent="0.2">
      <c r="A130" s="226">
        <v>119</v>
      </c>
      <c r="B130" s="49" t="s">
        <v>191</v>
      </c>
      <c r="C130" s="132" t="s">
        <v>223</v>
      </c>
      <c r="D130" s="20"/>
      <c r="E130" s="15"/>
      <c r="F130" s="26"/>
      <c r="G130" s="30"/>
      <c r="H130" s="30"/>
      <c r="I130" s="235"/>
      <c r="J130" s="238"/>
      <c r="K130" s="40"/>
      <c r="L130" s="30"/>
      <c r="M130" s="35"/>
      <c r="N130" s="32"/>
      <c r="O130" s="30"/>
      <c r="P130" s="26"/>
      <c r="Q130" s="234">
        <f t="shared" ref="Q130:Q143" si="16">J130+M130+P130</f>
        <v>0</v>
      </c>
    </row>
    <row r="131" spans="1:17" x14ac:dyDescent="0.2">
      <c r="A131" s="226">
        <v>120</v>
      </c>
      <c r="B131" s="49" t="s">
        <v>192</v>
      </c>
      <c r="C131" s="132" t="s">
        <v>46</v>
      </c>
      <c r="D131" s="20"/>
      <c r="E131" s="15"/>
      <c r="F131" s="26"/>
      <c r="G131" s="30"/>
      <c r="H131" s="30"/>
      <c r="I131" s="235"/>
      <c r="J131" s="238"/>
      <c r="K131" s="40"/>
      <c r="L131" s="30"/>
      <c r="M131" s="35"/>
      <c r="N131" s="32"/>
      <c r="O131" s="30"/>
      <c r="P131" s="26"/>
      <c r="Q131" s="234">
        <f t="shared" si="16"/>
        <v>0</v>
      </c>
    </row>
    <row r="132" spans="1:17" x14ac:dyDescent="0.2">
      <c r="A132" s="226">
        <v>121</v>
      </c>
      <c r="B132" s="159" t="s">
        <v>193</v>
      </c>
      <c r="C132" s="132" t="s">
        <v>45</v>
      </c>
      <c r="D132" s="20"/>
      <c r="E132" s="15"/>
      <c r="F132" s="26"/>
      <c r="G132" s="30"/>
      <c r="H132" s="30"/>
      <c r="I132" s="235"/>
      <c r="J132" s="238"/>
      <c r="K132" s="40"/>
      <c r="L132" s="30"/>
      <c r="M132" s="35"/>
      <c r="N132" s="32"/>
      <c r="O132" s="30"/>
      <c r="P132" s="26"/>
      <c r="Q132" s="234">
        <f t="shared" si="16"/>
        <v>0</v>
      </c>
    </row>
    <row r="133" spans="1:17" x14ac:dyDescent="0.2">
      <c r="A133" s="226">
        <v>122</v>
      </c>
      <c r="B133" s="159" t="s">
        <v>194</v>
      </c>
      <c r="C133" s="132" t="s">
        <v>195</v>
      </c>
      <c r="D133" s="20"/>
      <c r="E133" s="15"/>
      <c r="F133" s="26"/>
      <c r="G133" s="30"/>
      <c r="H133" s="30"/>
      <c r="I133" s="235"/>
      <c r="J133" s="238"/>
      <c r="K133" s="40"/>
      <c r="L133" s="30"/>
      <c r="M133" s="35"/>
      <c r="N133" s="32"/>
      <c r="O133" s="30"/>
      <c r="P133" s="26"/>
      <c r="Q133" s="234">
        <f t="shared" si="16"/>
        <v>0</v>
      </c>
    </row>
    <row r="134" spans="1:17" x14ac:dyDescent="0.2">
      <c r="A134" s="226">
        <v>123</v>
      </c>
      <c r="B134" s="159" t="s">
        <v>196</v>
      </c>
      <c r="C134" s="51" t="s">
        <v>322</v>
      </c>
      <c r="D134" s="20"/>
      <c r="E134" s="15"/>
      <c r="F134" s="26"/>
      <c r="G134" s="30"/>
      <c r="H134" s="30"/>
      <c r="I134" s="235"/>
      <c r="J134" s="238"/>
      <c r="K134" s="40"/>
      <c r="L134" s="30"/>
      <c r="M134" s="35"/>
      <c r="N134" s="32"/>
      <c r="O134" s="30"/>
      <c r="P134" s="26"/>
      <c r="Q134" s="234">
        <f t="shared" si="16"/>
        <v>0</v>
      </c>
    </row>
    <row r="135" spans="1:17" x14ac:dyDescent="0.2">
      <c r="A135" s="226">
        <v>124</v>
      </c>
      <c r="B135" s="49" t="s">
        <v>197</v>
      </c>
      <c r="C135" s="132" t="s">
        <v>222</v>
      </c>
      <c r="D135" s="20"/>
      <c r="E135" s="15"/>
      <c r="F135" s="26"/>
      <c r="G135" s="30"/>
      <c r="H135" s="30"/>
      <c r="I135" s="235"/>
      <c r="J135" s="238"/>
      <c r="K135" s="40"/>
      <c r="L135" s="30"/>
      <c r="M135" s="35"/>
      <c r="N135" s="32"/>
      <c r="O135" s="30"/>
      <c r="P135" s="26"/>
      <c r="Q135" s="234">
        <f t="shared" si="16"/>
        <v>0</v>
      </c>
    </row>
    <row r="136" spans="1:17" ht="25.5" x14ac:dyDescent="0.2">
      <c r="A136" s="226">
        <v>125</v>
      </c>
      <c r="B136" s="19" t="s">
        <v>198</v>
      </c>
      <c r="C136" s="51" t="s">
        <v>321</v>
      </c>
      <c r="D136" s="20"/>
      <c r="E136" s="15"/>
      <c r="F136" s="26"/>
      <c r="G136" s="30"/>
      <c r="H136" s="30"/>
      <c r="I136" s="235"/>
      <c r="J136" s="238"/>
      <c r="K136" s="40"/>
      <c r="L136" s="30"/>
      <c r="M136" s="35"/>
      <c r="N136" s="32"/>
      <c r="O136" s="30"/>
      <c r="P136" s="26"/>
      <c r="Q136" s="234">
        <f t="shared" si="16"/>
        <v>0</v>
      </c>
    </row>
    <row r="137" spans="1:17" x14ac:dyDescent="0.2">
      <c r="A137" s="226">
        <v>126</v>
      </c>
      <c r="B137" s="159" t="s">
        <v>199</v>
      </c>
      <c r="C137" s="132" t="s">
        <v>200</v>
      </c>
      <c r="D137" s="20"/>
      <c r="E137" s="15"/>
      <c r="F137" s="26"/>
      <c r="G137" s="30"/>
      <c r="H137" s="30"/>
      <c r="I137" s="235"/>
      <c r="J137" s="238"/>
      <c r="K137" s="40"/>
      <c r="L137" s="30"/>
      <c r="M137" s="35"/>
      <c r="N137" s="32"/>
      <c r="O137" s="30"/>
      <c r="P137" s="26"/>
      <c r="Q137" s="234">
        <f t="shared" si="16"/>
        <v>0</v>
      </c>
    </row>
    <row r="138" spans="1:17" x14ac:dyDescent="0.2">
      <c r="A138" s="226">
        <v>127</v>
      </c>
      <c r="B138" s="49" t="s">
        <v>201</v>
      </c>
      <c r="C138" s="132" t="s">
        <v>202</v>
      </c>
      <c r="D138" s="20"/>
      <c r="E138" s="15"/>
      <c r="F138" s="26"/>
      <c r="G138" s="30"/>
      <c r="H138" s="30"/>
      <c r="I138" s="235"/>
      <c r="J138" s="238"/>
      <c r="K138" s="40"/>
      <c r="L138" s="30"/>
      <c r="M138" s="35"/>
      <c r="N138" s="32"/>
      <c r="O138" s="30"/>
      <c r="P138" s="26"/>
      <c r="Q138" s="234">
        <f t="shared" si="16"/>
        <v>0</v>
      </c>
    </row>
    <row r="139" spans="1:17" x14ac:dyDescent="0.2">
      <c r="A139" s="226">
        <v>128</v>
      </c>
      <c r="B139" s="159" t="s">
        <v>203</v>
      </c>
      <c r="C139" s="132" t="s">
        <v>204</v>
      </c>
      <c r="D139" s="20"/>
      <c r="E139" s="15"/>
      <c r="F139" s="26"/>
      <c r="G139" s="30"/>
      <c r="H139" s="30"/>
      <c r="I139" s="235"/>
      <c r="J139" s="238"/>
      <c r="K139" s="40"/>
      <c r="L139" s="30"/>
      <c r="M139" s="35"/>
      <c r="N139" s="32"/>
      <c r="O139" s="30"/>
      <c r="P139" s="26"/>
      <c r="Q139" s="234">
        <f t="shared" si="16"/>
        <v>0</v>
      </c>
    </row>
    <row r="140" spans="1:17" x14ac:dyDescent="0.2">
      <c r="A140" s="226">
        <v>129</v>
      </c>
      <c r="B140" s="18" t="s">
        <v>251</v>
      </c>
      <c r="C140" s="178" t="s">
        <v>252</v>
      </c>
      <c r="D140" s="20"/>
      <c r="E140" s="15"/>
      <c r="F140" s="26"/>
      <c r="G140" s="30"/>
      <c r="H140" s="30"/>
      <c r="I140" s="235"/>
      <c r="J140" s="238"/>
      <c r="K140" s="40"/>
      <c r="L140" s="30"/>
      <c r="M140" s="35"/>
      <c r="N140" s="32"/>
      <c r="O140" s="30"/>
      <c r="P140" s="26"/>
      <c r="Q140" s="234">
        <f t="shared" si="16"/>
        <v>0</v>
      </c>
    </row>
    <row r="141" spans="1:17" x14ac:dyDescent="0.2">
      <c r="A141" s="226">
        <v>130</v>
      </c>
      <c r="B141" s="21" t="s">
        <v>253</v>
      </c>
      <c r="C141" s="178" t="s">
        <v>254</v>
      </c>
      <c r="D141" s="20"/>
      <c r="E141" s="15">
        <v>37576431</v>
      </c>
      <c r="F141" s="26">
        <f t="shared" ref="F141" si="17">SUM(D141:E141)</f>
        <v>37576431</v>
      </c>
      <c r="G141" s="30"/>
      <c r="H141" s="30">
        <v>14022051</v>
      </c>
      <c r="I141" s="235">
        <f t="shared" ref="I141" si="18">SUM(G141:H141)</f>
        <v>14022051</v>
      </c>
      <c r="J141" s="238">
        <f t="shared" ref="J141" si="19">F141+I141</f>
        <v>51598482</v>
      </c>
      <c r="K141" s="40"/>
      <c r="L141" s="30">
        <v>313120080</v>
      </c>
      <c r="M141" s="35">
        <f t="shared" ref="M141" si="20">SUM(K141:L141)</f>
        <v>313120080</v>
      </c>
      <c r="N141" s="32"/>
      <c r="O141" s="30">
        <v>52936108.399999999</v>
      </c>
      <c r="P141" s="26">
        <f t="shared" ref="P141" si="21">SUM(N141:O141)</f>
        <v>52936108.399999999</v>
      </c>
      <c r="Q141" s="234">
        <f t="shared" si="16"/>
        <v>417654670.39999998</v>
      </c>
    </row>
    <row r="142" spans="1:17" x14ac:dyDescent="0.2">
      <c r="A142" s="226">
        <v>131</v>
      </c>
      <c r="B142" s="133" t="s">
        <v>255</v>
      </c>
      <c r="C142" s="262" t="s">
        <v>317</v>
      </c>
      <c r="D142" s="20"/>
      <c r="E142" s="15"/>
      <c r="F142" s="26"/>
      <c r="G142" s="30"/>
      <c r="H142" s="30"/>
      <c r="I142" s="235"/>
      <c r="J142" s="238"/>
      <c r="K142" s="40"/>
      <c r="L142" s="30"/>
      <c r="M142" s="35"/>
      <c r="N142" s="32"/>
      <c r="O142" s="30"/>
      <c r="P142" s="26"/>
      <c r="Q142" s="234">
        <f t="shared" si="16"/>
        <v>0</v>
      </c>
    </row>
    <row r="143" spans="1:17" x14ac:dyDescent="0.2">
      <c r="A143" s="226">
        <v>132</v>
      </c>
      <c r="B143" s="160" t="s">
        <v>260</v>
      </c>
      <c r="C143" s="151" t="s">
        <v>261</v>
      </c>
      <c r="D143" s="20"/>
      <c r="E143" s="15"/>
      <c r="F143" s="26"/>
      <c r="G143" s="30"/>
      <c r="H143" s="30"/>
      <c r="I143" s="235"/>
      <c r="J143" s="238"/>
      <c r="K143" s="40"/>
      <c r="L143" s="30"/>
      <c r="M143" s="35"/>
      <c r="N143" s="32"/>
      <c r="O143" s="30"/>
      <c r="P143" s="26"/>
      <c r="Q143" s="234">
        <f t="shared" si="16"/>
        <v>0</v>
      </c>
    </row>
    <row r="144" spans="1:17" x14ac:dyDescent="0.2">
      <c r="A144" s="226">
        <v>133</v>
      </c>
      <c r="B144" s="24" t="s">
        <v>296</v>
      </c>
      <c r="C144" s="151" t="s">
        <v>295</v>
      </c>
      <c r="D144" s="20"/>
      <c r="E144" s="15"/>
      <c r="F144" s="26"/>
      <c r="G144" s="30"/>
      <c r="H144" s="30"/>
      <c r="I144" s="235"/>
      <c r="J144" s="238"/>
      <c r="K144" s="40"/>
      <c r="L144" s="30"/>
      <c r="M144" s="35"/>
      <c r="N144" s="32"/>
      <c r="O144" s="30"/>
      <c r="P144" s="26"/>
      <c r="Q144" s="234">
        <f t="shared" ref="Q144" si="22">J144+M144+P144</f>
        <v>0</v>
      </c>
    </row>
    <row r="145" spans="1:17" x14ac:dyDescent="0.2">
      <c r="A145" s="226">
        <v>134</v>
      </c>
      <c r="B145" s="24" t="s">
        <v>300</v>
      </c>
      <c r="C145" s="151" t="s">
        <v>299</v>
      </c>
      <c r="D145" s="20"/>
      <c r="E145" s="15"/>
      <c r="F145" s="26"/>
      <c r="G145" s="30"/>
      <c r="H145" s="30"/>
      <c r="I145" s="235"/>
      <c r="J145" s="238"/>
      <c r="K145" s="40"/>
      <c r="L145" s="30"/>
      <c r="M145" s="35"/>
      <c r="N145" s="32"/>
      <c r="O145" s="30"/>
      <c r="P145" s="26"/>
      <c r="Q145" s="234">
        <f t="shared" ref="Q145" si="23">J145+M145+P145</f>
        <v>0</v>
      </c>
    </row>
    <row r="146" spans="1:17" s="4" customFormat="1" ht="13.5" thickBot="1" x14ac:dyDescent="0.25">
      <c r="A146" s="251">
        <v>135</v>
      </c>
      <c r="B146" s="252" t="s">
        <v>303</v>
      </c>
      <c r="C146" s="253" t="s">
        <v>304</v>
      </c>
      <c r="D146" s="254"/>
      <c r="E146" s="255"/>
      <c r="F146" s="256"/>
      <c r="G146" s="257"/>
      <c r="H146" s="257"/>
      <c r="I146" s="258"/>
      <c r="J146" s="259"/>
      <c r="K146" s="248"/>
      <c r="L146" s="249"/>
      <c r="M146" s="250"/>
      <c r="N146" s="260"/>
      <c r="O146" s="249"/>
      <c r="P146" s="256"/>
      <c r="Q146" s="261">
        <f t="shared" ref="Q146" si="24">J146+M146+P146</f>
        <v>0</v>
      </c>
    </row>
    <row r="147" spans="1:17" x14ac:dyDescent="0.2">
      <c r="Q147" s="222"/>
    </row>
  </sheetData>
  <mergeCells count="16">
    <mergeCell ref="A89:A92"/>
    <mergeCell ref="B89:B92"/>
    <mergeCell ref="A1:Q1"/>
    <mergeCell ref="A6:C6"/>
    <mergeCell ref="A8:C8"/>
    <mergeCell ref="Q3:Q5"/>
    <mergeCell ref="K3:M4"/>
    <mergeCell ref="N3:P4"/>
    <mergeCell ref="A7:C7"/>
    <mergeCell ref="A3:A5"/>
    <mergeCell ref="B3:B5"/>
    <mergeCell ref="C3:C5"/>
    <mergeCell ref="D3:J3"/>
    <mergeCell ref="D4:F4"/>
    <mergeCell ref="G4:I4"/>
    <mergeCell ref="J4:J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47"/>
  <sheetViews>
    <sheetView zoomScale="90" zoomScaleNormal="90" workbookViewId="0">
      <pane xSplit="3" ySplit="8" topLeftCell="K128" activePane="bottomRight" state="frozen"/>
      <selection pane="topRight" activeCell="D1" sqref="D1"/>
      <selection pane="bottomLeft" activeCell="A9" sqref="A9"/>
      <selection pane="bottomRight" activeCell="C134" sqref="C134"/>
    </sheetView>
  </sheetViews>
  <sheetFormatPr defaultRowHeight="12.75" x14ac:dyDescent="0.2"/>
  <cols>
    <col min="1" max="1" width="5.42578125" style="4" customWidth="1"/>
    <col min="2" max="2" width="9.140625" style="4"/>
    <col min="3" max="3" width="39.5703125" style="42" customWidth="1"/>
    <col min="4" max="4" width="15.85546875" style="5" customWidth="1"/>
    <col min="5" max="5" width="16.28515625" style="5" customWidth="1"/>
    <col min="6" max="6" width="15.42578125" style="6" customWidth="1"/>
    <col min="7" max="7" width="14" style="5" customWidth="1"/>
    <col min="8" max="8" width="13.7109375" style="5" customWidth="1"/>
    <col min="9" max="9" width="15" style="6" customWidth="1"/>
    <col min="10" max="10" width="15.28515625" style="3" customWidth="1"/>
    <col min="11" max="11" width="15" style="6" customWidth="1"/>
    <col min="12" max="12" width="15.7109375" style="6" customWidth="1"/>
    <col min="13" max="13" width="15.7109375" style="3" customWidth="1"/>
    <col min="14" max="14" width="13.7109375" style="6" customWidth="1"/>
    <col min="15" max="15" width="13.42578125" style="6" customWidth="1"/>
    <col min="16" max="16" width="14.42578125" style="3" customWidth="1"/>
    <col min="17" max="17" width="15.7109375" style="3" customWidth="1"/>
    <col min="18" max="16384" width="9.140625" style="4"/>
  </cols>
  <sheetData>
    <row r="1" spans="1:17" ht="15.75" x14ac:dyDescent="0.2">
      <c r="A1" s="444" t="s">
        <v>314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</row>
    <row r="2" spans="1:17" ht="13.5" thickBot="1" x14ac:dyDescent="0.25"/>
    <row r="3" spans="1:17" s="167" customFormat="1" ht="15" customHeight="1" x14ac:dyDescent="0.2">
      <c r="A3" s="390" t="s">
        <v>42</v>
      </c>
      <c r="B3" s="393" t="s">
        <v>263</v>
      </c>
      <c r="C3" s="475" t="s">
        <v>43</v>
      </c>
      <c r="D3" s="478" t="s">
        <v>258</v>
      </c>
      <c r="E3" s="479"/>
      <c r="F3" s="479"/>
      <c r="G3" s="479"/>
      <c r="H3" s="479"/>
      <c r="I3" s="479"/>
      <c r="J3" s="480"/>
      <c r="K3" s="488" t="s">
        <v>266</v>
      </c>
      <c r="L3" s="489"/>
      <c r="M3" s="489"/>
      <c r="N3" s="491" t="s">
        <v>267</v>
      </c>
      <c r="O3" s="489"/>
      <c r="P3" s="492"/>
      <c r="Q3" s="408" t="s">
        <v>257</v>
      </c>
    </row>
    <row r="4" spans="1:17" s="167" customFormat="1" ht="22.5" customHeight="1" x14ac:dyDescent="0.2">
      <c r="A4" s="471"/>
      <c r="B4" s="473"/>
      <c r="C4" s="476"/>
      <c r="D4" s="483" t="s">
        <v>224</v>
      </c>
      <c r="E4" s="484"/>
      <c r="F4" s="485"/>
      <c r="G4" s="486" t="s">
        <v>225</v>
      </c>
      <c r="H4" s="487"/>
      <c r="I4" s="457"/>
      <c r="J4" s="481" t="s">
        <v>229</v>
      </c>
      <c r="K4" s="490"/>
      <c r="L4" s="490"/>
      <c r="M4" s="490"/>
      <c r="N4" s="493"/>
      <c r="O4" s="490"/>
      <c r="P4" s="494"/>
      <c r="Q4" s="469"/>
    </row>
    <row r="5" spans="1:17" s="167" customFormat="1" ht="54.75" customHeight="1" thickBot="1" x14ac:dyDescent="0.25">
      <c r="A5" s="472"/>
      <c r="B5" s="474"/>
      <c r="C5" s="477"/>
      <c r="D5" s="184" t="s">
        <v>283</v>
      </c>
      <c r="E5" s="228" t="s">
        <v>285</v>
      </c>
      <c r="F5" s="187" t="s">
        <v>229</v>
      </c>
      <c r="G5" s="228" t="s">
        <v>284</v>
      </c>
      <c r="H5" s="228" t="s">
        <v>252</v>
      </c>
      <c r="I5" s="228" t="s">
        <v>268</v>
      </c>
      <c r="J5" s="482"/>
      <c r="K5" s="185" t="s">
        <v>284</v>
      </c>
      <c r="L5" s="187" t="s">
        <v>252</v>
      </c>
      <c r="M5" s="188" t="s">
        <v>229</v>
      </c>
      <c r="N5" s="184" t="s">
        <v>284</v>
      </c>
      <c r="O5" s="187" t="s">
        <v>252</v>
      </c>
      <c r="P5" s="189" t="s">
        <v>229</v>
      </c>
      <c r="Q5" s="470"/>
    </row>
    <row r="6" spans="1:17" s="7" customFormat="1" ht="14.25" customHeight="1" x14ac:dyDescent="0.2">
      <c r="A6" s="466" t="s">
        <v>220</v>
      </c>
      <c r="B6" s="467"/>
      <c r="C6" s="468"/>
      <c r="D6" s="215">
        <f t="shared" ref="D6:Q6" si="0">SUM(D7:D8)</f>
        <v>132097913.58</v>
      </c>
      <c r="E6" s="64">
        <f t="shared" si="0"/>
        <v>108042619.5</v>
      </c>
      <c r="F6" s="64">
        <f t="shared" si="0"/>
        <v>240141246.59999999</v>
      </c>
      <c r="G6" s="64">
        <f t="shared" si="0"/>
        <v>115586338.97000001</v>
      </c>
      <c r="H6" s="64">
        <f t="shared" si="0"/>
        <v>91422891.25</v>
      </c>
      <c r="I6" s="64">
        <f t="shared" si="0"/>
        <v>207010115.67000002</v>
      </c>
      <c r="J6" s="214">
        <f t="shared" si="0"/>
        <v>447151362.27000004</v>
      </c>
      <c r="K6" s="63">
        <f t="shared" si="0"/>
        <v>268400324.40000001</v>
      </c>
      <c r="L6" s="64">
        <f t="shared" si="0"/>
        <v>467471724.72000003</v>
      </c>
      <c r="M6" s="214">
        <f t="shared" si="0"/>
        <v>735873996.40999997</v>
      </c>
      <c r="N6" s="63">
        <f t="shared" si="0"/>
        <v>8948980.8000000007</v>
      </c>
      <c r="O6" s="64">
        <f t="shared" si="0"/>
        <v>5717404.4000000004</v>
      </c>
      <c r="P6" s="65">
        <f t="shared" si="0"/>
        <v>14666445.670000002</v>
      </c>
      <c r="Q6" s="124">
        <f t="shared" si="0"/>
        <v>1197691804.3499999</v>
      </c>
    </row>
    <row r="7" spans="1:17" s="7" customFormat="1" ht="17.25" customHeight="1" x14ac:dyDescent="0.2">
      <c r="A7" s="322" t="s">
        <v>308</v>
      </c>
      <c r="B7" s="385"/>
      <c r="C7" s="385"/>
      <c r="D7" s="174"/>
      <c r="E7" s="8"/>
      <c r="F7" s="8">
        <v>713.52</v>
      </c>
      <c r="G7" s="8"/>
      <c r="H7" s="8"/>
      <c r="I7" s="8">
        <v>885.45</v>
      </c>
      <c r="J7" s="149">
        <f>F7+I7</f>
        <v>1598.97</v>
      </c>
      <c r="K7" s="174"/>
      <c r="L7" s="8"/>
      <c r="M7" s="143">
        <v>1947.29</v>
      </c>
      <c r="N7" s="176"/>
      <c r="O7" s="8"/>
      <c r="P7" s="143">
        <v>60.47</v>
      </c>
      <c r="Q7" s="142">
        <f t="shared" ref="Q7" si="1">J7+M7+P7</f>
        <v>3606.73</v>
      </c>
    </row>
    <row r="8" spans="1:17" s="7" customFormat="1" ht="16.5" customHeight="1" x14ac:dyDescent="0.2">
      <c r="A8" s="319" t="s">
        <v>219</v>
      </c>
      <c r="B8" s="320"/>
      <c r="C8" s="427"/>
      <c r="D8" s="154">
        <f t="shared" ref="D8:Q8" si="2">SUM(D9:D146)-D89</f>
        <v>132097913.58</v>
      </c>
      <c r="E8" s="156">
        <f t="shared" si="2"/>
        <v>108042619.5</v>
      </c>
      <c r="F8" s="156">
        <f t="shared" si="2"/>
        <v>240140533.07999998</v>
      </c>
      <c r="G8" s="156">
        <f t="shared" si="2"/>
        <v>115586338.97000001</v>
      </c>
      <c r="H8" s="156">
        <f t="shared" si="2"/>
        <v>91422891.25</v>
      </c>
      <c r="I8" s="156">
        <f t="shared" si="2"/>
        <v>207009230.22000003</v>
      </c>
      <c r="J8" s="157">
        <f t="shared" si="2"/>
        <v>447149763.30000001</v>
      </c>
      <c r="K8" s="154">
        <f t="shared" si="2"/>
        <v>268400324.40000001</v>
      </c>
      <c r="L8" s="156">
        <f t="shared" si="2"/>
        <v>467471724.72000003</v>
      </c>
      <c r="M8" s="70">
        <f t="shared" si="2"/>
        <v>735872049.12</v>
      </c>
      <c r="N8" s="155">
        <f t="shared" si="2"/>
        <v>8948980.8000000007</v>
      </c>
      <c r="O8" s="156">
        <f t="shared" si="2"/>
        <v>5717404.4000000004</v>
      </c>
      <c r="P8" s="157">
        <f t="shared" si="2"/>
        <v>14666385.200000001</v>
      </c>
      <c r="Q8" s="13">
        <f t="shared" si="2"/>
        <v>1197688197.6199999</v>
      </c>
    </row>
    <row r="9" spans="1:17" x14ac:dyDescent="0.2">
      <c r="A9" s="56">
        <v>1</v>
      </c>
      <c r="B9" s="49" t="s">
        <v>52</v>
      </c>
      <c r="C9" s="132" t="s">
        <v>40</v>
      </c>
      <c r="D9" s="32">
        <v>882955.44</v>
      </c>
      <c r="E9" s="30"/>
      <c r="F9" s="26">
        <f>SUM(D9:E9)</f>
        <v>882955.44</v>
      </c>
      <c r="G9" s="30">
        <v>832188.64</v>
      </c>
      <c r="H9" s="30"/>
      <c r="I9" s="8">
        <f>SUM(G9:H9)</f>
        <v>832188.64</v>
      </c>
      <c r="J9" s="149">
        <f>F9+I9</f>
        <v>1715144.08</v>
      </c>
      <c r="K9" s="40"/>
      <c r="L9" s="30"/>
      <c r="M9" s="35"/>
      <c r="N9" s="32"/>
      <c r="O9" s="30"/>
      <c r="P9" s="27"/>
      <c r="Q9" s="142">
        <f>J9+M9+P9</f>
        <v>1715144.08</v>
      </c>
    </row>
    <row r="10" spans="1:17" x14ac:dyDescent="0.2">
      <c r="A10" s="56">
        <v>2</v>
      </c>
      <c r="B10" s="19" t="s">
        <v>53</v>
      </c>
      <c r="C10" s="132" t="s">
        <v>205</v>
      </c>
      <c r="D10" s="177">
        <v>903576.48</v>
      </c>
      <c r="E10" s="30"/>
      <c r="F10" s="26">
        <f t="shared" ref="F10:F60" si="3">SUM(D10:E10)</f>
        <v>903576.48</v>
      </c>
      <c r="G10" s="141">
        <v>859091.29</v>
      </c>
      <c r="H10" s="30"/>
      <c r="I10" s="8">
        <f t="shared" ref="I10:I60" si="4">SUM(G10:H10)</f>
        <v>859091.29</v>
      </c>
      <c r="J10" s="149">
        <f t="shared" ref="J10:J60" si="5">F10+I10</f>
        <v>1762667.77</v>
      </c>
      <c r="K10" s="40"/>
      <c r="L10" s="30"/>
      <c r="M10" s="35"/>
      <c r="N10" s="32"/>
      <c r="O10" s="30"/>
      <c r="P10" s="27"/>
      <c r="Q10" s="142">
        <f t="shared" ref="Q10:Q68" si="6">J10+M10+P10</f>
        <v>1762667.77</v>
      </c>
    </row>
    <row r="11" spans="1:17" x14ac:dyDescent="0.2">
      <c r="A11" s="56">
        <v>3</v>
      </c>
      <c r="B11" s="159" t="s">
        <v>54</v>
      </c>
      <c r="C11" s="132" t="s">
        <v>5</v>
      </c>
      <c r="D11" s="177">
        <v>3151738.5</v>
      </c>
      <c r="E11" s="30"/>
      <c r="F11" s="26">
        <f t="shared" si="3"/>
        <v>3151738.5</v>
      </c>
      <c r="G11" s="141">
        <v>3852459.48</v>
      </c>
      <c r="H11" s="30"/>
      <c r="I11" s="8">
        <f t="shared" si="4"/>
        <v>3852459.48</v>
      </c>
      <c r="J11" s="149">
        <f t="shared" si="5"/>
        <v>7004197.9800000004</v>
      </c>
      <c r="K11" s="40">
        <v>15733812.119999999</v>
      </c>
      <c r="L11" s="30"/>
      <c r="M11" s="35">
        <f t="shared" ref="M11:M57" si="7">SUM(K11:L11)</f>
        <v>15733812.119999999</v>
      </c>
      <c r="N11" s="32">
        <v>1740079.6</v>
      </c>
      <c r="O11" s="30"/>
      <c r="P11" s="27">
        <f t="shared" ref="P11:P57" si="8">SUM(N11:O11)</f>
        <v>1740079.6</v>
      </c>
      <c r="Q11" s="142">
        <f t="shared" si="6"/>
        <v>24478089.700000003</v>
      </c>
    </row>
    <row r="12" spans="1:17" x14ac:dyDescent="0.2">
      <c r="A12" s="56">
        <v>4</v>
      </c>
      <c r="B12" s="49" t="s">
        <v>55</v>
      </c>
      <c r="C12" s="132" t="s">
        <v>206</v>
      </c>
      <c r="D12" s="177">
        <v>1054485</v>
      </c>
      <c r="E12" s="30"/>
      <c r="F12" s="26">
        <f t="shared" si="3"/>
        <v>1054485</v>
      </c>
      <c r="G12" s="141">
        <v>1160400.97</v>
      </c>
      <c r="H12" s="30"/>
      <c r="I12" s="8">
        <f t="shared" si="4"/>
        <v>1160400.97</v>
      </c>
      <c r="J12" s="149">
        <f t="shared" si="5"/>
        <v>2214885.9699999997</v>
      </c>
      <c r="K12" s="40"/>
      <c r="L12" s="30"/>
      <c r="M12" s="35"/>
      <c r="N12" s="32"/>
      <c r="O12" s="30"/>
      <c r="P12" s="27"/>
      <c r="Q12" s="142">
        <f t="shared" si="6"/>
        <v>2214885.9699999997</v>
      </c>
    </row>
    <row r="13" spans="1:17" x14ac:dyDescent="0.2">
      <c r="A13" s="56">
        <v>5</v>
      </c>
      <c r="B13" s="49" t="s">
        <v>56</v>
      </c>
      <c r="C13" s="51" t="s">
        <v>8</v>
      </c>
      <c r="D13" s="55">
        <v>1051204.3799999999</v>
      </c>
      <c r="E13" s="30"/>
      <c r="F13" s="26">
        <f t="shared" si="3"/>
        <v>1051204.3799999999</v>
      </c>
      <c r="G13" s="141">
        <v>1217793.29</v>
      </c>
      <c r="H13" s="30"/>
      <c r="I13" s="8">
        <f t="shared" si="4"/>
        <v>1217793.29</v>
      </c>
      <c r="J13" s="10">
        <f t="shared" si="5"/>
        <v>2268997.67</v>
      </c>
      <c r="K13" s="31"/>
      <c r="L13" s="30"/>
      <c r="M13" s="27"/>
      <c r="N13" s="31"/>
      <c r="O13" s="30"/>
      <c r="P13" s="27"/>
      <c r="Q13" s="142">
        <f t="shared" si="6"/>
        <v>2268997.67</v>
      </c>
    </row>
    <row r="14" spans="1:17" x14ac:dyDescent="0.2">
      <c r="A14" s="56">
        <v>6</v>
      </c>
      <c r="B14" s="159" t="s">
        <v>57</v>
      </c>
      <c r="C14" s="51" t="s">
        <v>58</v>
      </c>
      <c r="D14" s="55">
        <v>9451466.2200000007</v>
      </c>
      <c r="E14" s="30"/>
      <c r="F14" s="26">
        <f t="shared" si="3"/>
        <v>9451466.2200000007</v>
      </c>
      <c r="G14" s="141">
        <v>3136848.99</v>
      </c>
      <c r="H14" s="30"/>
      <c r="I14" s="8">
        <f t="shared" si="4"/>
        <v>3136848.99</v>
      </c>
      <c r="J14" s="10">
        <f t="shared" si="5"/>
        <v>12588315.210000001</v>
      </c>
      <c r="K14" s="31">
        <v>35169697.68</v>
      </c>
      <c r="L14" s="30"/>
      <c r="M14" s="27">
        <f t="shared" si="7"/>
        <v>35169697.68</v>
      </c>
      <c r="N14" s="31">
        <v>1242914</v>
      </c>
      <c r="O14" s="30"/>
      <c r="P14" s="28">
        <f t="shared" si="8"/>
        <v>1242914</v>
      </c>
      <c r="Q14" s="135">
        <f t="shared" si="6"/>
        <v>49000926.890000001</v>
      </c>
    </row>
    <row r="15" spans="1:17" x14ac:dyDescent="0.2">
      <c r="A15" s="56">
        <v>7</v>
      </c>
      <c r="B15" s="49" t="s">
        <v>59</v>
      </c>
      <c r="C15" s="51" t="s">
        <v>207</v>
      </c>
      <c r="D15" s="55">
        <v>3011140.5</v>
      </c>
      <c r="E15" s="30"/>
      <c r="F15" s="26">
        <f t="shared" si="3"/>
        <v>3011140.5</v>
      </c>
      <c r="G15" s="141">
        <v>805285.99</v>
      </c>
      <c r="H15" s="30"/>
      <c r="I15" s="8">
        <f t="shared" si="4"/>
        <v>805285.99</v>
      </c>
      <c r="J15" s="10">
        <f t="shared" si="5"/>
        <v>3816426.49</v>
      </c>
      <c r="K15" s="31"/>
      <c r="L15" s="30"/>
      <c r="M15" s="27"/>
      <c r="N15" s="31"/>
      <c r="O15" s="30"/>
      <c r="P15" s="28"/>
      <c r="Q15" s="135">
        <f t="shared" si="6"/>
        <v>3816426.49</v>
      </c>
    </row>
    <row r="16" spans="1:17" x14ac:dyDescent="0.2">
      <c r="A16" s="56">
        <v>8</v>
      </c>
      <c r="B16" s="159" t="s">
        <v>60</v>
      </c>
      <c r="C16" s="51" t="s">
        <v>17</v>
      </c>
      <c r="D16" s="55">
        <v>1068076.1399999999</v>
      </c>
      <c r="E16" s="30"/>
      <c r="F16" s="26">
        <f t="shared" si="3"/>
        <v>1068076.1399999999</v>
      </c>
      <c r="G16" s="141">
        <v>756861.22</v>
      </c>
      <c r="H16" s="30"/>
      <c r="I16" s="8">
        <f t="shared" si="4"/>
        <v>756861.22</v>
      </c>
      <c r="J16" s="10">
        <f t="shared" si="5"/>
        <v>1824937.3599999999</v>
      </c>
      <c r="K16" s="31"/>
      <c r="L16" s="30"/>
      <c r="M16" s="27"/>
      <c r="N16" s="31"/>
      <c r="O16" s="30"/>
      <c r="P16" s="28"/>
      <c r="Q16" s="135">
        <f t="shared" si="6"/>
        <v>1824937.3599999999</v>
      </c>
    </row>
    <row r="17" spans="1:17" x14ac:dyDescent="0.2">
      <c r="A17" s="56">
        <v>9</v>
      </c>
      <c r="B17" s="159" t="s">
        <v>61</v>
      </c>
      <c r="C17" s="51" t="s">
        <v>6</v>
      </c>
      <c r="D17" s="55">
        <v>1168838.04</v>
      </c>
      <c r="E17" s="30"/>
      <c r="F17" s="26">
        <f t="shared" si="3"/>
        <v>1168838.04</v>
      </c>
      <c r="G17" s="141">
        <v>1775574.9</v>
      </c>
      <c r="H17" s="30"/>
      <c r="I17" s="8">
        <f t="shared" si="4"/>
        <v>1775574.9</v>
      </c>
      <c r="J17" s="10">
        <f t="shared" si="5"/>
        <v>2944412.94</v>
      </c>
      <c r="K17" s="31">
        <v>5553110.1600000001</v>
      </c>
      <c r="L17" s="30"/>
      <c r="M17" s="27">
        <f t="shared" si="7"/>
        <v>5553110.1600000001</v>
      </c>
      <c r="N17" s="31"/>
      <c r="O17" s="30"/>
      <c r="P17" s="28"/>
      <c r="Q17" s="135">
        <f t="shared" si="6"/>
        <v>8497523.0999999996</v>
      </c>
    </row>
    <row r="18" spans="1:17" x14ac:dyDescent="0.2">
      <c r="A18" s="56">
        <v>10</v>
      </c>
      <c r="B18" s="159" t="s">
        <v>62</v>
      </c>
      <c r="C18" s="51" t="s">
        <v>18</v>
      </c>
      <c r="D18" s="55"/>
      <c r="E18" s="30"/>
      <c r="F18" s="26"/>
      <c r="G18" s="141"/>
      <c r="H18" s="30"/>
      <c r="I18" s="8"/>
      <c r="J18" s="10"/>
      <c r="K18" s="31"/>
      <c r="L18" s="30"/>
      <c r="M18" s="27"/>
      <c r="N18" s="31"/>
      <c r="O18" s="30"/>
      <c r="P18" s="28"/>
      <c r="Q18" s="135">
        <f t="shared" si="6"/>
        <v>0</v>
      </c>
    </row>
    <row r="19" spans="1:17" x14ac:dyDescent="0.2">
      <c r="A19" s="56">
        <v>11</v>
      </c>
      <c r="B19" s="159" t="s">
        <v>63</v>
      </c>
      <c r="C19" s="51" t="s">
        <v>7</v>
      </c>
      <c r="D19" s="55">
        <v>1045111.8</v>
      </c>
      <c r="E19" s="30"/>
      <c r="F19" s="26">
        <f t="shared" si="3"/>
        <v>1045111.8</v>
      </c>
      <c r="G19" s="141">
        <v>1097628.1200000001</v>
      </c>
      <c r="H19" s="30"/>
      <c r="I19" s="8">
        <f t="shared" si="4"/>
        <v>1097628.1200000001</v>
      </c>
      <c r="J19" s="10">
        <f t="shared" si="5"/>
        <v>2142739.92</v>
      </c>
      <c r="K19" s="31"/>
      <c r="L19" s="30"/>
      <c r="M19" s="27"/>
      <c r="N19" s="31"/>
      <c r="O19" s="30"/>
      <c r="P19" s="28"/>
      <c r="Q19" s="135">
        <f t="shared" si="6"/>
        <v>2142739.92</v>
      </c>
    </row>
    <row r="20" spans="1:17" x14ac:dyDescent="0.2">
      <c r="A20" s="56">
        <v>12</v>
      </c>
      <c r="B20" s="159" t="s">
        <v>64</v>
      </c>
      <c r="C20" s="51" t="s">
        <v>19</v>
      </c>
      <c r="D20" s="55">
        <v>2161928.58</v>
      </c>
      <c r="E20" s="30"/>
      <c r="F20" s="26">
        <f t="shared" si="3"/>
        <v>2161928.58</v>
      </c>
      <c r="G20" s="141">
        <v>1488613.3</v>
      </c>
      <c r="H20" s="30"/>
      <c r="I20" s="8">
        <f t="shared" si="4"/>
        <v>1488613.3</v>
      </c>
      <c r="J20" s="10">
        <f t="shared" si="5"/>
        <v>3650541.88</v>
      </c>
      <c r="K20" s="31"/>
      <c r="L20" s="30"/>
      <c r="M20" s="27"/>
      <c r="N20" s="31"/>
      <c r="O20" s="30"/>
      <c r="P20" s="28"/>
      <c r="Q20" s="135">
        <f t="shared" si="6"/>
        <v>3650541.88</v>
      </c>
    </row>
    <row r="21" spans="1:17" ht="12" customHeight="1" x14ac:dyDescent="0.2">
      <c r="A21" s="56">
        <v>13</v>
      </c>
      <c r="B21" s="159" t="s">
        <v>230</v>
      </c>
      <c r="C21" s="51" t="s">
        <v>231</v>
      </c>
      <c r="D21" s="55"/>
      <c r="E21" s="30"/>
      <c r="F21" s="26"/>
      <c r="G21" s="141"/>
      <c r="H21" s="30"/>
      <c r="I21" s="8"/>
      <c r="J21" s="10"/>
      <c r="K21" s="31"/>
      <c r="L21" s="30"/>
      <c r="M21" s="27"/>
      <c r="N21" s="31"/>
      <c r="O21" s="30"/>
      <c r="P21" s="28"/>
      <c r="Q21" s="135">
        <f t="shared" si="6"/>
        <v>0</v>
      </c>
    </row>
    <row r="22" spans="1:17" x14ac:dyDescent="0.2">
      <c r="A22" s="56">
        <v>14</v>
      </c>
      <c r="B22" s="159" t="s">
        <v>65</v>
      </c>
      <c r="C22" s="51" t="s">
        <v>22</v>
      </c>
      <c r="D22" s="55">
        <v>1482840.24</v>
      </c>
      <c r="E22" s="30"/>
      <c r="F22" s="26">
        <f t="shared" si="3"/>
        <v>1482840.24</v>
      </c>
      <c r="G22" s="141">
        <v>615173.93000000005</v>
      </c>
      <c r="H22" s="30"/>
      <c r="I22" s="8">
        <f t="shared" si="4"/>
        <v>615173.93000000005</v>
      </c>
      <c r="J22" s="10">
        <f t="shared" si="5"/>
        <v>2098014.17</v>
      </c>
      <c r="K22" s="31"/>
      <c r="L22" s="30"/>
      <c r="M22" s="27"/>
      <c r="N22" s="31"/>
      <c r="O22" s="30"/>
      <c r="P22" s="28"/>
      <c r="Q22" s="135">
        <f t="shared" si="6"/>
        <v>2098014.17</v>
      </c>
    </row>
    <row r="23" spans="1:17" x14ac:dyDescent="0.2">
      <c r="A23" s="56">
        <v>15</v>
      </c>
      <c r="B23" s="159" t="s">
        <v>66</v>
      </c>
      <c r="C23" s="51" t="s">
        <v>10</v>
      </c>
      <c r="D23" s="55">
        <v>2253317.2799999998</v>
      </c>
      <c r="E23" s="30"/>
      <c r="F23" s="26">
        <f t="shared" si="3"/>
        <v>2253317.2799999998</v>
      </c>
      <c r="G23" s="141">
        <v>1461710.65</v>
      </c>
      <c r="H23" s="30"/>
      <c r="I23" s="8">
        <f t="shared" si="4"/>
        <v>1461710.65</v>
      </c>
      <c r="J23" s="10">
        <f t="shared" si="5"/>
        <v>3715027.9299999997</v>
      </c>
      <c r="K23" s="31">
        <v>5553110.1600000001</v>
      </c>
      <c r="L23" s="30"/>
      <c r="M23" s="27">
        <f t="shared" si="7"/>
        <v>5553110.1600000001</v>
      </c>
      <c r="N23" s="31"/>
      <c r="O23" s="30"/>
      <c r="P23" s="28"/>
      <c r="Q23" s="135">
        <f t="shared" si="6"/>
        <v>9268138.0899999999</v>
      </c>
    </row>
    <row r="24" spans="1:17" x14ac:dyDescent="0.2">
      <c r="A24" s="56">
        <v>16</v>
      </c>
      <c r="B24" s="159" t="s">
        <v>67</v>
      </c>
      <c r="C24" s="51" t="s">
        <v>305</v>
      </c>
      <c r="D24" s="55">
        <v>2719165.32</v>
      </c>
      <c r="E24" s="30"/>
      <c r="F24" s="26">
        <f t="shared" si="3"/>
        <v>2719165.32</v>
      </c>
      <c r="G24" s="141">
        <v>1092247.5900000001</v>
      </c>
      <c r="H24" s="30"/>
      <c r="I24" s="8">
        <f t="shared" si="4"/>
        <v>1092247.5900000001</v>
      </c>
      <c r="J24" s="10">
        <f t="shared" si="5"/>
        <v>3811412.91</v>
      </c>
      <c r="K24" s="31">
        <v>12957257.039999999</v>
      </c>
      <c r="L24" s="30"/>
      <c r="M24" s="27">
        <f t="shared" si="7"/>
        <v>12957257.039999999</v>
      </c>
      <c r="N24" s="31"/>
      <c r="O24" s="30"/>
      <c r="P24" s="28"/>
      <c r="Q24" s="135">
        <f t="shared" si="6"/>
        <v>16768669.949999999</v>
      </c>
    </row>
    <row r="25" spans="1:17" x14ac:dyDescent="0.2">
      <c r="A25" s="56">
        <v>17</v>
      </c>
      <c r="B25" s="159" t="s">
        <v>68</v>
      </c>
      <c r="C25" s="51" t="s">
        <v>9</v>
      </c>
      <c r="D25" s="55">
        <v>4920461.34</v>
      </c>
      <c r="E25" s="30"/>
      <c r="F25" s="26">
        <f t="shared" si="3"/>
        <v>4920461.34</v>
      </c>
      <c r="G25" s="141">
        <v>8974724.0399999991</v>
      </c>
      <c r="H25" s="30"/>
      <c r="I25" s="8">
        <f t="shared" si="4"/>
        <v>8974724.0399999991</v>
      </c>
      <c r="J25" s="10">
        <f t="shared" si="5"/>
        <v>13895185.379999999</v>
      </c>
      <c r="K25" s="31">
        <v>18510367.199999999</v>
      </c>
      <c r="L25" s="30"/>
      <c r="M25" s="27">
        <f t="shared" si="7"/>
        <v>18510367.199999999</v>
      </c>
      <c r="N25" s="31"/>
      <c r="O25" s="30"/>
      <c r="P25" s="28"/>
      <c r="Q25" s="135">
        <f t="shared" si="6"/>
        <v>32405552.579999998</v>
      </c>
    </row>
    <row r="26" spans="1:17" x14ac:dyDescent="0.2">
      <c r="A26" s="56">
        <v>18</v>
      </c>
      <c r="B26" s="49" t="s">
        <v>69</v>
      </c>
      <c r="C26" s="51" t="s">
        <v>11</v>
      </c>
      <c r="D26" s="55">
        <v>876394.2</v>
      </c>
      <c r="E26" s="30"/>
      <c r="F26" s="26">
        <f t="shared" si="3"/>
        <v>876394.2</v>
      </c>
      <c r="G26" s="141">
        <v>1122737.26</v>
      </c>
      <c r="H26" s="30"/>
      <c r="I26" s="8">
        <f t="shared" si="4"/>
        <v>1122737.26</v>
      </c>
      <c r="J26" s="10">
        <f t="shared" si="5"/>
        <v>1999131.46</v>
      </c>
      <c r="K26" s="31"/>
      <c r="L26" s="30"/>
      <c r="M26" s="27"/>
      <c r="N26" s="31"/>
      <c r="O26" s="30"/>
      <c r="P26" s="28"/>
      <c r="Q26" s="135">
        <f t="shared" si="6"/>
        <v>1999131.46</v>
      </c>
    </row>
    <row r="27" spans="1:17" x14ac:dyDescent="0.2">
      <c r="A27" s="56">
        <v>19</v>
      </c>
      <c r="B27" s="49" t="s">
        <v>70</v>
      </c>
      <c r="C27" s="51" t="s">
        <v>208</v>
      </c>
      <c r="D27" s="55">
        <v>723611.04</v>
      </c>
      <c r="E27" s="30"/>
      <c r="F27" s="26">
        <f t="shared" si="3"/>
        <v>723611.04</v>
      </c>
      <c r="G27" s="141">
        <v>762241.75</v>
      </c>
      <c r="H27" s="30"/>
      <c r="I27" s="8">
        <f t="shared" si="4"/>
        <v>762241.75</v>
      </c>
      <c r="J27" s="10">
        <f t="shared" si="5"/>
        <v>1485852.79</v>
      </c>
      <c r="K27" s="31"/>
      <c r="L27" s="30"/>
      <c r="M27" s="27"/>
      <c r="N27" s="31"/>
      <c r="O27" s="30"/>
      <c r="P27" s="28"/>
      <c r="Q27" s="135">
        <f t="shared" si="6"/>
        <v>1485852.79</v>
      </c>
    </row>
    <row r="28" spans="1:17" x14ac:dyDescent="0.2">
      <c r="A28" s="56">
        <v>20</v>
      </c>
      <c r="B28" s="49" t="s">
        <v>71</v>
      </c>
      <c r="C28" s="51" t="s">
        <v>306</v>
      </c>
      <c r="D28" s="55">
        <v>3504639.48</v>
      </c>
      <c r="E28" s="30"/>
      <c r="F28" s="26">
        <f t="shared" si="3"/>
        <v>3504639.48</v>
      </c>
      <c r="G28" s="141">
        <v>1461710.65</v>
      </c>
      <c r="H28" s="30"/>
      <c r="I28" s="8">
        <f t="shared" si="4"/>
        <v>1461710.65</v>
      </c>
      <c r="J28" s="10">
        <f t="shared" si="5"/>
        <v>4966350.13</v>
      </c>
      <c r="K28" s="31">
        <v>9255183.5999999996</v>
      </c>
      <c r="L28" s="30"/>
      <c r="M28" s="27">
        <f t="shared" si="7"/>
        <v>9255183.5999999996</v>
      </c>
      <c r="N28" s="31"/>
      <c r="O28" s="30"/>
      <c r="P28" s="28"/>
      <c r="Q28" s="135">
        <f t="shared" si="6"/>
        <v>14221533.73</v>
      </c>
    </row>
    <row r="29" spans="1:17" x14ac:dyDescent="0.2">
      <c r="A29" s="56">
        <v>21</v>
      </c>
      <c r="B29" s="49" t="s">
        <v>72</v>
      </c>
      <c r="C29" s="51" t="s">
        <v>37</v>
      </c>
      <c r="D29" s="55">
        <v>2890694.88</v>
      </c>
      <c r="E29" s="30"/>
      <c r="F29" s="26">
        <f t="shared" si="3"/>
        <v>2890694.88</v>
      </c>
      <c r="G29" s="141">
        <v>1092247.5900000001</v>
      </c>
      <c r="H29" s="30"/>
      <c r="I29" s="8">
        <f t="shared" si="4"/>
        <v>1092247.5900000001</v>
      </c>
      <c r="J29" s="10">
        <f t="shared" si="5"/>
        <v>3982942.4699999997</v>
      </c>
      <c r="K29" s="31">
        <v>7404146.8799999999</v>
      </c>
      <c r="L29" s="30"/>
      <c r="M29" s="27">
        <f t="shared" si="7"/>
        <v>7404146.8799999999</v>
      </c>
      <c r="N29" s="31"/>
      <c r="O29" s="30"/>
      <c r="P29" s="28"/>
      <c r="Q29" s="135">
        <f t="shared" si="6"/>
        <v>11387089.35</v>
      </c>
    </row>
    <row r="30" spans="1:17" x14ac:dyDescent="0.2">
      <c r="A30" s="56">
        <v>22</v>
      </c>
      <c r="B30" s="159" t="s">
        <v>73</v>
      </c>
      <c r="C30" s="51" t="s">
        <v>74</v>
      </c>
      <c r="D30" s="55"/>
      <c r="E30" s="30"/>
      <c r="F30" s="26"/>
      <c r="G30" s="141"/>
      <c r="H30" s="30"/>
      <c r="I30" s="8"/>
      <c r="J30" s="10"/>
      <c r="K30" s="31"/>
      <c r="L30" s="30"/>
      <c r="M30" s="27"/>
      <c r="N30" s="31"/>
      <c r="O30" s="30"/>
      <c r="P30" s="28"/>
      <c r="Q30" s="135">
        <f t="shared" si="6"/>
        <v>0</v>
      </c>
    </row>
    <row r="31" spans="1:17" x14ac:dyDescent="0.2">
      <c r="A31" s="56">
        <v>23</v>
      </c>
      <c r="B31" s="159" t="s">
        <v>75</v>
      </c>
      <c r="C31" s="51" t="s">
        <v>76</v>
      </c>
      <c r="D31" s="55"/>
      <c r="E31" s="30"/>
      <c r="F31" s="26"/>
      <c r="G31" s="141"/>
      <c r="H31" s="30"/>
      <c r="I31" s="8"/>
      <c r="J31" s="10"/>
      <c r="K31" s="31"/>
      <c r="L31" s="30"/>
      <c r="M31" s="27"/>
      <c r="N31" s="31"/>
      <c r="O31" s="30"/>
      <c r="P31" s="28"/>
      <c r="Q31" s="135">
        <f t="shared" si="6"/>
        <v>0</v>
      </c>
    </row>
    <row r="32" spans="1:17" ht="25.5" x14ac:dyDescent="0.2">
      <c r="A32" s="56">
        <v>24</v>
      </c>
      <c r="B32" s="159" t="s">
        <v>77</v>
      </c>
      <c r="C32" s="51" t="s">
        <v>78</v>
      </c>
      <c r="D32" s="55"/>
      <c r="E32" s="30"/>
      <c r="F32" s="26"/>
      <c r="G32" s="141"/>
      <c r="H32" s="30"/>
      <c r="I32" s="8"/>
      <c r="J32" s="10"/>
      <c r="K32" s="31"/>
      <c r="L32" s="30"/>
      <c r="M32" s="27"/>
      <c r="N32" s="31"/>
      <c r="O32" s="30"/>
      <c r="P32" s="28"/>
      <c r="Q32" s="135">
        <f t="shared" si="6"/>
        <v>0</v>
      </c>
    </row>
    <row r="33" spans="1:17" x14ac:dyDescent="0.2">
      <c r="A33" s="56">
        <v>25</v>
      </c>
      <c r="B33" s="49" t="s">
        <v>79</v>
      </c>
      <c r="C33" s="51" t="s">
        <v>80</v>
      </c>
      <c r="D33" s="55">
        <v>2458121.7000000002</v>
      </c>
      <c r="E33" s="30"/>
      <c r="F33" s="26">
        <f t="shared" si="3"/>
        <v>2458121.7000000002</v>
      </c>
      <c r="G33" s="141">
        <v>1716389.07</v>
      </c>
      <c r="H33" s="30"/>
      <c r="I33" s="8">
        <f t="shared" si="4"/>
        <v>1716389.07</v>
      </c>
      <c r="J33" s="10">
        <f t="shared" si="5"/>
        <v>4174510.7700000005</v>
      </c>
      <c r="K33" s="31"/>
      <c r="L33" s="30"/>
      <c r="M33" s="27"/>
      <c r="N33" s="31"/>
      <c r="O33" s="30"/>
      <c r="P33" s="28"/>
      <c r="Q33" s="135">
        <f t="shared" si="6"/>
        <v>4174510.7700000005</v>
      </c>
    </row>
    <row r="34" spans="1:17" x14ac:dyDescent="0.2">
      <c r="A34" s="56">
        <v>26</v>
      </c>
      <c r="B34" s="159" t="s">
        <v>81</v>
      </c>
      <c r="C34" s="51" t="s">
        <v>82</v>
      </c>
      <c r="D34" s="55"/>
      <c r="E34" s="30"/>
      <c r="F34" s="26"/>
      <c r="G34" s="141"/>
      <c r="H34" s="30"/>
      <c r="I34" s="8"/>
      <c r="J34" s="10"/>
      <c r="K34" s="31"/>
      <c r="L34" s="30"/>
      <c r="M34" s="27"/>
      <c r="N34" s="31"/>
      <c r="O34" s="30"/>
      <c r="P34" s="28"/>
      <c r="Q34" s="135">
        <f t="shared" si="6"/>
        <v>0</v>
      </c>
    </row>
    <row r="35" spans="1:17" x14ac:dyDescent="0.2">
      <c r="A35" s="56">
        <v>27</v>
      </c>
      <c r="B35" s="19" t="s">
        <v>83</v>
      </c>
      <c r="C35" s="51" t="s">
        <v>84</v>
      </c>
      <c r="D35" s="55"/>
      <c r="E35" s="30"/>
      <c r="F35" s="26"/>
      <c r="G35" s="141"/>
      <c r="H35" s="30"/>
      <c r="I35" s="8"/>
      <c r="J35" s="10"/>
      <c r="K35" s="31"/>
      <c r="L35" s="30"/>
      <c r="M35" s="27"/>
      <c r="N35" s="31"/>
      <c r="O35" s="30"/>
      <c r="P35" s="28"/>
      <c r="Q35" s="135">
        <f t="shared" si="6"/>
        <v>0</v>
      </c>
    </row>
    <row r="36" spans="1:17" x14ac:dyDescent="0.2">
      <c r="A36" s="226">
        <v>28</v>
      </c>
      <c r="B36" s="19" t="s">
        <v>85</v>
      </c>
      <c r="C36" s="51" t="s">
        <v>38</v>
      </c>
      <c r="D36" s="55">
        <v>4174354.62</v>
      </c>
      <c r="E36" s="30"/>
      <c r="F36" s="26">
        <f t="shared" si="3"/>
        <v>4174354.62</v>
      </c>
      <c r="G36" s="141">
        <v>4932152.5</v>
      </c>
      <c r="H36" s="30"/>
      <c r="I36" s="8">
        <f t="shared" si="4"/>
        <v>4932152.5</v>
      </c>
      <c r="J36" s="10">
        <f t="shared" si="5"/>
        <v>9106507.120000001</v>
      </c>
      <c r="K36" s="31">
        <v>16659330.48</v>
      </c>
      <c r="L36" s="30"/>
      <c r="M36" s="27">
        <f t="shared" si="7"/>
        <v>16659330.48</v>
      </c>
      <c r="N36" s="31"/>
      <c r="O36" s="30"/>
      <c r="P36" s="28"/>
      <c r="Q36" s="135">
        <f t="shared" si="6"/>
        <v>25765837.600000001</v>
      </c>
    </row>
    <row r="37" spans="1:17" x14ac:dyDescent="0.2">
      <c r="A37" s="226">
        <v>29</v>
      </c>
      <c r="B37" s="49" t="s">
        <v>86</v>
      </c>
      <c r="C37" s="51" t="s">
        <v>36</v>
      </c>
      <c r="D37" s="55">
        <v>7491998.7599999998</v>
      </c>
      <c r="E37" s="30"/>
      <c r="F37" s="26">
        <f t="shared" si="3"/>
        <v>7491998.7599999998</v>
      </c>
      <c r="G37" s="141">
        <v>3820176.3</v>
      </c>
      <c r="H37" s="30"/>
      <c r="I37" s="8">
        <f t="shared" si="4"/>
        <v>3820176.3</v>
      </c>
      <c r="J37" s="10">
        <f t="shared" si="5"/>
        <v>11312175.059999999</v>
      </c>
      <c r="K37" s="31">
        <v>19435885.559999999</v>
      </c>
      <c r="L37" s="30"/>
      <c r="M37" s="27">
        <f t="shared" si="7"/>
        <v>19435885.559999999</v>
      </c>
      <c r="N37" s="31">
        <v>2237245.2000000002</v>
      </c>
      <c r="O37" s="30"/>
      <c r="P37" s="28">
        <f t="shared" si="8"/>
        <v>2237245.2000000002</v>
      </c>
      <c r="Q37" s="135">
        <f t="shared" si="6"/>
        <v>32985305.819999997</v>
      </c>
    </row>
    <row r="38" spans="1:17" x14ac:dyDescent="0.2">
      <c r="A38" s="226">
        <v>30</v>
      </c>
      <c r="B38" s="19" t="s">
        <v>87</v>
      </c>
      <c r="C38" s="51" t="s">
        <v>16</v>
      </c>
      <c r="D38" s="55">
        <v>1186647.1200000001</v>
      </c>
      <c r="E38" s="30"/>
      <c r="F38" s="26">
        <f t="shared" si="3"/>
        <v>1186647.1200000001</v>
      </c>
      <c r="G38" s="141">
        <v>1228554.3500000001</v>
      </c>
      <c r="H38" s="30"/>
      <c r="I38" s="8">
        <f t="shared" si="4"/>
        <v>1228554.3500000001</v>
      </c>
      <c r="J38" s="10">
        <f t="shared" si="5"/>
        <v>2415201.4700000002</v>
      </c>
      <c r="K38" s="31">
        <v>2776555.08</v>
      </c>
      <c r="L38" s="30"/>
      <c r="M38" s="27">
        <f t="shared" si="7"/>
        <v>2776555.08</v>
      </c>
      <c r="N38" s="31"/>
      <c r="O38" s="30"/>
      <c r="P38" s="28"/>
      <c r="Q38" s="135">
        <f t="shared" si="6"/>
        <v>5191756.5500000007</v>
      </c>
    </row>
    <row r="39" spans="1:17" x14ac:dyDescent="0.2">
      <c r="A39" s="226">
        <v>31</v>
      </c>
      <c r="B39" s="159" t="s">
        <v>88</v>
      </c>
      <c r="C39" s="51" t="s">
        <v>21</v>
      </c>
      <c r="D39" s="55">
        <v>4231531.1399999997</v>
      </c>
      <c r="E39" s="30"/>
      <c r="F39" s="26">
        <f t="shared" si="3"/>
        <v>4231531.1399999997</v>
      </c>
      <c r="G39" s="141">
        <v>1897533.58</v>
      </c>
      <c r="H39" s="30"/>
      <c r="I39" s="8">
        <f t="shared" si="4"/>
        <v>1897533.58</v>
      </c>
      <c r="J39" s="10">
        <f t="shared" si="5"/>
        <v>6129064.7199999997</v>
      </c>
      <c r="K39" s="31">
        <v>11106220.32</v>
      </c>
      <c r="L39" s="30"/>
      <c r="M39" s="27">
        <f t="shared" si="7"/>
        <v>11106220.32</v>
      </c>
      <c r="N39" s="31">
        <v>1491496.8</v>
      </c>
      <c r="O39" s="30"/>
      <c r="P39" s="28">
        <f t="shared" si="8"/>
        <v>1491496.8</v>
      </c>
      <c r="Q39" s="135">
        <f t="shared" si="6"/>
        <v>18726781.84</v>
      </c>
    </row>
    <row r="40" spans="1:17" x14ac:dyDescent="0.2">
      <c r="A40" s="226">
        <v>32</v>
      </c>
      <c r="B40" s="19" t="s">
        <v>89</v>
      </c>
      <c r="C40" s="51" t="s">
        <v>24</v>
      </c>
      <c r="D40" s="55">
        <v>1497368.7</v>
      </c>
      <c r="E40" s="30"/>
      <c r="F40" s="26">
        <f t="shared" si="3"/>
        <v>1497368.7</v>
      </c>
      <c r="G40" s="141">
        <v>2028459.81</v>
      </c>
      <c r="H40" s="30"/>
      <c r="I40" s="8">
        <f t="shared" si="4"/>
        <v>2028459.81</v>
      </c>
      <c r="J40" s="10">
        <f t="shared" si="5"/>
        <v>3525828.51</v>
      </c>
      <c r="K40" s="31">
        <v>3702073.44</v>
      </c>
      <c r="L40" s="30"/>
      <c r="M40" s="27">
        <f t="shared" si="7"/>
        <v>3702073.44</v>
      </c>
      <c r="N40" s="31"/>
      <c r="O40" s="30"/>
      <c r="P40" s="28"/>
      <c r="Q40" s="135">
        <f t="shared" si="6"/>
        <v>7227901.9499999993</v>
      </c>
    </row>
    <row r="41" spans="1:17" x14ac:dyDescent="0.2">
      <c r="A41" s="226">
        <v>33</v>
      </c>
      <c r="B41" s="49" t="s">
        <v>90</v>
      </c>
      <c r="C41" s="51" t="s">
        <v>209</v>
      </c>
      <c r="D41" s="55">
        <v>4085309.22</v>
      </c>
      <c r="E41" s="30"/>
      <c r="F41" s="26">
        <f t="shared" si="3"/>
        <v>4085309.22</v>
      </c>
      <c r="G41" s="141">
        <v>5595751.2000000002</v>
      </c>
      <c r="H41" s="30"/>
      <c r="I41" s="8">
        <f t="shared" si="4"/>
        <v>5595751.2000000002</v>
      </c>
      <c r="J41" s="10">
        <f t="shared" si="5"/>
        <v>9681060.4199999999</v>
      </c>
      <c r="K41" s="31">
        <v>10180701.960000001</v>
      </c>
      <c r="L41" s="30"/>
      <c r="M41" s="27">
        <f t="shared" si="7"/>
        <v>10180701.960000001</v>
      </c>
      <c r="N41" s="31"/>
      <c r="O41" s="30"/>
      <c r="P41" s="28"/>
      <c r="Q41" s="135">
        <f t="shared" si="6"/>
        <v>19861762.380000003</v>
      </c>
    </row>
    <row r="42" spans="1:17" x14ac:dyDescent="0.2">
      <c r="A42" s="226">
        <v>34</v>
      </c>
      <c r="B42" s="98" t="s">
        <v>91</v>
      </c>
      <c r="C42" s="161" t="s">
        <v>210</v>
      </c>
      <c r="D42" s="55">
        <v>1338024.3</v>
      </c>
      <c r="E42" s="30"/>
      <c r="F42" s="26">
        <f t="shared" si="3"/>
        <v>1338024.3</v>
      </c>
      <c r="G42" s="141">
        <v>1377415.68</v>
      </c>
      <c r="H42" s="30"/>
      <c r="I42" s="8">
        <f t="shared" si="4"/>
        <v>1377415.68</v>
      </c>
      <c r="J42" s="10">
        <f t="shared" si="5"/>
        <v>2715439.98</v>
      </c>
      <c r="K42" s="31"/>
      <c r="L42" s="30"/>
      <c r="M42" s="27"/>
      <c r="N42" s="31"/>
      <c r="O42" s="30"/>
      <c r="P42" s="28"/>
      <c r="Q42" s="135">
        <f t="shared" si="6"/>
        <v>2715439.98</v>
      </c>
    </row>
    <row r="43" spans="1:17" x14ac:dyDescent="0.2">
      <c r="A43" s="226">
        <v>35</v>
      </c>
      <c r="B43" s="49" t="s">
        <v>92</v>
      </c>
      <c r="C43" s="51" t="s">
        <v>211</v>
      </c>
      <c r="D43" s="55">
        <v>829059.54</v>
      </c>
      <c r="E43" s="30"/>
      <c r="F43" s="26">
        <f t="shared" si="3"/>
        <v>829059.54</v>
      </c>
      <c r="G43" s="141">
        <v>677946.78</v>
      </c>
      <c r="H43" s="30"/>
      <c r="I43" s="8">
        <f t="shared" si="4"/>
        <v>677946.78</v>
      </c>
      <c r="J43" s="10">
        <f t="shared" si="5"/>
        <v>1507006.32</v>
      </c>
      <c r="K43" s="31"/>
      <c r="L43" s="30"/>
      <c r="M43" s="27"/>
      <c r="N43" s="31"/>
      <c r="O43" s="30"/>
      <c r="P43" s="28"/>
      <c r="Q43" s="135">
        <f t="shared" si="6"/>
        <v>1507006.32</v>
      </c>
    </row>
    <row r="44" spans="1:17" x14ac:dyDescent="0.2">
      <c r="A44" s="226">
        <v>36</v>
      </c>
      <c r="B44" s="49" t="s">
        <v>93</v>
      </c>
      <c r="C44" s="51" t="s">
        <v>23</v>
      </c>
      <c r="D44" s="55">
        <v>1508147.88</v>
      </c>
      <c r="E44" s="30"/>
      <c r="F44" s="26">
        <f t="shared" si="3"/>
        <v>1508147.88</v>
      </c>
      <c r="G44" s="141">
        <v>1377415.68</v>
      </c>
      <c r="H44" s="30"/>
      <c r="I44" s="8">
        <f t="shared" si="4"/>
        <v>1377415.68</v>
      </c>
      <c r="J44" s="10">
        <f t="shared" si="5"/>
        <v>2885563.5599999996</v>
      </c>
      <c r="K44" s="31"/>
      <c r="L44" s="30"/>
      <c r="M44" s="27"/>
      <c r="N44" s="31"/>
      <c r="O44" s="30"/>
      <c r="P44" s="28"/>
      <c r="Q44" s="135">
        <f t="shared" si="6"/>
        <v>2885563.5599999996</v>
      </c>
    </row>
    <row r="45" spans="1:17" x14ac:dyDescent="0.2">
      <c r="A45" s="226">
        <v>37</v>
      </c>
      <c r="B45" s="159" t="s">
        <v>94</v>
      </c>
      <c r="C45" s="51" t="s">
        <v>20</v>
      </c>
      <c r="D45" s="55">
        <v>777975.6</v>
      </c>
      <c r="E45" s="30"/>
      <c r="F45" s="26">
        <f t="shared" si="3"/>
        <v>777975.6</v>
      </c>
      <c r="G45" s="141">
        <v>1059964.4099999999</v>
      </c>
      <c r="H45" s="30"/>
      <c r="I45" s="8">
        <f t="shared" si="4"/>
        <v>1059964.4099999999</v>
      </c>
      <c r="J45" s="10">
        <f t="shared" si="5"/>
        <v>1837940.0099999998</v>
      </c>
      <c r="K45" s="31"/>
      <c r="L45" s="30"/>
      <c r="M45" s="27"/>
      <c r="N45" s="31"/>
      <c r="O45" s="30"/>
      <c r="P45" s="28"/>
      <c r="Q45" s="135">
        <f t="shared" si="6"/>
        <v>1837940.0099999998</v>
      </c>
    </row>
    <row r="46" spans="1:17" x14ac:dyDescent="0.2">
      <c r="A46" s="226">
        <v>38</v>
      </c>
      <c r="B46" s="19" t="s">
        <v>95</v>
      </c>
      <c r="C46" s="51" t="s">
        <v>96</v>
      </c>
      <c r="D46" s="55"/>
      <c r="E46" s="30"/>
      <c r="F46" s="26"/>
      <c r="G46" s="141"/>
      <c r="H46" s="30"/>
      <c r="I46" s="8"/>
      <c r="J46" s="10"/>
      <c r="K46" s="31"/>
      <c r="L46" s="30"/>
      <c r="M46" s="27"/>
      <c r="N46" s="31"/>
      <c r="O46" s="30"/>
      <c r="P46" s="28"/>
      <c r="Q46" s="135">
        <f t="shared" si="6"/>
        <v>0</v>
      </c>
    </row>
    <row r="47" spans="1:17" x14ac:dyDescent="0.2">
      <c r="A47" s="226">
        <v>39</v>
      </c>
      <c r="B47" s="159" t="s">
        <v>97</v>
      </c>
      <c r="C47" s="51" t="s">
        <v>98</v>
      </c>
      <c r="D47" s="55">
        <v>6020875.0199999996</v>
      </c>
      <c r="E47" s="30"/>
      <c r="F47" s="26">
        <f t="shared" si="3"/>
        <v>6020875.0199999996</v>
      </c>
      <c r="G47" s="141">
        <v>5468411.9900000002</v>
      </c>
      <c r="H47" s="30"/>
      <c r="I47" s="8">
        <f t="shared" si="4"/>
        <v>5468411.9900000002</v>
      </c>
      <c r="J47" s="10">
        <f t="shared" si="5"/>
        <v>11489287.01</v>
      </c>
      <c r="K47" s="31">
        <v>15733812.119999999</v>
      </c>
      <c r="L47" s="30"/>
      <c r="M47" s="27">
        <f t="shared" si="7"/>
        <v>15733812.119999999</v>
      </c>
      <c r="N47" s="31"/>
      <c r="O47" s="30"/>
      <c r="P47" s="28"/>
      <c r="Q47" s="135">
        <f t="shared" si="6"/>
        <v>27223099.129999999</v>
      </c>
    </row>
    <row r="48" spans="1:17" x14ac:dyDescent="0.2">
      <c r="A48" s="226">
        <v>40</v>
      </c>
      <c r="B48" s="49" t="s">
        <v>99</v>
      </c>
      <c r="C48" s="51" t="s">
        <v>216</v>
      </c>
      <c r="D48" s="55">
        <v>1261164.06</v>
      </c>
      <c r="E48" s="30"/>
      <c r="F48" s="26">
        <f t="shared" si="3"/>
        <v>1261164.06</v>
      </c>
      <c r="G48" s="141">
        <v>1393557.27</v>
      </c>
      <c r="H48" s="30"/>
      <c r="I48" s="8">
        <f t="shared" si="4"/>
        <v>1393557.27</v>
      </c>
      <c r="J48" s="10">
        <f t="shared" si="5"/>
        <v>2654721.33</v>
      </c>
      <c r="K48" s="31"/>
      <c r="L48" s="30"/>
      <c r="M48" s="27"/>
      <c r="N48" s="31"/>
      <c r="O48" s="30"/>
      <c r="P48" s="28"/>
      <c r="Q48" s="135">
        <f t="shared" si="6"/>
        <v>2654721.33</v>
      </c>
    </row>
    <row r="49" spans="1:17" x14ac:dyDescent="0.2">
      <c r="A49" s="226">
        <v>41</v>
      </c>
      <c r="B49" s="49" t="s">
        <v>100</v>
      </c>
      <c r="C49" s="51" t="s">
        <v>2</v>
      </c>
      <c r="D49" s="55">
        <v>4874064</v>
      </c>
      <c r="E49" s="30"/>
      <c r="F49" s="26">
        <f t="shared" si="3"/>
        <v>4874064</v>
      </c>
      <c r="G49" s="141">
        <v>6973166.8799999999</v>
      </c>
      <c r="H49" s="30"/>
      <c r="I49" s="8">
        <f t="shared" si="4"/>
        <v>6973166.8799999999</v>
      </c>
      <c r="J49" s="10">
        <f t="shared" si="5"/>
        <v>11847230.879999999</v>
      </c>
      <c r="K49" s="31">
        <v>17584848.84</v>
      </c>
      <c r="L49" s="30"/>
      <c r="M49" s="27">
        <f t="shared" si="7"/>
        <v>17584848.84</v>
      </c>
      <c r="N49" s="31"/>
      <c r="O49" s="30"/>
      <c r="P49" s="28"/>
      <c r="Q49" s="135">
        <f t="shared" si="6"/>
        <v>29432079.719999999</v>
      </c>
    </row>
    <row r="50" spans="1:17" x14ac:dyDescent="0.2">
      <c r="A50" s="226">
        <v>42</v>
      </c>
      <c r="B50" s="159" t="s">
        <v>101</v>
      </c>
      <c r="C50" s="51" t="s">
        <v>3</v>
      </c>
      <c r="D50" s="55">
        <v>1057296.96</v>
      </c>
      <c r="E50" s="30"/>
      <c r="F50" s="26">
        <f t="shared" si="3"/>
        <v>1057296.96</v>
      </c>
      <c r="G50" s="141">
        <v>938005.73</v>
      </c>
      <c r="H50" s="30"/>
      <c r="I50" s="8">
        <f t="shared" si="4"/>
        <v>938005.73</v>
      </c>
      <c r="J50" s="10">
        <f t="shared" si="5"/>
        <v>1995302.69</v>
      </c>
      <c r="K50" s="31"/>
      <c r="L50" s="30"/>
      <c r="M50" s="27"/>
      <c r="N50" s="31"/>
      <c r="O50" s="30"/>
      <c r="P50" s="28"/>
      <c r="Q50" s="135">
        <f t="shared" si="6"/>
        <v>1995302.69</v>
      </c>
    </row>
    <row r="51" spans="1:17" x14ac:dyDescent="0.2">
      <c r="A51" s="226">
        <v>43</v>
      </c>
      <c r="B51" s="19" t="s">
        <v>147</v>
      </c>
      <c r="C51" s="51" t="s">
        <v>32</v>
      </c>
      <c r="D51" s="55">
        <v>1293032.94</v>
      </c>
      <c r="E51" s="30"/>
      <c r="F51" s="26">
        <f t="shared" si="3"/>
        <v>1293032.94</v>
      </c>
      <c r="G51" s="141">
        <v>2044601.4</v>
      </c>
      <c r="H51" s="30"/>
      <c r="I51" s="8">
        <f t="shared" si="4"/>
        <v>2044601.4</v>
      </c>
      <c r="J51" s="10">
        <f t="shared" si="5"/>
        <v>3337634.34</v>
      </c>
      <c r="K51" s="31">
        <v>3702073.44</v>
      </c>
      <c r="L51" s="30"/>
      <c r="M51" s="27">
        <f t="shared" si="7"/>
        <v>3702073.44</v>
      </c>
      <c r="N51" s="31"/>
      <c r="O51" s="30"/>
      <c r="P51" s="28"/>
      <c r="Q51" s="135">
        <f t="shared" si="6"/>
        <v>7039707.7799999993</v>
      </c>
    </row>
    <row r="52" spans="1:17" x14ac:dyDescent="0.2">
      <c r="A52" s="226">
        <v>87</v>
      </c>
      <c r="B52" s="159" t="s">
        <v>102</v>
      </c>
      <c r="C52" s="51" t="s">
        <v>212</v>
      </c>
      <c r="D52" s="55">
        <v>1551264.6</v>
      </c>
      <c r="E52" s="30"/>
      <c r="F52" s="26">
        <f t="shared" si="3"/>
        <v>1551264.6</v>
      </c>
      <c r="G52" s="141">
        <v>916483.61</v>
      </c>
      <c r="H52" s="30"/>
      <c r="I52" s="8">
        <f t="shared" si="4"/>
        <v>916483.61</v>
      </c>
      <c r="J52" s="10">
        <f t="shared" si="5"/>
        <v>2467748.21</v>
      </c>
      <c r="K52" s="31"/>
      <c r="L52" s="30"/>
      <c r="M52" s="27"/>
      <c r="N52" s="31"/>
      <c r="O52" s="30"/>
      <c r="P52" s="28"/>
      <c r="Q52" s="135">
        <f t="shared" si="6"/>
        <v>2467748.21</v>
      </c>
    </row>
    <row r="53" spans="1:17" x14ac:dyDescent="0.2">
      <c r="A53" s="226">
        <v>44</v>
      </c>
      <c r="B53" s="19" t="s">
        <v>103</v>
      </c>
      <c r="C53" s="51" t="s">
        <v>0</v>
      </c>
      <c r="D53" s="55">
        <v>1811370.9</v>
      </c>
      <c r="E53" s="30"/>
      <c r="F53" s="26">
        <f t="shared" si="3"/>
        <v>1811370.9</v>
      </c>
      <c r="G53" s="141">
        <v>3847078.95</v>
      </c>
      <c r="H53" s="30"/>
      <c r="I53" s="8">
        <f t="shared" si="4"/>
        <v>3847078.95</v>
      </c>
      <c r="J53" s="10">
        <f t="shared" si="5"/>
        <v>5658449.8499999996</v>
      </c>
      <c r="K53" s="31">
        <v>9255183.5999999996</v>
      </c>
      <c r="L53" s="30"/>
      <c r="M53" s="27">
        <f t="shared" si="7"/>
        <v>9255183.5999999996</v>
      </c>
      <c r="N53" s="31"/>
      <c r="O53" s="30"/>
      <c r="P53" s="28"/>
      <c r="Q53" s="135">
        <f t="shared" si="6"/>
        <v>14913633.449999999</v>
      </c>
    </row>
    <row r="54" spans="1:17" x14ac:dyDescent="0.2">
      <c r="A54" s="226">
        <v>45</v>
      </c>
      <c r="B54" s="159" t="s">
        <v>104</v>
      </c>
      <c r="C54" s="51" t="s">
        <v>4</v>
      </c>
      <c r="D54" s="55">
        <v>720799.08</v>
      </c>
      <c r="E54" s="30"/>
      <c r="F54" s="26">
        <f t="shared" si="3"/>
        <v>720799.08</v>
      </c>
      <c r="G54" s="141">
        <v>539846.51</v>
      </c>
      <c r="H54" s="30"/>
      <c r="I54" s="8">
        <f t="shared" si="4"/>
        <v>539846.51</v>
      </c>
      <c r="J54" s="10">
        <f t="shared" si="5"/>
        <v>1260645.5899999999</v>
      </c>
      <c r="K54" s="31"/>
      <c r="L54" s="30"/>
      <c r="M54" s="27"/>
      <c r="N54" s="31"/>
      <c r="O54" s="30"/>
      <c r="P54" s="28"/>
      <c r="Q54" s="135">
        <f t="shared" si="6"/>
        <v>1260645.5899999999</v>
      </c>
    </row>
    <row r="55" spans="1:17" x14ac:dyDescent="0.2">
      <c r="A55" s="226">
        <v>46</v>
      </c>
      <c r="B55" s="19" t="s">
        <v>105</v>
      </c>
      <c r="C55" s="51" t="s">
        <v>1</v>
      </c>
      <c r="D55" s="55">
        <v>1165557.42</v>
      </c>
      <c r="E55" s="30"/>
      <c r="F55" s="26">
        <f t="shared" si="3"/>
        <v>1165557.42</v>
      </c>
      <c r="G55" s="141">
        <v>826808.11</v>
      </c>
      <c r="H55" s="30"/>
      <c r="I55" s="8">
        <f t="shared" si="4"/>
        <v>826808.11</v>
      </c>
      <c r="J55" s="10">
        <f t="shared" si="5"/>
        <v>1992365.5299999998</v>
      </c>
      <c r="K55" s="31"/>
      <c r="L55" s="30"/>
      <c r="M55" s="27"/>
      <c r="N55" s="31"/>
      <c r="O55" s="30"/>
      <c r="P55" s="28"/>
      <c r="Q55" s="135">
        <f t="shared" si="6"/>
        <v>1992365.5299999998</v>
      </c>
    </row>
    <row r="56" spans="1:17" x14ac:dyDescent="0.2">
      <c r="A56" s="226">
        <v>47</v>
      </c>
      <c r="B56" s="159" t="s">
        <v>106</v>
      </c>
      <c r="C56" s="51" t="s">
        <v>213</v>
      </c>
      <c r="D56" s="55">
        <v>1800123.06</v>
      </c>
      <c r="E56" s="30"/>
      <c r="F56" s="26">
        <f t="shared" si="3"/>
        <v>1800123.06</v>
      </c>
      <c r="G56" s="141">
        <v>1642855.16</v>
      </c>
      <c r="H56" s="30"/>
      <c r="I56" s="8">
        <f t="shared" si="4"/>
        <v>1642855.16</v>
      </c>
      <c r="J56" s="10">
        <f t="shared" si="5"/>
        <v>3442978.2199999997</v>
      </c>
      <c r="K56" s="31"/>
      <c r="L56" s="30"/>
      <c r="M56" s="27"/>
      <c r="N56" s="31"/>
      <c r="O56" s="30"/>
      <c r="P56" s="28"/>
      <c r="Q56" s="135">
        <f t="shared" si="6"/>
        <v>3442978.2199999997</v>
      </c>
    </row>
    <row r="57" spans="1:17" x14ac:dyDescent="0.2">
      <c r="A57" s="226">
        <v>48</v>
      </c>
      <c r="B57" s="159" t="s">
        <v>107</v>
      </c>
      <c r="C57" s="51" t="s">
        <v>25</v>
      </c>
      <c r="D57" s="55">
        <v>6682154.2800000003</v>
      </c>
      <c r="E57" s="30"/>
      <c r="F57" s="26">
        <f t="shared" si="3"/>
        <v>6682154.2800000003</v>
      </c>
      <c r="G57" s="141">
        <v>11021118.949999999</v>
      </c>
      <c r="H57" s="30"/>
      <c r="I57" s="8">
        <f t="shared" si="4"/>
        <v>11021118.949999999</v>
      </c>
      <c r="J57" s="10">
        <f t="shared" si="5"/>
        <v>17703273.23</v>
      </c>
      <c r="K57" s="31">
        <v>23137959</v>
      </c>
      <c r="L57" s="30"/>
      <c r="M57" s="27">
        <f t="shared" si="7"/>
        <v>23137959</v>
      </c>
      <c r="N57" s="31">
        <v>2237245.2000000002</v>
      </c>
      <c r="O57" s="30"/>
      <c r="P57" s="28">
        <f t="shared" si="8"/>
        <v>2237245.2000000002</v>
      </c>
      <c r="Q57" s="135">
        <f t="shared" si="6"/>
        <v>43078477.430000007</v>
      </c>
    </row>
    <row r="58" spans="1:17" x14ac:dyDescent="0.2">
      <c r="A58" s="226">
        <v>49</v>
      </c>
      <c r="B58" s="159" t="s">
        <v>155</v>
      </c>
      <c r="C58" s="51" t="s">
        <v>51</v>
      </c>
      <c r="D58" s="55">
        <v>1417227.84</v>
      </c>
      <c r="E58" s="30"/>
      <c r="F58" s="26">
        <f t="shared" si="3"/>
        <v>1417227.84</v>
      </c>
      <c r="G58" s="141">
        <v>1016920.17</v>
      </c>
      <c r="H58" s="30"/>
      <c r="I58" s="8">
        <f t="shared" si="4"/>
        <v>1016920.17</v>
      </c>
      <c r="J58" s="10">
        <f t="shared" si="5"/>
        <v>2434148.0100000002</v>
      </c>
      <c r="K58" s="31"/>
      <c r="L58" s="30"/>
      <c r="M58" s="27"/>
      <c r="N58" s="31"/>
      <c r="O58" s="30"/>
      <c r="P58" s="28"/>
      <c r="Q58" s="135">
        <f t="shared" si="6"/>
        <v>2434148.0100000002</v>
      </c>
    </row>
    <row r="59" spans="1:17" x14ac:dyDescent="0.2">
      <c r="A59" s="226">
        <v>95</v>
      </c>
      <c r="B59" s="159" t="s">
        <v>108</v>
      </c>
      <c r="C59" s="51" t="s">
        <v>214</v>
      </c>
      <c r="D59" s="55">
        <v>950911.14</v>
      </c>
      <c r="E59" s="30"/>
      <c r="F59" s="26">
        <f t="shared" si="3"/>
        <v>950911.14</v>
      </c>
      <c r="G59" s="141">
        <v>688707.84</v>
      </c>
      <c r="H59" s="30"/>
      <c r="I59" s="8">
        <f t="shared" si="4"/>
        <v>688707.84</v>
      </c>
      <c r="J59" s="10">
        <f t="shared" si="5"/>
        <v>1639618.98</v>
      </c>
      <c r="K59" s="31"/>
      <c r="L59" s="30"/>
      <c r="M59" s="27"/>
      <c r="N59" s="31"/>
      <c r="O59" s="30"/>
      <c r="P59" s="28"/>
      <c r="Q59" s="135">
        <f t="shared" si="6"/>
        <v>1639618.98</v>
      </c>
    </row>
    <row r="60" spans="1:17" x14ac:dyDescent="0.2">
      <c r="A60" s="226">
        <v>50</v>
      </c>
      <c r="B60" s="19" t="s">
        <v>157</v>
      </c>
      <c r="C60" s="51" t="s">
        <v>215</v>
      </c>
      <c r="D60" s="55">
        <v>1212892.08</v>
      </c>
      <c r="E60" s="30"/>
      <c r="F60" s="26">
        <f t="shared" si="3"/>
        <v>1212892.08</v>
      </c>
      <c r="G60" s="141">
        <v>1228554.3500000001</v>
      </c>
      <c r="H60" s="30"/>
      <c r="I60" s="8">
        <f t="shared" si="4"/>
        <v>1228554.3500000001</v>
      </c>
      <c r="J60" s="10">
        <f t="shared" si="5"/>
        <v>2441446.4300000002</v>
      </c>
      <c r="K60" s="31"/>
      <c r="L60" s="30"/>
      <c r="M60" s="27"/>
      <c r="N60" s="31"/>
      <c r="O60" s="30"/>
      <c r="P60" s="28"/>
      <c r="Q60" s="135">
        <f t="shared" si="6"/>
        <v>2441446.4300000002</v>
      </c>
    </row>
    <row r="61" spans="1:17" x14ac:dyDescent="0.2">
      <c r="A61" s="226">
        <v>97</v>
      </c>
      <c r="B61" s="159" t="s">
        <v>218</v>
      </c>
      <c r="C61" s="51" t="s">
        <v>217</v>
      </c>
      <c r="D61" s="55"/>
      <c r="E61" s="30"/>
      <c r="F61" s="26"/>
      <c r="G61" s="141"/>
      <c r="H61" s="30"/>
      <c r="I61" s="8"/>
      <c r="J61" s="10"/>
      <c r="K61" s="31"/>
      <c r="L61" s="30"/>
      <c r="M61" s="27"/>
      <c r="N61" s="31"/>
      <c r="O61" s="30"/>
      <c r="P61" s="28"/>
      <c r="Q61" s="135">
        <f t="shared" si="6"/>
        <v>0</v>
      </c>
    </row>
    <row r="62" spans="1:17" x14ac:dyDescent="0.2">
      <c r="A62" s="226">
        <v>51</v>
      </c>
      <c r="B62" s="159" t="s">
        <v>232</v>
      </c>
      <c r="C62" s="51" t="s">
        <v>233</v>
      </c>
      <c r="D62" s="55"/>
      <c r="E62" s="30"/>
      <c r="F62" s="26"/>
      <c r="G62" s="141"/>
      <c r="H62" s="30"/>
      <c r="I62" s="8"/>
      <c r="J62" s="10"/>
      <c r="K62" s="31"/>
      <c r="L62" s="30"/>
      <c r="M62" s="27"/>
      <c r="N62" s="31"/>
      <c r="O62" s="30"/>
      <c r="P62" s="28"/>
      <c r="Q62" s="135">
        <f t="shared" si="6"/>
        <v>0</v>
      </c>
    </row>
    <row r="63" spans="1:17" x14ac:dyDescent="0.2">
      <c r="A63" s="226">
        <v>52</v>
      </c>
      <c r="B63" s="159" t="s">
        <v>109</v>
      </c>
      <c r="C63" s="51" t="s">
        <v>50</v>
      </c>
      <c r="D63" s="55"/>
      <c r="E63" s="30"/>
      <c r="F63" s="26"/>
      <c r="G63" s="141"/>
      <c r="H63" s="30"/>
      <c r="I63" s="8"/>
      <c r="J63" s="10"/>
      <c r="K63" s="31"/>
      <c r="L63" s="30"/>
      <c r="M63" s="27"/>
      <c r="N63" s="31"/>
      <c r="O63" s="30"/>
      <c r="P63" s="28"/>
      <c r="Q63" s="135">
        <f t="shared" si="6"/>
        <v>0</v>
      </c>
    </row>
    <row r="64" spans="1:17" x14ac:dyDescent="0.2">
      <c r="A64" s="226">
        <v>53</v>
      </c>
      <c r="B64" s="19" t="s">
        <v>110</v>
      </c>
      <c r="C64" s="51" t="s">
        <v>234</v>
      </c>
      <c r="D64" s="55"/>
      <c r="E64" s="30"/>
      <c r="F64" s="26"/>
      <c r="G64" s="141"/>
      <c r="H64" s="30"/>
      <c r="I64" s="8"/>
      <c r="J64" s="10"/>
      <c r="K64" s="31"/>
      <c r="L64" s="30"/>
      <c r="M64" s="27"/>
      <c r="N64" s="31"/>
      <c r="O64" s="30"/>
      <c r="P64" s="28"/>
      <c r="Q64" s="135">
        <f t="shared" si="6"/>
        <v>0</v>
      </c>
    </row>
    <row r="65" spans="1:17" x14ac:dyDescent="0.2">
      <c r="A65" s="226">
        <v>54</v>
      </c>
      <c r="B65" s="49" t="s">
        <v>111</v>
      </c>
      <c r="C65" s="51" t="s">
        <v>112</v>
      </c>
      <c r="D65" s="55"/>
      <c r="E65" s="30"/>
      <c r="F65" s="26"/>
      <c r="G65" s="141"/>
      <c r="H65" s="30"/>
      <c r="I65" s="8"/>
      <c r="J65" s="10"/>
      <c r="K65" s="31"/>
      <c r="L65" s="30"/>
      <c r="M65" s="27"/>
      <c r="N65" s="31"/>
      <c r="O65" s="30"/>
      <c r="P65" s="28"/>
      <c r="Q65" s="135">
        <f t="shared" si="6"/>
        <v>0</v>
      </c>
    </row>
    <row r="66" spans="1:17" x14ac:dyDescent="0.2">
      <c r="A66" s="226">
        <v>55</v>
      </c>
      <c r="B66" s="19" t="s">
        <v>113</v>
      </c>
      <c r="C66" s="51" t="s">
        <v>235</v>
      </c>
      <c r="D66" s="55"/>
      <c r="E66" s="30"/>
      <c r="F66" s="26"/>
      <c r="G66" s="141"/>
      <c r="H66" s="30"/>
      <c r="I66" s="8"/>
      <c r="J66" s="10"/>
      <c r="K66" s="31"/>
      <c r="L66" s="30"/>
      <c r="M66" s="27"/>
      <c r="N66" s="31"/>
      <c r="O66" s="30"/>
      <c r="P66" s="28"/>
      <c r="Q66" s="135">
        <f t="shared" si="6"/>
        <v>0</v>
      </c>
    </row>
    <row r="67" spans="1:17" x14ac:dyDescent="0.2">
      <c r="A67" s="226">
        <v>56</v>
      </c>
      <c r="B67" s="159" t="s">
        <v>114</v>
      </c>
      <c r="C67" s="51" t="s">
        <v>269</v>
      </c>
      <c r="D67" s="55"/>
      <c r="E67" s="30"/>
      <c r="F67" s="26"/>
      <c r="G67" s="141"/>
      <c r="H67" s="30"/>
      <c r="I67" s="8"/>
      <c r="J67" s="10"/>
      <c r="K67" s="31"/>
      <c r="L67" s="30"/>
      <c r="M67" s="27"/>
      <c r="N67" s="31"/>
      <c r="O67" s="30"/>
      <c r="P67" s="28"/>
      <c r="Q67" s="135">
        <f t="shared" si="6"/>
        <v>0</v>
      </c>
    </row>
    <row r="68" spans="1:17" ht="25.5" x14ac:dyDescent="0.2">
      <c r="A68" s="226">
        <v>57</v>
      </c>
      <c r="B68" s="49" t="s">
        <v>115</v>
      </c>
      <c r="C68" s="51" t="s">
        <v>236</v>
      </c>
      <c r="D68" s="55"/>
      <c r="E68" s="30"/>
      <c r="F68" s="26"/>
      <c r="G68" s="141"/>
      <c r="H68" s="30"/>
      <c r="I68" s="8"/>
      <c r="J68" s="10"/>
      <c r="K68" s="31"/>
      <c r="L68" s="30"/>
      <c r="M68" s="27"/>
      <c r="N68" s="31"/>
      <c r="O68" s="30"/>
      <c r="P68" s="28"/>
      <c r="Q68" s="135">
        <f t="shared" si="6"/>
        <v>0</v>
      </c>
    </row>
    <row r="69" spans="1:17" ht="25.5" x14ac:dyDescent="0.2">
      <c r="A69" s="226">
        <v>58</v>
      </c>
      <c r="B69" s="49" t="s">
        <v>116</v>
      </c>
      <c r="C69" s="51" t="s">
        <v>237</v>
      </c>
      <c r="D69" s="55"/>
      <c r="E69" s="30"/>
      <c r="F69" s="26"/>
      <c r="G69" s="141"/>
      <c r="H69" s="30"/>
      <c r="I69" s="8"/>
      <c r="J69" s="10"/>
      <c r="K69" s="31"/>
      <c r="L69" s="30"/>
      <c r="M69" s="27"/>
      <c r="N69" s="31"/>
      <c r="O69" s="30"/>
      <c r="P69" s="28"/>
      <c r="Q69" s="135">
        <f t="shared" ref="Q69:Q129" si="9">J69+M69+P69</f>
        <v>0</v>
      </c>
    </row>
    <row r="70" spans="1:17" x14ac:dyDescent="0.2">
      <c r="A70" s="226">
        <v>59</v>
      </c>
      <c r="B70" s="19" t="s">
        <v>117</v>
      </c>
      <c r="C70" s="51" t="s">
        <v>238</v>
      </c>
      <c r="D70" s="55"/>
      <c r="E70" s="30"/>
      <c r="F70" s="26"/>
      <c r="G70" s="141"/>
      <c r="H70" s="30"/>
      <c r="I70" s="8"/>
      <c r="J70" s="10"/>
      <c r="K70" s="31"/>
      <c r="L70" s="30"/>
      <c r="M70" s="27"/>
      <c r="N70" s="31"/>
      <c r="O70" s="30"/>
      <c r="P70" s="28"/>
      <c r="Q70" s="135">
        <f t="shared" si="9"/>
        <v>0</v>
      </c>
    </row>
    <row r="71" spans="1:17" x14ac:dyDescent="0.2">
      <c r="A71" s="226">
        <v>60</v>
      </c>
      <c r="B71" s="19" t="s">
        <v>118</v>
      </c>
      <c r="C71" s="51" t="s">
        <v>49</v>
      </c>
      <c r="D71" s="55"/>
      <c r="E71" s="30"/>
      <c r="F71" s="26"/>
      <c r="G71" s="141"/>
      <c r="H71" s="30"/>
      <c r="I71" s="8"/>
      <c r="J71" s="10"/>
      <c r="K71" s="31"/>
      <c r="L71" s="30"/>
      <c r="M71" s="27"/>
      <c r="N71" s="31"/>
      <c r="O71" s="30"/>
      <c r="P71" s="28"/>
      <c r="Q71" s="135">
        <f t="shared" si="9"/>
        <v>0</v>
      </c>
    </row>
    <row r="72" spans="1:17" x14ac:dyDescent="0.2">
      <c r="A72" s="226">
        <v>61</v>
      </c>
      <c r="B72" s="19" t="s">
        <v>119</v>
      </c>
      <c r="C72" s="51" t="s">
        <v>239</v>
      </c>
      <c r="D72" s="55"/>
      <c r="E72" s="30"/>
      <c r="F72" s="26"/>
      <c r="G72" s="141"/>
      <c r="H72" s="30"/>
      <c r="I72" s="8"/>
      <c r="J72" s="10"/>
      <c r="K72" s="31"/>
      <c r="L72" s="30"/>
      <c r="M72" s="27"/>
      <c r="N72" s="31"/>
      <c r="O72" s="30"/>
      <c r="P72" s="28"/>
      <c r="Q72" s="135">
        <f t="shared" si="9"/>
        <v>0</v>
      </c>
    </row>
    <row r="73" spans="1:17" ht="25.5" x14ac:dyDescent="0.2">
      <c r="A73" s="226">
        <v>62</v>
      </c>
      <c r="B73" s="19" t="s">
        <v>120</v>
      </c>
      <c r="C73" s="51" t="s">
        <v>240</v>
      </c>
      <c r="D73" s="55"/>
      <c r="E73" s="30"/>
      <c r="F73" s="26"/>
      <c r="G73" s="141"/>
      <c r="H73" s="30"/>
      <c r="I73" s="8"/>
      <c r="J73" s="10"/>
      <c r="K73" s="31"/>
      <c r="L73" s="30"/>
      <c r="M73" s="27"/>
      <c r="N73" s="31"/>
      <c r="O73" s="30"/>
      <c r="P73" s="28"/>
      <c r="Q73" s="135">
        <f t="shared" si="9"/>
        <v>0</v>
      </c>
    </row>
    <row r="74" spans="1:17" ht="25.5" x14ac:dyDescent="0.2">
      <c r="A74" s="226">
        <v>63</v>
      </c>
      <c r="B74" s="49" t="s">
        <v>121</v>
      </c>
      <c r="C74" s="51" t="s">
        <v>241</v>
      </c>
      <c r="D74" s="55"/>
      <c r="E74" s="30"/>
      <c r="F74" s="26"/>
      <c r="G74" s="141"/>
      <c r="H74" s="30"/>
      <c r="I74" s="8"/>
      <c r="J74" s="10"/>
      <c r="K74" s="31"/>
      <c r="L74" s="30"/>
      <c r="M74" s="27"/>
      <c r="N74" s="31"/>
      <c r="O74" s="30"/>
      <c r="P74" s="28"/>
      <c r="Q74" s="135">
        <f t="shared" si="9"/>
        <v>0</v>
      </c>
    </row>
    <row r="75" spans="1:17" ht="25.5" x14ac:dyDescent="0.2">
      <c r="A75" s="226">
        <v>64</v>
      </c>
      <c r="B75" s="19" t="s">
        <v>122</v>
      </c>
      <c r="C75" s="51" t="s">
        <v>242</v>
      </c>
      <c r="D75" s="55"/>
      <c r="E75" s="30"/>
      <c r="F75" s="26"/>
      <c r="G75" s="141"/>
      <c r="H75" s="30"/>
      <c r="I75" s="8"/>
      <c r="J75" s="10"/>
      <c r="K75" s="31"/>
      <c r="L75" s="30"/>
      <c r="M75" s="27"/>
      <c r="N75" s="31"/>
      <c r="O75" s="30"/>
      <c r="P75" s="28"/>
      <c r="Q75" s="135">
        <f t="shared" si="9"/>
        <v>0</v>
      </c>
    </row>
    <row r="76" spans="1:17" ht="25.5" x14ac:dyDescent="0.2">
      <c r="A76" s="226">
        <v>65</v>
      </c>
      <c r="B76" s="19" t="s">
        <v>123</v>
      </c>
      <c r="C76" s="51" t="s">
        <v>243</v>
      </c>
      <c r="D76" s="55"/>
      <c r="E76" s="30"/>
      <c r="F76" s="26"/>
      <c r="G76" s="141"/>
      <c r="H76" s="30"/>
      <c r="I76" s="8"/>
      <c r="J76" s="10"/>
      <c r="K76" s="31"/>
      <c r="L76" s="30"/>
      <c r="M76" s="27"/>
      <c r="N76" s="31"/>
      <c r="O76" s="30"/>
      <c r="P76" s="28"/>
      <c r="Q76" s="135">
        <f t="shared" si="9"/>
        <v>0</v>
      </c>
    </row>
    <row r="77" spans="1:17" ht="25.5" x14ac:dyDescent="0.2">
      <c r="A77" s="226">
        <v>66</v>
      </c>
      <c r="B77" s="49" t="s">
        <v>124</v>
      </c>
      <c r="C77" s="51" t="s">
        <v>244</v>
      </c>
      <c r="D77" s="55"/>
      <c r="E77" s="30"/>
      <c r="F77" s="26"/>
      <c r="G77" s="141"/>
      <c r="H77" s="30"/>
      <c r="I77" s="8"/>
      <c r="J77" s="10"/>
      <c r="K77" s="31"/>
      <c r="L77" s="30"/>
      <c r="M77" s="27"/>
      <c r="N77" s="31"/>
      <c r="O77" s="30"/>
      <c r="P77" s="28"/>
      <c r="Q77" s="135">
        <f t="shared" si="9"/>
        <v>0</v>
      </c>
    </row>
    <row r="78" spans="1:17" ht="25.5" x14ac:dyDescent="0.2">
      <c r="A78" s="226">
        <v>67</v>
      </c>
      <c r="B78" s="49" t="s">
        <v>125</v>
      </c>
      <c r="C78" s="51" t="s">
        <v>245</v>
      </c>
      <c r="D78" s="55"/>
      <c r="E78" s="30"/>
      <c r="F78" s="26"/>
      <c r="G78" s="141"/>
      <c r="H78" s="30"/>
      <c r="I78" s="8"/>
      <c r="J78" s="10"/>
      <c r="K78" s="31"/>
      <c r="L78" s="30"/>
      <c r="M78" s="27"/>
      <c r="N78" s="31"/>
      <c r="O78" s="30"/>
      <c r="P78" s="28"/>
      <c r="Q78" s="135">
        <f t="shared" si="9"/>
        <v>0</v>
      </c>
    </row>
    <row r="79" spans="1:17" ht="25.5" x14ac:dyDescent="0.2">
      <c r="A79" s="226">
        <v>68</v>
      </c>
      <c r="B79" s="49" t="s">
        <v>126</v>
      </c>
      <c r="C79" s="51" t="s">
        <v>246</v>
      </c>
      <c r="D79" s="55"/>
      <c r="E79" s="30"/>
      <c r="F79" s="26"/>
      <c r="G79" s="141"/>
      <c r="H79" s="30"/>
      <c r="I79" s="8"/>
      <c r="J79" s="10"/>
      <c r="K79" s="31"/>
      <c r="L79" s="30"/>
      <c r="M79" s="27"/>
      <c r="N79" s="31"/>
      <c r="O79" s="30"/>
      <c r="P79" s="28"/>
      <c r="Q79" s="135">
        <f t="shared" si="9"/>
        <v>0</v>
      </c>
    </row>
    <row r="80" spans="1:17" x14ac:dyDescent="0.2">
      <c r="A80" s="226">
        <v>69</v>
      </c>
      <c r="B80" s="159" t="s">
        <v>127</v>
      </c>
      <c r="C80" s="51" t="s">
        <v>128</v>
      </c>
      <c r="D80" s="55"/>
      <c r="E80" s="30"/>
      <c r="F80" s="26"/>
      <c r="G80" s="141"/>
      <c r="H80" s="30"/>
      <c r="I80" s="8"/>
      <c r="J80" s="10"/>
      <c r="K80" s="31"/>
      <c r="L80" s="30"/>
      <c r="M80" s="27"/>
      <c r="N80" s="31"/>
      <c r="O80" s="30"/>
      <c r="P80" s="28"/>
      <c r="Q80" s="135">
        <f t="shared" si="9"/>
        <v>0</v>
      </c>
    </row>
    <row r="81" spans="1:17" x14ac:dyDescent="0.2">
      <c r="A81" s="226">
        <v>70</v>
      </c>
      <c r="B81" s="49" t="s">
        <v>129</v>
      </c>
      <c r="C81" s="51" t="s">
        <v>247</v>
      </c>
      <c r="D81" s="55"/>
      <c r="E81" s="30"/>
      <c r="F81" s="26"/>
      <c r="G81" s="141"/>
      <c r="H81" s="30"/>
      <c r="I81" s="8"/>
      <c r="J81" s="10"/>
      <c r="K81" s="31"/>
      <c r="L81" s="30"/>
      <c r="M81" s="27"/>
      <c r="N81" s="31"/>
      <c r="O81" s="30"/>
      <c r="P81" s="28"/>
      <c r="Q81" s="135">
        <f t="shared" si="9"/>
        <v>0</v>
      </c>
    </row>
    <row r="82" spans="1:17" x14ac:dyDescent="0.2">
      <c r="A82" s="226">
        <v>71</v>
      </c>
      <c r="B82" s="159" t="s">
        <v>130</v>
      </c>
      <c r="C82" s="51" t="s">
        <v>34</v>
      </c>
      <c r="D82" s="55"/>
      <c r="E82" s="30"/>
      <c r="F82" s="26"/>
      <c r="G82" s="141"/>
      <c r="H82" s="30"/>
      <c r="I82" s="8"/>
      <c r="J82" s="10"/>
      <c r="K82" s="31"/>
      <c r="L82" s="30"/>
      <c r="M82" s="27"/>
      <c r="N82" s="31"/>
      <c r="O82" s="30"/>
      <c r="P82" s="28"/>
      <c r="Q82" s="135">
        <f t="shared" si="9"/>
        <v>0</v>
      </c>
    </row>
    <row r="83" spans="1:17" x14ac:dyDescent="0.2">
      <c r="A83" s="226">
        <v>72</v>
      </c>
      <c r="B83" s="49" t="s">
        <v>131</v>
      </c>
      <c r="C83" s="51" t="s">
        <v>316</v>
      </c>
      <c r="D83" s="55"/>
      <c r="E83" s="30"/>
      <c r="F83" s="26"/>
      <c r="G83" s="141"/>
      <c r="H83" s="30"/>
      <c r="I83" s="8"/>
      <c r="J83" s="10"/>
      <c r="K83" s="31"/>
      <c r="L83" s="30"/>
      <c r="M83" s="27"/>
      <c r="N83" s="31"/>
      <c r="O83" s="30"/>
      <c r="P83" s="28"/>
      <c r="Q83" s="135">
        <f t="shared" si="9"/>
        <v>0</v>
      </c>
    </row>
    <row r="84" spans="1:17" x14ac:dyDescent="0.2">
      <c r="A84" s="226">
        <v>73</v>
      </c>
      <c r="B84" s="49" t="s">
        <v>132</v>
      </c>
      <c r="C84" s="51" t="s">
        <v>35</v>
      </c>
      <c r="D84" s="55"/>
      <c r="E84" s="30"/>
      <c r="F84" s="26"/>
      <c r="G84" s="141"/>
      <c r="H84" s="30"/>
      <c r="I84" s="8"/>
      <c r="J84" s="10"/>
      <c r="K84" s="31"/>
      <c r="L84" s="30"/>
      <c r="M84" s="27"/>
      <c r="N84" s="31"/>
      <c r="O84" s="30"/>
      <c r="P84" s="28"/>
      <c r="Q84" s="135">
        <f t="shared" si="9"/>
        <v>0</v>
      </c>
    </row>
    <row r="85" spans="1:17" x14ac:dyDescent="0.2">
      <c r="A85" s="226">
        <v>74</v>
      </c>
      <c r="B85" s="49" t="s">
        <v>133</v>
      </c>
      <c r="C85" s="51" t="s">
        <v>48</v>
      </c>
      <c r="D85" s="55"/>
      <c r="E85" s="30"/>
      <c r="F85" s="26"/>
      <c r="G85" s="141"/>
      <c r="H85" s="30"/>
      <c r="I85" s="8"/>
      <c r="J85" s="10"/>
      <c r="K85" s="31"/>
      <c r="L85" s="30"/>
      <c r="M85" s="27"/>
      <c r="N85" s="31"/>
      <c r="O85" s="30"/>
      <c r="P85" s="28"/>
      <c r="Q85" s="135">
        <f t="shared" si="9"/>
        <v>0</v>
      </c>
    </row>
    <row r="86" spans="1:17" x14ac:dyDescent="0.2">
      <c r="A86" s="226">
        <v>75</v>
      </c>
      <c r="B86" s="49" t="s">
        <v>134</v>
      </c>
      <c r="C86" s="51" t="s">
        <v>226</v>
      </c>
      <c r="D86" s="55"/>
      <c r="E86" s="30"/>
      <c r="F86" s="26"/>
      <c r="G86" s="141"/>
      <c r="H86" s="30"/>
      <c r="I86" s="8"/>
      <c r="J86" s="10"/>
      <c r="K86" s="31"/>
      <c r="L86" s="30"/>
      <c r="M86" s="27"/>
      <c r="N86" s="31"/>
      <c r="O86" s="30"/>
      <c r="P86" s="28"/>
      <c r="Q86" s="135">
        <f t="shared" si="9"/>
        <v>0</v>
      </c>
    </row>
    <row r="87" spans="1:17" x14ac:dyDescent="0.2">
      <c r="A87" s="226">
        <v>76</v>
      </c>
      <c r="B87" s="49" t="s">
        <v>135</v>
      </c>
      <c r="C87" s="51" t="s">
        <v>291</v>
      </c>
      <c r="D87" s="55"/>
      <c r="E87" s="30"/>
      <c r="F87" s="26"/>
      <c r="G87" s="141"/>
      <c r="H87" s="30"/>
      <c r="I87" s="8"/>
      <c r="J87" s="10"/>
      <c r="K87" s="31"/>
      <c r="L87" s="30"/>
      <c r="M87" s="27"/>
      <c r="N87" s="31"/>
      <c r="O87" s="30"/>
      <c r="P87" s="28"/>
      <c r="Q87" s="135">
        <f t="shared" si="9"/>
        <v>0</v>
      </c>
    </row>
    <row r="88" spans="1:17" x14ac:dyDescent="0.2">
      <c r="A88" s="226">
        <v>77</v>
      </c>
      <c r="B88" s="19" t="s">
        <v>136</v>
      </c>
      <c r="C88" s="51" t="s">
        <v>259</v>
      </c>
      <c r="D88" s="55"/>
      <c r="E88" s="30"/>
      <c r="F88" s="26"/>
      <c r="G88" s="141"/>
      <c r="H88" s="30"/>
      <c r="I88" s="8"/>
      <c r="J88" s="10"/>
      <c r="K88" s="31"/>
      <c r="L88" s="30"/>
      <c r="M88" s="27"/>
      <c r="N88" s="31"/>
      <c r="O88" s="30"/>
      <c r="P88" s="28"/>
      <c r="Q88" s="135">
        <f t="shared" si="9"/>
        <v>0</v>
      </c>
    </row>
    <row r="89" spans="1:17" ht="25.5" x14ac:dyDescent="0.2">
      <c r="A89" s="307">
        <v>78</v>
      </c>
      <c r="B89" s="310" t="s">
        <v>137</v>
      </c>
      <c r="C89" s="162" t="s">
        <v>248</v>
      </c>
      <c r="D89" s="55"/>
      <c r="E89" s="30"/>
      <c r="F89" s="26"/>
      <c r="G89" s="141"/>
      <c r="H89" s="30"/>
      <c r="I89" s="8"/>
      <c r="J89" s="10"/>
      <c r="K89" s="31"/>
      <c r="L89" s="30"/>
      <c r="M89" s="27"/>
      <c r="N89" s="31"/>
      <c r="O89" s="30"/>
      <c r="P89" s="28"/>
      <c r="Q89" s="135">
        <f t="shared" si="9"/>
        <v>0</v>
      </c>
    </row>
    <row r="90" spans="1:17" ht="38.25" x14ac:dyDescent="0.2">
      <c r="A90" s="383"/>
      <c r="B90" s="311"/>
      <c r="C90" s="51" t="s">
        <v>289</v>
      </c>
      <c r="D90" s="55"/>
      <c r="E90" s="30"/>
      <c r="F90" s="26"/>
      <c r="G90" s="141"/>
      <c r="H90" s="30"/>
      <c r="I90" s="8"/>
      <c r="J90" s="10"/>
      <c r="K90" s="31"/>
      <c r="L90" s="30"/>
      <c r="M90" s="27"/>
      <c r="N90" s="31"/>
      <c r="O90" s="30"/>
      <c r="P90" s="28"/>
      <c r="Q90" s="135">
        <f t="shared" si="9"/>
        <v>0</v>
      </c>
    </row>
    <row r="91" spans="1:17" ht="25.5" x14ac:dyDescent="0.2">
      <c r="A91" s="383"/>
      <c r="B91" s="311"/>
      <c r="C91" s="51" t="s">
        <v>249</v>
      </c>
      <c r="D91" s="55"/>
      <c r="E91" s="30"/>
      <c r="F91" s="26"/>
      <c r="G91" s="141"/>
      <c r="H91" s="30"/>
      <c r="I91" s="8"/>
      <c r="J91" s="10"/>
      <c r="K91" s="31"/>
      <c r="L91" s="30"/>
      <c r="M91" s="27"/>
      <c r="N91" s="31"/>
      <c r="O91" s="30"/>
      <c r="P91" s="28"/>
      <c r="Q91" s="135">
        <f t="shared" si="9"/>
        <v>0</v>
      </c>
    </row>
    <row r="92" spans="1:17" ht="38.25" x14ac:dyDescent="0.2">
      <c r="A92" s="384"/>
      <c r="B92" s="312"/>
      <c r="C92" s="163" t="s">
        <v>290</v>
      </c>
      <c r="D92" s="55"/>
      <c r="E92" s="30"/>
      <c r="F92" s="26"/>
      <c r="G92" s="141"/>
      <c r="H92" s="30"/>
      <c r="I92" s="8"/>
      <c r="J92" s="10"/>
      <c r="K92" s="31"/>
      <c r="L92" s="30"/>
      <c r="M92" s="27"/>
      <c r="N92" s="31"/>
      <c r="O92" s="30"/>
      <c r="P92" s="28"/>
      <c r="Q92" s="135">
        <f t="shared" si="9"/>
        <v>0</v>
      </c>
    </row>
    <row r="93" spans="1:17" ht="25.5" x14ac:dyDescent="0.2">
      <c r="A93" s="227">
        <v>79</v>
      </c>
      <c r="B93" s="19" t="s">
        <v>138</v>
      </c>
      <c r="C93" s="51" t="s">
        <v>47</v>
      </c>
      <c r="D93" s="55"/>
      <c r="E93" s="30"/>
      <c r="F93" s="26"/>
      <c r="G93" s="141"/>
      <c r="H93" s="30"/>
      <c r="I93" s="8"/>
      <c r="J93" s="10"/>
      <c r="K93" s="31"/>
      <c r="L93" s="30"/>
      <c r="M93" s="27"/>
      <c r="N93" s="31"/>
      <c r="O93" s="30"/>
      <c r="P93" s="28"/>
      <c r="Q93" s="135">
        <f t="shared" si="9"/>
        <v>0</v>
      </c>
    </row>
    <row r="94" spans="1:17" x14ac:dyDescent="0.2">
      <c r="A94" s="226">
        <v>80</v>
      </c>
      <c r="B94" s="19" t="s">
        <v>139</v>
      </c>
      <c r="C94" s="51" t="s">
        <v>140</v>
      </c>
      <c r="D94" s="55"/>
      <c r="E94" s="30"/>
      <c r="F94" s="26"/>
      <c r="G94" s="141"/>
      <c r="H94" s="30"/>
      <c r="I94" s="8"/>
      <c r="J94" s="10"/>
      <c r="K94" s="31"/>
      <c r="L94" s="30"/>
      <c r="M94" s="27"/>
      <c r="N94" s="31"/>
      <c r="O94" s="30"/>
      <c r="P94" s="28"/>
      <c r="Q94" s="135">
        <f t="shared" si="9"/>
        <v>0</v>
      </c>
    </row>
    <row r="95" spans="1:17" x14ac:dyDescent="0.2">
      <c r="A95" s="226">
        <v>81</v>
      </c>
      <c r="B95" s="159" t="s">
        <v>141</v>
      </c>
      <c r="C95" s="51" t="s">
        <v>142</v>
      </c>
      <c r="D95" s="55"/>
      <c r="E95" s="30"/>
      <c r="F95" s="26"/>
      <c r="G95" s="141"/>
      <c r="H95" s="30"/>
      <c r="I95" s="8"/>
      <c r="J95" s="10"/>
      <c r="K95" s="31"/>
      <c r="L95" s="30"/>
      <c r="M95" s="27"/>
      <c r="N95" s="31"/>
      <c r="O95" s="30"/>
      <c r="P95" s="28"/>
      <c r="Q95" s="135">
        <f t="shared" si="9"/>
        <v>0</v>
      </c>
    </row>
    <row r="96" spans="1:17" x14ac:dyDescent="0.2">
      <c r="A96" s="226">
        <v>82</v>
      </c>
      <c r="B96" s="19" t="s">
        <v>143</v>
      </c>
      <c r="C96" s="51" t="s">
        <v>27</v>
      </c>
      <c r="D96" s="55">
        <v>846399.96</v>
      </c>
      <c r="E96" s="30"/>
      <c r="F96" s="26">
        <f t="shared" ref="F96:F107" si="10">SUM(D96:E96)</f>
        <v>846399.96</v>
      </c>
      <c r="G96" s="141">
        <v>1065344.94</v>
      </c>
      <c r="H96" s="30"/>
      <c r="I96" s="8">
        <f t="shared" ref="I96:I107" si="11">SUM(G96:H96)</f>
        <v>1065344.94</v>
      </c>
      <c r="J96" s="10">
        <f t="shared" ref="J96:J107" si="12">F96+I96</f>
        <v>1911744.9</v>
      </c>
      <c r="K96" s="31"/>
      <c r="L96" s="30"/>
      <c r="M96" s="27"/>
      <c r="N96" s="31"/>
      <c r="O96" s="30"/>
      <c r="P96" s="28"/>
      <c r="Q96" s="135">
        <f t="shared" si="9"/>
        <v>1911744.9</v>
      </c>
    </row>
    <row r="97" spans="1:17" x14ac:dyDescent="0.2">
      <c r="A97" s="226">
        <v>83</v>
      </c>
      <c r="B97" s="159" t="s">
        <v>144</v>
      </c>
      <c r="C97" s="51" t="s">
        <v>12</v>
      </c>
      <c r="D97" s="55">
        <v>881549.46</v>
      </c>
      <c r="E97" s="30"/>
      <c r="F97" s="26">
        <f t="shared" si="10"/>
        <v>881549.46</v>
      </c>
      <c r="G97" s="141">
        <v>523704.92</v>
      </c>
      <c r="H97" s="30"/>
      <c r="I97" s="8">
        <f t="shared" si="11"/>
        <v>523704.92</v>
      </c>
      <c r="J97" s="10">
        <f t="shared" si="12"/>
        <v>1405254.38</v>
      </c>
      <c r="K97" s="31"/>
      <c r="L97" s="30"/>
      <c r="M97" s="27"/>
      <c r="N97" s="31"/>
      <c r="O97" s="30"/>
      <c r="P97" s="28"/>
      <c r="Q97" s="135">
        <f t="shared" si="9"/>
        <v>1405254.38</v>
      </c>
    </row>
    <row r="98" spans="1:17" x14ac:dyDescent="0.2">
      <c r="A98" s="226">
        <v>84</v>
      </c>
      <c r="B98" s="159" t="s">
        <v>145</v>
      </c>
      <c r="C98" s="51" t="s">
        <v>26</v>
      </c>
      <c r="D98" s="55">
        <v>2492802.54</v>
      </c>
      <c r="E98" s="30"/>
      <c r="F98" s="26">
        <f t="shared" si="10"/>
        <v>2492802.54</v>
      </c>
      <c r="G98" s="141">
        <v>2548577.71</v>
      </c>
      <c r="H98" s="30"/>
      <c r="I98" s="8">
        <f t="shared" si="11"/>
        <v>2548577.71</v>
      </c>
      <c r="J98" s="10">
        <f t="shared" si="12"/>
        <v>5041380.25</v>
      </c>
      <c r="K98" s="31"/>
      <c r="L98" s="30"/>
      <c r="M98" s="27"/>
      <c r="N98" s="31"/>
      <c r="O98" s="30"/>
      <c r="P98" s="28"/>
      <c r="Q98" s="135">
        <f t="shared" si="9"/>
        <v>5041380.25</v>
      </c>
    </row>
    <row r="99" spans="1:17" x14ac:dyDescent="0.2">
      <c r="A99" s="226">
        <v>85</v>
      </c>
      <c r="B99" s="19" t="s">
        <v>146</v>
      </c>
      <c r="C99" s="51" t="s">
        <v>41</v>
      </c>
      <c r="D99" s="55">
        <v>1103694.3</v>
      </c>
      <c r="E99" s="30"/>
      <c r="F99" s="26">
        <f t="shared" si="10"/>
        <v>1103694.3</v>
      </c>
      <c r="G99" s="141">
        <v>1027681.23</v>
      </c>
      <c r="H99" s="30"/>
      <c r="I99" s="8">
        <f t="shared" si="11"/>
        <v>1027681.23</v>
      </c>
      <c r="J99" s="10">
        <f t="shared" si="12"/>
        <v>2131375.5300000003</v>
      </c>
      <c r="K99" s="31"/>
      <c r="L99" s="30"/>
      <c r="M99" s="27"/>
      <c r="N99" s="31"/>
      <c r="O99" s="30"/>
      <c r="P99" s="28"/>
      <c r="Q99" s="135">
        <f t="shared" si="9"/>
        <v>2131375.5300000003</v>
      </c>
    </row>
    <row r="100" spans="1:17" x14ac:dyDescent="0.2">
      <c r="A100" s="226">
        <v>86</v>
      </c>
      <c r="B100" s="49" t="s">
        <v>148</v>
      </c>
      <c r="C100" s="51" t="s">
        <v>28</v>
      </c>
      <c r="D100" s="55">
        <v>3706163.28</v>
      </c>
      <c r="E100" s="30"/>
      <c r="F100" s="26">
        <f t="shared" si="10"/>
        <v>3706163.28</v>
      </c>
      <c r="G100" s="141">
        <v>1334371.44</v>
      </c>
      <c r="H100" s="30"/>
      <c r="I100" s="8">
        <f t="shared" si="11"/>
        <v>1334371.44</v>
      </c>
      <c r="J100" s="10">
        <f t="shared" si="12"/>
        <v>5040534.72</v>
      </c>
      <c r="K100" s="31"/>
      <c r="L100" s="30"/>
      <c r="M100" s="27"/>
      <c r="N100" s="31"/>
      <c r="O100" s="30"/>
      <c r="P100" s="28"/>
      <c r="Q100" s="135">
        <f t="shared" si="9"/>
        <v>5040534.72</v>
      </c>
    </row>
    <row r="101" spans="1:17" x14ac:dyDescent="0.2">
      <c r="A101" s="226">
        <v>88</v>
      </c>
      <c r="B101" s="49" t="s">
        <v>149</v>
      </c>
      <c r="C101" s="51" t="s">
        <v>29</v>
      </c>
      <c r="D101" s="55">
        <v>2639024.46</v>
      </c>
      <c r="E101" s="30"/>
      <c r="F101" s="26">
        <f t="shared" si="10"/>
        <v>2639024.46</v>
      </c>
      <c r="G101" s="141">
        <v>1632094.1</v>
      </c>
      <c r="H101" s="30"/>
      <c r="I101" s="8">
        <f t="shared" si="11"/>
        <v>1632094.1</v>
      </c>
      <c r="J101" s="10">
        <f t="shared" si="12"/>
        <v>4271118.5600000005</v>
      </c>
      <c r="K101" s="31"/>
      <c r="L101" s="30"/>
      <c r="M101" s="27"/>
      <c r="N101" s="31"/>
      <c r="O101" s="30"/>
      <c r="P101" s="28"/>
      <c r="Q101" s="135">
        <f t="shared" si="9"/>
        <v>4271118.5600000005</v>
      </c>
    </row>
    <row r="102" spans="1:17" x14ac:dyDescent="0.2">
      <c r="A102" s="226">
        <v>89</v>
      </c>
      <c r="B102" s="159" t="s">
        <v>150</v>
      </c>
      <c r="C102" s="51" t="s">
        <v>14</v>
      </c>
      <c r="D102" s="55">
        <v>829059.54</v>
      </c>
      <c r="E102" s="30"/>
      <c r="F102" s="26">
        <f t="shared" si="10"/>
        <v>829059.54</v>
      </c>
      <c r="G102" s="141">
        <v>959527.85</v>
      </c>
      <c r="H102" s="30"/>
      <c r="I102" s="8">
        <f t="shared" si="11"/>
        <v>959527.85</v>
      </c>
      <c r="J102" s="10">
        <f t="shared" si="12"/>
        <v>1788587.3900000001</v>
      </c>
      <c r="K102" s="31">
        <v>3702073.44</v>
      </c>
      <c r="L102" s="30"/>
      <c r="M102" s="27">
        <f t="shared" ref="M102" si="13">SUM(K102:L102)</f>
        <v>3702073.44</v>
      </c>
      <c r="N102" s="31"/>
      <c r="O102" s="30"/>
      <c r="P102" s="28"/>
      <c r="Q102" s="135">
        <f t="shared" si="9"/>
        <v>5490660.8300000001</v>
      </c>
    </row>
    <row r="103" spans="1:17" x14ac:dyDescent="0.2">
      <c r="A103" s="226">
        <v>90</v>
      </c>
      <c r="B103" s="49" t="s">
        <v>151</v>
      </c>
      <c r="C103" s="51" t="s">
        <v>30</v>
      </c>
      <c r="D103" s="55">
        <v>1347397.5</v>
      </c>
      <c r="E103" s="30"/>
      <c r="F103" s="26">
        <f t="shared" si="10"/>
        <v>1347397.5</v>
      </c>
      <c r="G103" s="141">
        <v>981049.97</v>
      </c>
      <c r="H103" s="30"/>
      <c r="I103" s="8">
        <f t="shared" si="11"/>
        <v>981049.97</v>
      </c>
      <c r="J103" s="10">
        <f t="shared" si="12"/>
        <v>2328447.4699999997</v>
      </c>
      <c r="K103" s="31"/>
      <c r="L103" s="30"/>
      <c r="M103" s="27"/>
      <c r="N103" s="31"/>
      <c r="O103" s="30"/>
      <c r="P103" s="28"/>
      <c r="Q103" s="135">
        <f t="shared" si="9"/>
        <v>2328447.4699999997</v>
      </c>
    </row>
    <row r="104" spans="1:17" x14ac:dyDescent="0.2">
      <c r="A104" s="226">
        <v>91</v>
      </c>
      <c r="B104" s="49" t="s">
        <v>152</v>
      </c>
      <c r="C104" s="51" t="s">
        <v>15</v>
      </c>
      <c r="D104" s="55">
        <v>1180554.54</v>
      </c>
      <c r="E104" s="30"/>
      <c r="F104" s="26">
        <f t="shared" si="10"/>
        <v>1180554.54</v>
      </c>
      <c r="G104" s="141">
        <v>1212412.76</v>
      </c>
      <c r="H104" s="30"/>
      <c r="I104" s="8">
        <f t="shared" si="11"/>
        <v>1212412.76</v>
      </c>
      <c r="J104" s="10">
        <f t="shared" si="12"/>
        <v>2392967.2999999998</v>
      </c>
      <c r="K104" s="31"/>
      <c r="L104" s="30"/>
      <c r="M104" s="27"/>
      <c r="N104" s="31"/>
      <c r="O104" s="30"/>
      <c r="P104" s="28"/>
      <c r="Q104" s="135">
        <f t="shared" si="9"/>
        <v>2392967.2999999998</v>
      </c>
    </row>
    <row r="105" spans="1:17" x14ac:dyDescent="0.2">
      <c r="A105" s="226">
        <v>92</v>
      </c>
      <c r="B105" s="19" t="s">
        <v>153</v>
      </c>
      <c r="C105" s="51" t="s">
        <v>13</v>
      </c>
      <c r="D105" s="55">
        <v>1577040.9</v>
      </c>
      <c r="E105" s="30"/>
      <c r="F105" s="26">
        <f t="shared" si="10"/>
        <v>1577040.9</v>
      </c>
      <c r="G105" s="141">
        <v>1372035.15</v>
      </c>
      <c r="H105" s="30"/>
      <c r="I105" s="8">
        <f t="shared" si="11"/>
        <v>1372035.15</v>
      </c>
      <c r="J105" s="10">
        <f t="shared" si="12"/>
        <v>2949076.05</v>
      </c>
      <c r="K105" s="31">
        <v>11106220.32</v>
      </c>
      <c r="L105" s="30"/>
      <c r="M105" s="27">
        <f t="shared" ref="M105:M107" si="14">SUM(K105:L105)</f>
        <v>11106220.32</v>
      </c>
      <c r="N105" s="31"/>
      <c r="O105" s="30"/>
      <c r="P105" s="28"/>
      <c r="Q105" s="135">
        <f t="shared" si="9"/>
        <v>14055296.370000001</v>
      </c>
    </row>
    <row r="106" spans="1:17" x14ac:dyDescent="0.2">
      <c r="A106" s="226">
        <v>93</v>
      </c>
      <c r="B106" s="159" t="s">
        <v>154</v>
      </c>
      <c r="C106" s="51" t="s">
        <v>31</v>
      </c>
      <c r="D106" s="55">
        <v>1015586.22</v>
      </c>
      <c r="E106" s="30"/>
      <c r="F106" s="26">
        <f t="shared" si="10"/>
        <v>1015586.22</v>
      </c>
      <c r="G106" s="141">
        <v>873439.37</v>
      </c>
      <c r="H106" s="30"/>
      <c r="I106" s="8">
        <f t="shared" si="11"/>
        <v>873439.37</v>
      </c>
      <c r="J106" s="10">
        <f t="shared" si="12"/>
        <v>1889025.5899999999</v>
      </c>
      <c r="K106" s="31"/>
      <c r="L106" s="30"/>
      <c r="M106" s="27"/>
      <c r="N106" s="31"/>
      <c r="O106" s="30"/>
      <c r="P106" s="28"/>
      <c r="Q106" s="135">
        <f t="shared" si="9"/>
        <v>1889025.5899999999</v>
      </c>
    </row>
    <row r="107" spans="1:17" x14ac:dyDescent="0.2">
      <c r="A107" s="226">
        <v>94</v>
      </c>
      <c r="B107" s="49" t="s">
        <v>156</v>
      </c>
      <c r="C107" s="51" t="s">
        <v>33</v>
      </c>
      <c r="D107" s="55">
        <v>2578098.66</v>
      </c>
      <c r="E107" s="30"/>
      <c r="F107" s="26">
        <f t="shared" si="10"/>
        <v>2578098.66</v>
      </c>
      <c r="G107" s="141">
        <v>2399716.38</v>
      </c>
      <c r="H107" s="30"/>
      <c r="I107" s="8">
        <f t="shared" si="11"/>
        <v>2399716.38</v>
      </c>
      <c r="J107" s="10">
        <f t="shared" si="12"/>
        <v>4977815.04</v>
      </c>
      <c r="K107" s="31">
        <v>10180701.960000001</v>
      </c>
      <c r="L107" s="30"/>
      <c r="M107" s="27">
        <f t="shared" si="14"/>
        <v>10180701.960000001</v>
      </c>
      <c r="N107" s="31"/>
      <c r="O107" s="30"/>
      <c r="P107" s="28"/>
      <c r="Q107" s="135">
        <f t="shared" si="9"/>
        <v>15158517</v>
      </c>
    </row>
    <row r="108" spans="1:17" x14ac:dyDescent="0.2">
      <c r="A108" s="226">
        <v>96</v>
      </c>
      <c r="B108" s="49" t="s">
        <v>158</v>
      </c>
      <c r="C108" s="51" t="s">
        <v>159</v>
      </c>
      <c r="D108" s="55"/>
      <c r="E108" s="30"/>
      <c r="F108" s="26"/>
      <c r="G108" s="141"/>
      <c r="H108" s="30"/>
      <c r="I108" s="8"/>
      <c r="J108" s="10"/>
      <c r="K108" s="31"/>
      <c r="L108" s="30"/>
      <c r="M108" s="27"/>
      <c r="N108" s="31"/>
      <c r="O108" s="30"/>
      <c r="P108" s="28"/>
      <c r="Q108" s="135">
        <f t="shared" si="9"/>
        <v>0</v>
      </c>
    </row>
    <row r="109" spans="1:17" x14ac:dyDescent="0.2">
      <c r="A109" s="226">
        <v>98</v>
      </c>
      <c r="B109" s="49" t="s">
        <v>160</v>
      </c>
      <c r="C109" s="51" t="s">
        <v>161</v>
      </c>
      <c r="D109" s="55"/>
      <c r="E109" s="30"/>
      <c r="F109" s="26"/>
      <c r="G109" s="141"/>
      <c r="H109" s="30"/>
      <c r="I109" s="8"/>
      <c r="J109" s="10"/>
      <c r="K109" s="31"/>
      <c r="L109" s="30"/>
      <c r="M109" s="27"/>
      <c r="N109" s="31"/>
      <c r="O109" s="30"/>
      <c r="P109" s="28"/>
      <c r="Q109" s="135">
        <f t="shared" si="9"/>
        <v>0</v>
      </c>
    </row>
    <row r="110" spans="1:17" x14ac:dyDescent="0.2">
      <c r="A110" s="226">
        <v>99</v>
      </c>
      <c r="B110" s="159" t="s">
        <v>162</v>
      </c>
      <c r="C110" s="51" t="s">
        <v>163</v>
      </c>
      <c r="D110" s="55"/>
      <c r="E110" s="30"/>
      <c r="F110" s="26"/>
      <c r="G110" s="141"/>
      <c r="H110" s="30"/>
      <c r="I110" s="8"/>
      <c r="J110" s="10"/>
      <c r="K110" s="31"/>
      <c r="L110" s="30"/>
      <c r="M110" s="27"/>
      <c r="N110" s="31"/>
      <c r="O110" s="30"/>
      <c r="P110" s="28"/>
      <c r="Q110" s="135">
        <f t="shared" si="9"/>
        <v>0</v>
      </c>
    </row>
    <row r="111" spans="1:17" x14ac:dyDescent="0.2">
      <c r="A111" s="226">
        <v>100</v>
      </c>
      <c r="B111" s="159" t="s">
        <v>164</v>
      </c>
      <c r="C111" s="51" t="s">
        <v>165</v>
      </c>
      <c r="D111" s="55"/>
      <c r="E111" s="30"/>
      <c r="F111" s="26"/>
      <c r="G111" s="141"/>
      <c r="H111" s="30"/>
      <c r="I111" s="8"/>
      <c r="J111" s="10"/>
      <c r="K111" s="31"/>
      <c r="L111" s="30"/>
      <c r="M111" s="27"/>
      <c r="N111" s="31"/>
      <c r="O111" s="30"/>
      <c r="P111" s="28"/>
      <c r="Q111" s="135">
        <f t="shared" si="9"/>
        <v>0</v>
      </c>
    </row>
    <row r="112" spans="1:17" ht="15.75" customHeight="1" x14ac:dyDescent="0.2">
      <c r="A112" s="226">
        <v>101</v>
      </c>
      <c r="B112" s="159" t="s">
        <v>166</v>
      </c>
      <c r="C112" s="51" t="s">
        <v>167</v>
      </c>
      <c r="D112" s="55"/>
      <c r="E112" s="30"/>
      <c r="F112" s="26"/>
      <c r="G112" s="141"/>
      <c r="H112" s="30"/>
      <c r="I112" s="8"/>
      <c r="J112" s="10"/>
      <c r="K112" s="31"/>
      <c r="L112" s="30"/>
      <c r="M112" s="27"/>
      <c r="N112" s="31"/>
      <c r="O112" s="30"/>
      <c r="P112" s="28"/>
      <c r="Q112" s="135">
        <f t="shared" si="9"/>
        <v>0</v>
      </c>
    </row>
    <row r="113" spans="1:17" x14ac:dyDescent="0.2">
      <c r="A113" s="226">
        <v>102</v>
      </c>
      <c r="B113" s="159" t="s">
        <v>168</v>
      </c>
      <c r="C113" s="51" t="s">
        <v>169</v>
      </c>
      <c r="D113" s="55"/>
      <c r="E113" s="30"/>
      <c r="F113" s="26"/>
      <c r="G113" s="141"/>
      <c r="H113" s="30"/>
      <c r="I113" s="8"/>
      <c r="J113" s="10"/>
      <c r="K113" s="31"/>
      <c r="L113" s="30"/>
      <c r="M113" s="27"/>
      <c r="N113" s="31"/>
      <c r="O113" s="30"/>
      <c r="P113" s="28"/>
      <c r="Q113" s="135">
        <f t="shared" si="9"/>
        <v>0</v>
      </c>
    </row>
    <row r="114" spans="1:17" x14ac:dyDescent="0.2">
      <c r="A114" s="226">
        <v>103</v>
      </c>
      <c r="B114" s="159" t="s">
        <v>170</v>
      </c>
      <c r="C114" s="51" t="s">
        <v>171</v>
      </c>
      <c r="D114" s="55"/>
      <c r="E114" s="30"/>
      <c r="F114" s="26"/>
      <c r="G114" s="141"/>
      <c r="H114" s="30"/>
      <c r="I114" s="8"/>
      <c r="J114" s="10"/>
      <c r="K114" s="31"/>
      <c r="L114" s="30"/>
      <c r="M114" s="27"/>
      <c r="N114" s="31"/>
      <c r="O114" s="30"/>
      <c r="P114" s="28"/>
      <c r="Q114" s="135">
        <f t="shared" si="9"/>
        <v>0</v>
      </c>
    </row>
    <row r="115" spans="1:17" x14ac:dyDescent="0.2">
      <c r="A115" s="226">
        <v>104</v>
      </c>
      <c r="B115" s="104" t="s">
        <v>172</v>
      </c>
      <c r="C115" s="161" t="s">
        <v>173</v>
      </c>
      <c r="D115" s="55"/>
      <c r="E115" s="30"/>
      <c r="F115" s="26"/>
      <c r="G115" s="141"/>
      <c r="H115" s="30"/>
      <c r="I115" s="8"/>
      <c r="J115" s="10"/>
      <c r="K115" s="31"/>
      <c r="L115" s="30"/>
      <c r="M115" s="27"/>
      <c r="N115" s="31"/>
      <c r="O115" s="30"/>
      <c r="P115" s="28"/>
      <c r="Q115" s="135">
        <f t="shared" si="9"/>
        <v>0</v>
      </c>
    </row>
    <row r="116" spans="1:17" x14ac:dyDescent="0.2">
      <c r="A116" s="226">
        <v>105</v>
      </c>
      <c r="B116" s="19" t="s">
        <v>174</v>
      </c>
      <c r="C116" s="51" t="s">
        <v>175</v>
      </c>
      <c r="D116" s="55"/>
      <c r="E116" s="30"/>
      <c r="F116" s="26"/>
      <c r="G116" s="141"/>
      <c r="H116" s="30"/>
      <c r="I116" s="8"/>
      <c r="J116" s="10"/>
      <c r="K116" s="31"/>
      <c r="L116" s="30"/>
      <c r="M116" s="27"/>
      <c r="N116" s="31"/>
      <c r="O116" s="30"/>
      <c r="P116" s="28"/>
      <c r="Q116" s="135">
        <f t="shared" si="9"/>
        <v>0</v>
      </c>
    </row>
    <row r="117" spans="1:17" x14ac:dyDescent="0.2">
      <c r="A117" s="226">
        <v>106</v>
      </c>
      <c r="B117" s="159" t="s">
        <v>176</v>
      </c>
      <c r="C117" s="51" t="s">
        <v>177</v>
      </c>
      <c r="D117" s="55"/>
      <c r="E117" s="30"/>
      <c r="F117" s="26"/>
      <c r="G117" s="141"/>
      <c r="H117" s="30"/>
      <c r="I117" s="8"/>
      <c r="J117" s="10"/>
      <c r="K117" s="31"/>
      <c r="L117" s="30"/>
      <c r="M117" s="27"/>
      <c r="N117" s="31"/>
      <c r="O117" s="30"/>
      <c r="P117" s="28"/>
      <c r="Q117" s="135">
        <f t="shared" si="9"/>
        <v>0</v>
      </c>
    </row>
    <row r="118" spans="1:17" x14ac:dyDescent="0.2">
      <c r="A118" s="226">
        <v>107</v>
      </c>
      <c r="B118" s="49" t="s">
        <v>178</v>
      </c>
      <c r="C118" s="164" t="s">
        <v>179</v>
      </c>
      <c r="D118" s="55"/>
      <c r="E118" s="30"/>
      <c r="F118" s="26"/>
      <c r="G118" s="141"/>
      <c r="H118" s="30"/>
      <c r="I118" s="8"/>
      <c r="J118" s="10"/>
      <c r="K118" s="31"/>
      <c r="L118" s="30"/>
      <c r="M118" s="27"/>
      <c r="N118" s="31"/>
      <c r="O118" s="30"/>
      <c r="P118" s="28"/>
      <c r="Q118" s="135">
        <f t="shared" si="9"/>
        <v>0</v>
      </c>
    </row>
    <row r="119" spans="1:17" x14ac:dyDescent="0.2">
      <c r="A119" s="226">
        <v>108</v>
      </c>
      <c r="B119" s="159" t="s">
        <v>180</v>
      </c>
      <c r="C119" s="51" t="s">
        <v>262</v>
      </c>
      <c r="D119" s="55"/>
      <c r="E119" s="30"/>
      <c r="F119" s="26"/>
      <c r="G119" s="141"/>
      <c r="H119" s="30"/>
      <c r="I119" s="8"/>
      <c r="J119" s="10"/>
      <c r="K119" s="31"/>
      <c r="L119" s="30"/>
      <c r="M119" s="27"/>
      <c r="N119" s="31"/>
      <c r="O119" s="30"/>
      <c r="P119" s="28"/>
      <c r="Q119" s="135">
        <f t="shared" si="9"/>
        <v>0</v>
      </c>
    </row>
    <row r="120" spans="1:17" x14ac:dyDescent="0.2">
      <c r="A120" s="226">
        <v>109</v>
      </c>
      <c r="B120" s="19" t="s">
        <v>181</v>
      </c>
      <c r="C120" s="51" t="s">
        <v>250</v>
      </c>
      <c r="D120" s="55"/>
      <c r="E120" s="30"/>
      <c r="F120" s="26"/>
      <c r="G120" s="141"/>
      <c r="H120" s="30"/>
      <c r="I120" s="8"/>
      <c r="J120" s="10"/>
      <c r="K120" s="31"/>
      <c r="L120" s="30"/>
      <c r="M120" s="27"/>
      <c r="N120" s="31"/>
      <c r="O120" s="30"/>
      <c r="P120" s="28"/>
      <c r="Q120" s="135">
        <f t="shared" si="9"/>
        <v>0</v>
      </c>
    </row>
    <row r="121" spans="1:17" x14ac:dyDescent="0.2">
      <c r="A121" s="226">
        <v>110</v>
      </c>
      <c r="B121" s="49" t="s">
        <v>302</v>
      </c>
      <c r="C121" s="51" t="s">
        <v>307</v>
      </c>
      <c r="D121" s="55"/>
      <c r="E121" s="30"/>
      <c r="F121" s="26"/>
      <c r="G121" s="141"/>
      <c r="H121" s="30"/>
      <c r="I121" s="8"/>
      <c r="J121" s="10"/>
      <c r="K121" s="31"/>
      <c r="L121" s="30"/>
      <c r="M121" s="27"/>
      <c r="N121" s="31"/>
      <c r="O121" s="30"/>
      <c r="P121" s="28"/>
      <c r="Q121" s="135">
        <f t="shared" si="9"/>
        <v>0</v>
      </c>
    </row>
    <row r="122" spans="1:17" x14ac:dyDescent="0.2">
      <c r="A122" s="226">
        <v>111</v>
      </c>
      <c r="B122" s="24" t="s">
        <v>319</v>
      </c>
      <c r="C122" s="161" t="s">
        <v>318</v>
      </c>
      <c r="D122" s="55"/>
      <c r="E122" s="30"/>
      <c r="F122" s="26"/>
      <c r="G122" s="141"/>
      <c r="H122" s="30"/>
      <c r="I122" s="8"/>
      <c r="J122" s="10"/>
      <c r="K122" s="31"/>
      <c r="L122" s="30"/>
      <c r="M122" s="27"/>
      <c r="N122" s="31"/>
      <c r="O122" s="30"/>
      <c r="P122" s="28"/>
      <c r="Q122" s="135">
        <f t="shared" si="9"/>
        <v>0</v>
      </c>
    </row>
    <row r="123" spans="1:17" x14ac:dyDescent="0.2">
      <c r="A123" s="226">
        <v>112</v>
      </c>
      <c r="B123" s="19" t="s">
        <v>182</v>
      </c>
      <c r="C123" s="51" t="s">
        <v>301</v>
      </c>
      <c r="D123" s="55"/>
      <c r="E123" s="30"/>
      <c r="F123" s="26"/>
      <c r="G123" s="141"/>
      <c r="H123" s="30"/>
      <c r="I123" s="8"/>
      <c r="J123" s="10"/>
      <c r="K123" s="31"/>
      <c r="L123" s="30"/>
      <c r="M123" s="27"/>
      <c r="N123" s="31"/>
      <c r="O123" s="30"/>
      <c r="P123" s="28"/>
      <c r="Q123" s="135">
        <f t="shared" si="9"/>
        <v>0</v>
      </c>
    </row>
    <row r="124" spans="1:17" x14ac:dyDescent="0.2">
      <c r="A124" s="226">
        <v>113</v>
      </c>
      <c r="B124" s="159" t="s">
        <v>183</v>
      </c>
      <c r="C124" s="51" t="s">
        <v>184</v>
      </c>
      <c r="D124" s="55"/>
      <c r="E124" s="30"/>
      <c r="F124" s="26"/>
      <c r="G124" s="141"/>
      <c r="H124" s="30"/>
      <c r="I124" s="8"/>
      <c r="J124" s="10"/>
      <c r="K124" s="31"/>
      <c r="L124" s="30"/>
      <c r="M124" s="27"/>
      <c r="N124" s="31"/>
      <c r="O124" s="30"/>
      <c r="P124" s="28"/>
      <c r="Q124" s="135">
        <f t="shared" si="9"/>
        <v>0</v>
      </c>
    </row>
    <row r="125" spans="1:17" ht="25.5" x14ac:dyDescent="0.2">
      <c r="A125" s="226">
        <v>114</v>
      </c>
      <c r="B125" s="159" t="s">
        <v>185</v>
      </c>
      <c r="C125" s="93" t="s">
        <v>298</v>
      </c>
      <c r="D125" s="55"/>
      <c r="E125" s="30"/>
      <c r="F125" s="26"/>
      <c r="G125" s="141"/>
      <c r="H125" s="30"/>
      <c r="I125" s="8"/>
      <c r="J125" s="10"/>
      <c r="K125" s="31"/>
      <c r="L125" s="30"/>
      <c r="M125" s="27"/>
      <c r="N125" s="31"/>
      <c r="O125" s="30"/>
      <c r="P125" s="28"/>
      <c r="Q125" s="135">
        <f t="shared" si="9"/>
        <v>0</v>
      </c>
    </row>
    <row r="126" spans="1:17" x14ac:dyDescent="0.2">
      <c r="A126" s="226">
        <v>115</v>
      </c>
      <c r="B126" s="159" t="s">
        <v>186</v>
      </c>
      <c r="C126" s="51" t="s">
        <v>221</v>
      </c>
      <c r="D126" s="55"/>
      <c r="E126" s="30"/>
      <c r="F126" s="26"/>
      <c r="G126" s="141"/>
      <c r="H126" s="30"/>
      <c r="I126" s="8"/>
      <c r="J126" s="10"/>
      <c r="K126" s="31"/>
      <c r="L126" s="30"/>
      <c r="M126" s="27"/>
      <c r="N126" s="31"/>
      <c r="O126" s="30"/>
      <c r="P126" s="28"/>
      <c r="Q126" s="135">
        <f t="shared" si="9"/>
        <v>0</v>
      </c>
    </row>
    <row r="127" spans="1:17" x14ac:dyDescent="0.2">
      <c r="A127" s="226">
        <v>116</v>
      </c>
      <c r="B127" s="159" t="s">
        <v>187</v>
      </c>
      <c r="C127" s="51" t="s">
        <v>188</v>
      </c>
      <c r="D127" s="55"/>
      <c r="E127" s="30"/>
      <c r="F127" s="26"/>
      <c r="G127" s="141"/>
      <c r="H127" s="30"/>
      <c r="I127" s="8"/>
      <c r="J127" s="10"/>
      <c r="K127" s="31"/>
      <c r="L127" s="30"/>
      <c r="M127" s="27"/>
      <c r="N127" s="31"/>
      <c r="O127" s="30"/>
      <c r="P127" s="28"/>
      <c r="Q127" s="135">
        <f t="shared" si="9"/>
        <v>0</v>
      </c>
    </row>
    <row r="128" spans="1:17" x14ac:dyDescent="0.2">
      <c r="A128" s="226">
        <v>117</v>
      </c>
      <c r="B128" s="159" t="s">
        <v>189</v>
      </c>
      <c r="C128" s="51" t="s">
        <v>39</v>
      </c>
      <c r="D128" s="55"/>
      <c r="E128" s="30"/>
      <c r="F128" s="26"/>
      <c r="G128" s="141"/>
      <c r="H128" s="30"/>
      <c r="I128" s="8"/>
      <c r="J128" s="10"/>
      <c r="K128" s="31"/>
      <c r="L128" s="30"/>
      <c r="M128" s="27"/>
      <c r="N128" s="31"/>
      <c r="O128" s="30"/>
      <c r="P128" s="28"/>
      <c r="Q128" s="135">
        <f t="shared" si="9"/>
        <v>0</v>
      </c>
    </row>
    <row r="129" spans="1:17" x14ac:dyDescent="0.2">
      <c r="A129" s="226">
        <v>118</v>
      </c>
      <c r="B129" s="49" t="s">
        <v>190</v>
      </c>
      <c r="C129" s="51" t="s">
        <v>44</v>
      </c>
      <c r="D129" s="55"/>
      <c r="E129" s="30"/>
      <c r="F129" s="26"/>
      <c r="G129" s="141"/>
      <c r="H129" s="30"/>
      <c r="I129" s="8"/>
      <c r="J129" s="10"/>
      <c r="K129" s="31"/>
      <c r="L129" s="30"/>
      <c r="M129" s="27"/>
      <c r="N129" s="31"/>
      <c r="O129" s="30"/>
      <c r="P129" s="28"/>
      <c r="Q129" s="135">
        <f t="shared" si="9"/>
        <v>0</v>
      </c>
    </row>
    <row r="130" spans="1:17" x14ac:dyDescent="0.2">
      <c r="A130" s="226">
        <v>119</v>
      </c>
      <c r="B130" s="49" t="s">
        <v>191</v>
      </c>
      <c r="C130" s="51" t="s">
        <v>223</v>
      </c>
      <c r="D130" s="55"/>
      <c r="E130" s="30"/>
      <c r="F130" s="26"/>
      <c r="G130" s="141"/>
      <c r="H130" s="30"/>
      <c r="I130" s="8"/>
      <c r="J130" s="10"/>
      <c r="K130" s="31"/>
      <c r="L130" s="30"/>
      <c r="M130" s="27"/>
      <c r="N130" s="31"/>
      <c r="O130" s="30"/>
      <c r="P130" s="28"/>
      <c r="Q130" s="135">
        <f t="shared" ref="Q130:Q143" si="15">J130+M130+P130</f>
        <v>0</v>
      </c>
    </row>
    <row r="131" spans="1:17" x14ac:dyDescent="0.2">
      <c r="A131" s="226">
        <v>120</v>
      </c>
      <c r="B131" s="49" t="s">
        <v>192</v>
      </c>
      <c r="C131" s="51" t="s">
        <v>46</v>
      </c>
      <c r="D131" s="55"/>
      <c r="E131" s="30"/>
      <c r="F131" s="26"/>
      <c r="G131" s="141"/>
      <c r="H131" s="30"/>
      <c r="I131" s="8"/>
      <c r="J131" s="10"/>
      <c r="K131" s="31"/>
      <c r="L131" s="30"/>
      <c r="M131" s="27"/>
      <c r="N131" s="31"/>
      <c r="O131" s="30"/>
      <c r="P131" s="28"/>
      <c r="Q131" s="135">
        <f t="shared" si="15"/>
        <v>0</v>
      </c>
    </row>
    <row r="132" spans="1:17" x14ac:dyDescent="0.2">
      <c r="A132" s="226">
        <v>121</v>
      </c>
      <c r="B132" s="159" t="s">
        <v>193</v>
      </c>
      <c r="C132" s="51" t="s">
        <v>45</v>
      </c>
      <c r="D132" s="55"/>
      <c r="E132" s="30"/>
      <c r="F132" s="26"/>
      <c r="G132" s="141"/>
      <c r="H132" s="30"/>
      <c r="I132" s="8"/>
      <c r="J132" s="10"/>
      <c r="K132" s="31"/>
      <c r="L132" s="30"/>
      <c r="M132" s="27"/>
      <c r="N132" s="31"/>
      <c r="O132" s="30"/>
      <c r="P132" s="28"/>
      <c r="Q132" s="135">
        <f t="shared" si="15"/>
        <v>0</v>
      </c>
    </row>
    <row r="133" spans="1:17" x14ac:dyDescent="0.2">
      <c r="A133" s="226">
        <v>122</v>
      </c>
      <c r="B133" s="159" t="s">
        <v>194</v>
      </c>
      <c r="C133" s="51" t="s">
        <v>195</v>
      </c>
      <c r="D133" s="55"/>
      <c r="E133" s="30"/>
      <c r="F133" s="26"/>
      <c r="G133" s="141"/>
      <c r="H133" s="30"/>
      <c r="I133" s="8"/>
      <c r="J133" s="10"/>
      <c r="K133" s="31"/>
      <c r="L133" s="30"/>
      <c r="M133" s="27"/>
      <c r="N133" s="31"/>
      <c r="O133" s="30"/>
      <c r="P133" s="28"/>
      <c r="Q133" s="135">
        <f t="shared" si="15"/>
        <v>0</v>
      </c>
    </row>
    <row r="134" spans="1:17" x14ac:dyDescent="0.2">
      <c r="A134" s="226">
        <v>123</v>
      </c>
      <c r="B134" s="159" t="s">
        <v>196</v>
      </c>
      <c r="C134" s="51" t="s">
        <v>322</v>
      </c>
      <c r="D134" s="55"/>
      <c r="E134" s="30"/>
      <c r="F134" s="26"/>
      <c r="G134" s="141"/>
      <c r="H134" s="30"/>
      <c r="I134" s="8"/>
      <c r="J134" s="10"/>
      <c r="K134" s="31"/>
      <c r="L134" s="30"/>
      <c r="M134" s="27"/>
      <c r="N134" s="31"/>
      <c r="O134" s="30"/>
      <c r="P134" s="28"/>
      <c r="Q134" s="135">
        <f t="shared" si="15"/>
        <v>0</v>
      </c>
    </row>
    <row r="135" spans="1:17" x14ac:dyDescent="0.2">
      <c r="A135" s="226">
        <v>124</v>
      </c>
      <c r="B135" s="49" t="s">
        <v>197</v>
      </c>
      <c r="C135" s="51" t="s">
        <v>222</v>
      </c>
      <c r="D135" s="55"/>
      <c r="E135" s="30"/>
      <c r="F135" s="26"/>
      <c r="G135" s="141"/>
      <c r="H135" s="30"/>
      <c r="I135" s="8"/>
      <c r="J135" s="10"/>
      <c r="K135" s="31"/>
      <c r="L135" s="30"/>
      <c r="M135" s="27"/>
      <c r="N135" s="31"/>
      <c r="O135" s="30"/>
      <c r="P135" s="28"/>
      <c r="Q135" s="135">
        <f t="shared" si="15"/>
        <v>0</v>
      </c>
    </row>
    <row r="136" spans="1:17" ht="25.5" x14ac:dyDescent="0.2">
      <c r="A136" s="226">
        <v>125</v>
      </c>
      <c r="B136" s="19" t="s">
        <v>198</v>
      </c>
      <c r="C136" s="51" t="s">
        <v>321</v>
      </c>
      <c r="D136" s="55">
        <v>6181625.4000000004</v>
      </c>
      <c r="E136" s="30"/>
      <c r="F136" s="26">
        <f t="shared" ref="F136:F140" si="16">SUM(D136:E136)</f>
        <v>6181625.4000000004</v>
      </c>
      <c r="G136" s="141">
        <v>1832967.22</v>
      </c>
      <c r="H136" s="30"/>
      <c r="I136" s="8">
        <f t="shared" ref="I136:I140" si="17">SUM(G136:H136)</f>
        <v>1832967.22</v>
      </c>
      <c r="J136" s="10">
        <f t="shared" ref="J136:J140" si="18">F136+I136</f>
        <v>8014592.6200000001</v>
      </c>
      <c r="K136" s="31"/>
      <c r="L136" s="30"/>
      <c r="M136" s="27"/>
      <c r="N136" s="31"/>
      <c r="O136" s="30"/>
      <c r="P136" s="28"/>
      <c r="Q136" s="135">
        <f t="shared" si="15"/>
        <v>8014592.6200000001</v>
      </c>
    </row>
    <row r="137" spans="1:17" x14ac:dyDescent="0.2">
      <c r="A137" s="226">
        <v>126</v>
      </c>
      <c r="B137" s="159" t="s">
        <v>199</v>
      </c>
      <c r="C137" s="51" t="s">
        <v>200</v>
      </c>
      <c r="D137" s="40"/>
      <c r="E137" s="30"/>
      <c r="F137" s="26"/>
      <c r="G137" s="30"/>
      <c r="H137" s="30"/>
      <c r="I137" s="8"/>
      <c r="J137" s="10"/>
      <c r="K137" s="31"/>
      <c r="L137" s="30"/>
      <c r="M137" s="27"/>
      <c r="N137" s="31"/>
      <c r="O137" s="30"/>
      <c r="P137" s="28"/>
      <c r="Q137" s="135">
        <f t="shared" si="15"/>
        <v>0</v>
      </c>
    </row>
    <row r="138" spans="1:17" x14ac:dyDescent="0.2">
      <c r="A138" s="226">
        <v>127</v>
      </c>
      <c r="B138" s="49" t="s">
        <v>201</v>
      </c>
      <c r="C138" s="51" t="s">
        <v>202</v>
      </c>
      <c r="D138" s="40"/>
      <c r="E138" s="30"/>
      <c r="F138" s="26"/>
      <c r="G138" s="30"/>
      <c r="H138" s="30"/>
      <c r="I138" s="8"/>
      <c r="J138" s="10"/>
      <c r="K138" s="31"/>
      <c r="L138" s="30"/>
      <c r="M138" s="27"/>
      <c r="N138" s="31"/>
      <c r="O138" s="30"/>
      <c r="P138" s="28"/>
      <c r="Q138" s="135">
        <f t="shared" si="15"/>
        <v>0</v>
      </c>
    </row>
    <row r="139" spans="1:17" x14ac:dyDescent="0.2">
      <c r="A139" s="226">
        <v>128</v>
      </c>
      <c r="B139" s="159" t="s">
        <v>203</v>
      </c>
      <c r="C139" s="51" t="s">
        <v>204</v>
      </c>
      <c r="D139" s="40"/>
      <c r="E139" s="30"/>
      <c r="F139" s="26"/>
      <c r="G139" s="30"/>
      <c r="H139" s="30"/>
      <c r="I139" s="8"/>
      <c r="J139" s="10"/>
      <c r="K139" s="31"/>
      <c r="L139" s="30"/>
      <c r="M139" s="27"/>
      <c r="N139" s="31"/>
      <c r="O139" s="30"/>
      <c r="P139" s="28"/>
      <c r="Q139" s="135">
        <f t="shared" si="15"/>
        <v>0</v>
      </c>
    </row>
    <row r="140" spans="1:17" x14ac:dyDescent="0.2">
      <c r="A140" s="226">
        <v>129</v>
      </c>
      <c r="B140" s="18" t="s">
        <v>251</v>
      </c>
      <c r="C140" s="165" t="s">
        <v>252</v>
      </c>
      <c r="D140" s="40"/>
      <c r="E140" s="30">
        <v>108042619.5</v>
      </c>
      <c r="F140" s="26">
        <f t="shared" si="16"/>
        <v>108042619.5</v>
      </c>
      <c r="G140" s="30"/>
      <c r="H140" s="30">
        <v>91422891.25</v>
      </c>
      <c r="I140" s="8">
        <f t="shared" si="17"/>
        <v>91422891.25</v>
      </c>
      <c r="J140" s="10">
        <f t="shared" si="18"/>
        <v>199465510.75</v>
      </c>
      <c r="K140" s="31"/>
      <c r="L140" s="30">
        <v>467471724.72000003</v>
      </c>
      <c r="M140" s="27">
        <f t="shared" ref="M140" si="19">SUM(K140:L140)</f>
        <v>467471724.72000003</v>
      </c>
      <c r="N140" s="31"/>
      <c r="O140" s="30">
        <v>5717404.4000000004</v>
      </c>
      <c r="P140" s="28">
        <f t="shared" ref="P140" si="20">SUM(N140:O140)</f>
        <v>5717404.4000000004</v>
      </c>
      <c r="Q140" s="135">
        <f t="shared" si="15"/>
        <v>672654639.87</v>
      </c>
    </row>
    <row r="141" spans="1:17" x14ac:dyDescent="0.2">
      <c r="A141" s="226">
        <v>130</v>
      </c>
      <c r="B141" s="21" t="s">
        <v>253</v>
      </c>
      <c r="C141" s="165" t="s">
        <v>254</v>
      </c>
      <c r="D141" s="40"/>
      <c r="E141" s="30"/>
      <c r="F141" s="26"/>
      <c r="G141" s="30"/>
      <c r="H141" s="30"/>
      <c r="I141" s="8"/>
      <c r="J141" s="143"/>
      <c r="K141" s="40"/>
      <c r="L141" s="30"/>
      <c r="M141" s="35"/>
      <c r="N141" s="32"/>
      <c r="O141" s="30"/>
      <c r="P141" s="27"/>
      <c r="Q141" s="142">
        <f t="shared" si="15"/>
        <v>0</v>
      </c>
    </row>
    <row r="142" spans="1:17" x14ac:dyDescent="0.2">
      <c r="A142" s="226">
        <v>131</v>
      </c>
      <c r="B142" s="133" t="s">
        <v>255</v>
      </c>
      <c r="C142" s="221" t="s">
        <v>317</v>
      </c>
      <c r="D142" s="40"/>
      <c r="E142" s="30"/>
      <c r="F142" s="26"/>
      <c r="G142" s="30"/>
      <c r="H142" s="30"/>
      <c r="I142" s="8"/>
      <c r="J142" s="143"/>
      <c r="K142" s="32"/>
      <c r="L142" s="30"/>
      <c r="M142" s="35"/>
      <c r="N142" s="32"/>
      <c r="O142" s="30"/>
      <c r="P142" s="27"/>
      <c r="Q142" s="142">
        <f t="shared" si="15"/>
        <v>0</v>
      </c>
    </row>
    <row r="143" spans="1:17" x14ac:dyDescent="0.2">
      <c r="A143" s="226">
        <v>132</v>
      </c>
      <c r="B143" s="160" t="s">
        <v>260</v>
      </c>
      <c r="C143" s="166" t="s">
        <v>261</v>
      </c>
      <c r="D143" s="33"/>
      <c r="E143" s="34"/>
      <c r="F143" s="37"/>
      <c r="G143" s="34"/>
      <c r="H143" s="34"/>
      <c r="I143" s="144"/>
      <c r="J143" s="145"/>
      <c r="K143" s="36"/>
      <c r="L143" s="34"/>
      <c r="M143" s="38"/>
      <c r="N143" s="33"/>
      <c r="O143" s="34"/>
      <c r="P143" s="39"/>
      <c r="Q143" s="146">
        <f t="shared" si="15"/>
        <v>0</v>
      </c>
    </row>
    <row r="144" spans="1:17" x14ac:dyDescent="0.2">
      <c r="A144" s="226">
        <v>133</v>
      </c>
      <c r="B144" s="24" t="s">
        <v>296</v>
      </c>
      <c r="C144" s="152" t="s">
        <v>295</v>
      </c>
      <c r="D144" s="40"/>
      <c r="E144" s="30"/>
      <c r="F144" s="26"/>
      <c r="G144" s="30"/>
      <c r="H144" s="30"/>
      <c r="I144" s="8"/>
      <c r="J144" s="143"/>
      <c r="K144" s="32"/>
      <c r="L144" s="30"/>
      <c r="M144" s="35"/>
      <c r="N144" s="40"/>
      <c r="O144" s="30"/>
      <c r="P144" s="35"/>
      <c r="Q144" s="135">
        <f t="shared" ref="Q144:Q145" si="21">J144+M144+P144</f>
        <v>0</v>
      </c>
    </row>
    <row r="145" spans="1:17" x14ac:dyDescent="0.2">
      <c r="A145" s="226">
        <v>134</v>
      </c>
      <c r="B145" s="24" t="s">
        <v>300</v>
      </c>
      <c r="C145" s="152" t="s">
        <v>299</v>
      </c>
      <c r="D145" s="40"/>
      <c r="E145" s="30"/>
      <c r="F145" s="26"/>
      <c r="G145" s="30"/>
      <c r="H145" s="30"/>
      <c r="I145" s="8"/>
      <c r="J145" s="143"/>
      <c r="K145" s="32"/>
      <c r="L145" s="30"/>
      <c r="M145" s="27"/>
      <c r="N145" s="40"/>
      <c r="O145" s="30"/>
      <c r="P145" s="35"/>
      <c r="Q145" s="135">
        <f t="shared" si="21"/>
        <v>0</v>
      </c>
    </row>
    <row r="146" spans="1:17" s="229" customFormat="1" ht="13.5" thickBot="1" x14ac:dyDescent="0.25">
      <c r="A146" s="251">
        <v>135</v>
      </c>
      <c r="B146" s="252" t="s">
        <v>303</v>
      </c>
      <c r="C146" s="253" t="s">
        <v>304</v>
      </c>
      <c r="D146" s="260"/>
      <c r="E146" s="249"/>
      <c r="F146" s="256"/>
      <c r="G146" s="249"/>
      <c r="H146" s="249"/>
      <c r="I146" s="258"/>
      <c r="J146" s="259"/>
      <c r="K146" s="248"/>
      <c r="L146" s="249"/>
      <c r="M146" s="250"/>
      <c r="N146" s="260"/>
      <c r="O146" s="249"/>
      <c r="P146" s="290"/>
      <c r="Q146" s="265">
        <f t="shared" ref="Q146" si="22">J146+M146+P146</f>
        <v>0</v>
      </c>
    </row>
    <row r="147" spans="1:17" x14ac:dyDescent="0.2">
      <c r="Q147" s="6"/>
    </row>
  </sheetData>
  <mergeCells count="16">
    <mergeCell ref="A1:P1"/>
    <mergeCell ref="A3:A5"/>
    <mergeCell ref="B3:B5"/>
    <mergeCell ref="C3:C5"/>
    <mergeCell ref="D3:J3"/>
    <mergeCell ref="J4:J5"/>
    <mergeCell ref="D4:F4"/>
    <mergeCell ref="G4:I4"/>
    <mergeCell ref="K3:M4"/>
    <mergeCell ref="N3:P4"/>
    <mergeCell ref="A6:C6"/>
    <mergeCell ref="A8:C8"/>
    <mergeCell ref="Q3:Q5"/>
    <mergeCell ref="A7:C7"/>
    <mergeCell ref="A89:A92"/>
    <mergeCell ref="B89:B92"/>
  </mergeCells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46"/>
  <sheetViews>
    <sheetView zoomScale="90" zoomScaleNormal="90" workbookViewId="0">
      <pane xSplit="3" ySplit="8" topLeftCell="D122" activePane="bottomRight" state="frozen"/>
      <selection activeCell="C173" sqref="C173"/>
      <selection pane="topRight" activeCell="C173" sqref="C173"/>
      <selection pane="bottomLeft" activeCell="C173" sqref="C173"/>
      <selection pane="bottomRight" activeCell="P8" sqref="P8"/>
    </sheetView>
  </sheetViews>
  <sheetFormatPr defaultRowHeight="12.75" x14ac:dyDescent="0.2"/>
  <cols>
    <col min="1" max="1" width="5.85546875" style="4" customWidth="1"/>
    <col min="2" max="2" width="9.140625" style="4"/>
    <col min="3" max="3" width="35.5703125" style="42" customWidth="1"/>
    <col min="4" max="4" width="16" style="6" customWidth="1"/>
    <col min="5" max="5" width="15" style="6" customWidth="1"/>
    <col min="6" max="6" width="15.5703125" style="3" customWidth="1"/>
    <col min="7" max="7" width="14.7109375" style="6" customWidth="1"/>
    <col min="8" max="8" width="15.85546875" style="3" customWidth="1"/>
    <col min="9" max="9" width="16.85546875" style="6" customWidth="1"/>
    <col min="10" max="10" width="15.7109375" style="6" customWidth="1"/>
    <col min="11" max="11" width="16.7109375" style="3" customWidth="1"/>
    <col min="12" max="16384" width="9.140625" style="4"/>
  </cols>
  <sheetData>
    <row r="1" spans="1:11" ht="32.25" customHeight="1" x14ac:dyDescent="0.2">
      <c r="A1" s="444" t="s">
        <v>315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</row>
    <row r="2" spans="1:11" ht="13.5" thickBot="1" x14ac:dyDescent="0.25"/>
    <row r="3" spans="1:11" s="190" customFormat="1" ht="16.5" customHeight="1" x14ac:dyDescent="0.2">
      <c r="A3" s="390" t="s">
        <v>42</v>
      </c>
      <c r="B3" s="393" t="s">
        <v>263</v>
      </c>
      <c r="C3" s="475" t="s">
        <v>43</v>
      </c>
      <c r="D3" s="451" t="s">
        <v>258</v>
      </c>
      <c r="E3" s="400"/>
      <c r="F3" s="400"/>
      <c r="G3" s="400"/>
      <c r="H3" s="452"/>
      <c r="I3" s="402" t="s">
        <v>286</v>
      </c>
      <c r="J3" s="405" t="s">
        <v>256</v>
      </c>
      <c r="K3" s="498" t="s">
        <v>257</v>
      </c>
    </row>
    <row r="4" spans="1:11" s="190" customFormat="1" ht="16.5" customHeight="1" x14ac:dyDescent="0.2">
      <c r="A4" s="471"/>
      <c r="B4" s="473"/>
      <c r="C4" s="476"/>
      <c r="D4" s="503" t="s">
        <v>224</v>
      </c>
      <c r="E4" s="487"/>
      <c r="F4" s="457"/>
      <c r="G4" s="496" t="s">
        <v>225</v>
      </c>
      <c r="H4" s="481" t="s">
        <v>229</v>
      </c>
      <c r="I4" s="501"/>
      <c r="J4" s="502"/>
      <c r="K4" s="499"/>
    </row>
    <row r="5" spans="1:11" s="190" customFormat="1" ht="40.5" customHeight="1" thickBot="1" x14ac:dyDescent="0.25">
      <c r="A5" s="472"/>
      <c r="B5" s="474"/>
      <c r="C5" s="497"/>
      <c r="D5" s="191" t="s">
        <v>224</v>
      </c>
      <c r="E5" s="192" t="s">
        <v>282</v>
      </c>
      <c r="F5" s="193" t="s">
        <v>265</v>
      </c>
      <c r="G5" s="316"/>
      <c r="H5" s="318"/>
      <c r="I5" s="404"/>
      <c r="J5" s="407"/>
      <c r="K5" s="500"/>
    </row>
    <row r="6" spans="1:11" s="7" customFormat="1" x14ac:dyDescent="0.2">
      <c r="A6" s="325" t="s">
        <v>220</v>
      </c>
      <c r="B6" s="326"/>
      <c r="C6" s="428"/>
      <c r="D6" s="64">
        <f t="shared" ref="D6:K6" si="0">SUM(D7:D8)</f>
        <v>306042378.39999998</v>
      </c>
      <c r="E6" s="64">
        <f t="shared" si="0"/>
        <v>215009468.52000001</v>
      </c>
      <c r="F6" s="64">
        <f t="shared" si="0"/>
        <v>521055188.84000003</v>
      </c>
      <c r="G6" s="64">
        <f t="shared" si="0"/>
        <v>411161505.68000001</v>
      </c>
      <c r="H6" s="214">
        <f t="shared" si="0"/>
        <v>932216694.51999998</v>
      </c>
      <c r="I6" s="123">
        <f t="shared" si="0"/>
        <v>1718438472.5699999</v>
      </c>
      <c r="J6" s="44">
        <f t="shared" si="0"/>
        <v>42746894.170000002</v>
      </c>
      <c r="K6" s="124">
        <f t="shared" si="0"/>
        <v>2693402061.2600002</v>
      </c>
    </row>
    <row r="7" spans="1:11" ht="15" customHeight="1" x14ac:dyDescent="0.2">
      <c r="A7" s="322" t="s">
        <v>308</v>
      </c>
      <c r="B7" s="385"/>
      <c r="C7" s="385"/>
      <c r="D7" s="134"/>
      <c r="E7" s="68"/>
      <c r="F7" s="9">
        <v>3341.92</v>
      </c>
      <c r="G7" s="26">
        <v>1653.76</v>
      </c>
      <c r="H7" s="41">
        <f t="shared" ref="H7" si="1">SUM(F7:G7)</f>
        <v>4995.68</v>
      </c>
      <c r="I7" s="173">
        <v>943.97</v>
      </c>
      <c r="J7" s="142">
        <v>157.16999999999999</v>
      </c>
      <c r="K7" s="16">
        <f t="shared" ref="K7" si="2">H7+I7+J7</f>
        <v>6096.8200000000006</v>
      </c>
    </row>
    <row r="8" spans="1:11" s="7" customFormat="1" ht="15.75" customHeight="1" x14ac:dyDescent="0.2">
      <c r="A8" s="495" t="s">
        <v>219</v>
      </c>
      <c r="B8" s="320"/>
      <c r="C8" s="427"/>
      <c r="D8" s="69">
        <f t="shared" ref="D8:K8" si="3">SUM(D9:D146)-D89</f>
        <v>306042378.39999998</v>
      </c>
      <c r="E8" s="156">
        <f t="shared" si="3"/>
        <v>215009468.52000001</v>
      </c>
      <c r="F8" s="156">
        <f t="shared" si="3"/>
        <v>521051846.92000002</v>
      </c>
      <c r="G8" s="156">
        <f t="shared" si="3"/>
        <v>411159851.92000002</v>
      </c>
      <c r="H8" s="12">
        <f t="shared" si="3"/>
        <v>932211698.84000003</v>
      </c>
      <c r="I8" s="69">
        <f t="shared" si="3"/>
        <v>1718437528.5999999</v>
      </c>
      <c r="J8" s="69">
        <f t="shared" si="3"/>
        <v>42746737</v>
      </c>
      <c r="K8" s="13">
        <f t="shared" si="3"/>
        <v>2693395964.4400001</v>
      </c>
    </row>
    <row r="9" spans="1:11" s="17" customFormat="1" x14ac:dyDescent="0.2">
      <c r="A9" s="56">
        <v>1</v>
      </c>
      <c r="B9" s="49" t="s">
        <v>52</v>
      </c>
      <c r="C9" s="103" t="s">
        <v>40</v>
      </c>
      <c r="D9" s="14">
        <v>1364038.5</v>
      </c>
      <c r="E9" s="76"/>
      <c r="F9" s="9">
        <f>SUM(D9:E9)</f>
        <v>1364038.5</v>
      </c>
      <c r="G9" s="15">
        <v>1035766</v>
      </c>
      <c r="H9" s="41">
        <f>SUM(F9:G9)</f>
        <v>2399804.5</v>
      </c>
      <c r="I9" s="138"/>
      <c r="J9" s="139"/>
      <c r="K9" s="16">
        <f>H9+I9+J9</f>
        <v>2399804.5</v>
      </c>
    </row>
    <row r="10" spans="1:11" s="17" customFormat="1" x14ac:dyDescent="0.2">
      <c r="A10" s="56">
        <v>2</v>
      </c>
      <c r="B10" s="19" t="s">
        <v>53</v>
      </c>
      <c r="C10" s="103" t="s">
        <v>205</v>
      </c>
      <c r="D10" s="14">
        <v>2612253.38</v>
      </c>
      <c r="E10" s="76"/>
      <c r="F10" s="9">
        <f>SUM(D10:E10)</f>
        <v>2612253.38</v>
      </c>
      <c r="G10" s="15">
        <v>1988670.72</v>
      </c>
      <c r="H10" s="41">
        <f t="shared" ref="H10:H60" si="4">SUM(F10:G10)</f>
        <v>4600924.0999999996</v>
      </c>
      <c r="I10" s="138"/>
      <c r="J10" s="139"/>
      <c r="K10" s="16">
        <f t="shared" ref="K10:K73" si="5">H10+I10+J10</f>
        <v>4600924.0999999996</v>
      </c>
    </row>
    <row r="11" spans="1:11" s="17" customFormat="1" x14ac:dyDescent="0.2">
      <c r="A11" s="56">
        <v>3</v>
      </c>
      <c r="B11" s="159" t="s">
        <v>54</v>
      </c>
      <c r="C11" s="103" t="s">
        <v>5</v>
      </c>
      <c r="D11" s="14"/>
      <c r="E11" s="76"/>
      <c r="F11" s="9"/>
      <c r="G11" s="15"/>
      <c r="H11" s="41"/>
      <c r="I11" s="138"/>
      <c r="J11" s="139"/>
      <c r="K11" s="16">
        <f t="shared" si="5"/>
        <v>0</v>
      </c>
    </row>
    <row r="12" spans="1:11" s="17" customFormat="1" x14ac:dyDescent="0.2">
      <c r="A12" s="56">
        <v>4</v>
      </c>
      <c r="B12" s="49" t="s">
        <v>55</v>
      </c>
      <c r="C12" s="103" t="s">
        <v>206</v>
      </c>
      <c r="D12" s="14">
        <v>1076872.5</v>
      </c>
      <c r="E12" s="76"/>
      <c r="F12" s="9">
        <f t="shared" ref="F12:F60" si="6">SUM(D12:E12)</f>
        <v>1076872.5</v>
      </c>
      <c r="G12" s="15">
        <v>817710</v>
      </c>
      <c r="H12" s="41">
        <f t="shared" si="4"/>
        <v>1894582.5</v>
      </c>
      <c r="I12" s="138"/>
      <c r="J12" s="139"/>
      <c r="K12" s="16">
        <f t="shared" si="5"/>
        <v>1894582.5</v>
      </c>
    </row>
    <row r="13" spans="1:11" s="17" customFormat="1" x14ac:dyDescent="0.2">
      <c r="A13" s="56">
        <v>5</v>
      </c>
      <c r="B13" s="49" t="s">
        <v>56</v>
      </c>
      <c r="C13" s="103" t="s">
        <v>8</v>
      </c>
      <c r="D13" s="14">
        <v>1435830</v>
      </c>
      <c r="E13" s="76"/>
      <c r="F13" s="9">
        <f t="shared" si="6"/>
        <v>1435830</v>
      </c>
      <c r="G13" s="15">
        <v>1090280</v>
      </c>
      <c r="H13" s="41">
        <f t="shared" si="4"/>
        <v>2526110</v>
      </c>
      <c r="I13" s="138"/>
      <c r="J13" s="139"/>
      <c r="K13" s="16">
        <f t="shared" si="5"/>
        <v>2526110</v>
      </c>
    </row>
    <row r="14" spans="1:11" s="17" customFormat="1" x14ac:dyDescent="0.2">
      <c r="A14" s="56">
        <v>6</v>
      </c>
      <c r="B14" s="159" t="s">
        <v>57</v>
      </c>
      <c r="C14" s="103" t="s">
        <v>58</v>
      </c>
      <c r="D14" s="14">
        <v>717915</v>
      </c>
      <c r="E14" s="76"/>
      <c r="F14" s="9">
        <f t="shared" si="6"/>
        <v>717915</v>
      </c>
      <c r="G14" s="15">
        <v>545140</v>
      </c>
      <c r="H14" s="41">
        <f t="shared" si="4"/>
        <v>1263055</v>
      </c>
      <c r="I14" s="138"/>
      <c r="J14" s="139"/>
      <c r="K14" s="16">
        <f t="shared" si="5"/>
        <v>1263055</v>
      </c>
    </row>
    <row r="15" spans="1:11" s="17" customFormat="1" x14ac:dyDescent="0.2">
      <c r="A15" s="56">
        <v>7</v>
      </c>
      <c r="B15" s="49" t="s">
        <v>59</v>
      </c>
      <c r="C15" s="103" t="s">
        <v>207</v>
      </c>
      <c r="D15" s="14">
        <v>2692181.25</v>
      </c>
      <c r="E15" s="76"/>
      <c r="F15" s="9">
        <f t="shared" si="6"/>
        <v>2692181.25</v>
      </c>
      <c r="G15" s="15">
        <v>2045365.28</v>
      </c>
      <c r="H15" s="41">
        <f t="shared" si="4"/>
        <v>4737546.53</v>
      </c>
      <c r="I15" s="138"/>
      <c r="J15" s="139"/>
      <c r="K15" s="16">
        <f t="shared" si="5"/>
        <v>4737546.53</v>
      </c>
    </row>
    <row r="16" spans="1:11" s="17" customFormat="1" x14ac:dyDescent="0.2">
      <c r="A16" s="56">
        <v>8</v>
      </c>
      <c r="B16" s="159" t="s">
        <v>60</v>
      </c>
      <c r="C16" s="103" t="s">
        <v>17</v>
      </c>
      <c r="D16" s="14">
        <v>1615308.75</v>
      </c>
      <c r="E16" s="76"/>
      <c r="F16" s="9">
        <f t="shared" si="6"/>
        <v>1615308.75</v>
      </c>
      <c r="G16" s="15">
        <v>1225474.72</v>
      </c>
      <c r="H16" s="41">
        <f t="shared" si="4"/>
        <v>2840783.4699999997</v>
      </c>
      <c r="I16" s="138"/>
      <c r="J16" s="139"/>
      <c r="K16" s="16">
        <f t="shared" si="5"/>
        <v>2840783.4699999997</v>
      </c>
    </row>
    <row r="17" spans="1:11" s="17" customFormat="1" x14ac:dyDescent="0.2">
      <c r="A17" s="56">
        <v>9</v>
      </c>
      <c r="B17" s="159" t="s">
        <v>61</v>
      </c>
      <c r="C17" s="103" t="s">
        <v>6</v>
      </c>
      <c r="D17" s="14">
        <v>1794787.5</v>
      </c>
      <c r="E17" s="76"/>
      <c r="F17" s="9">
        <f t="shared" si="6"/>
        <v>1794787.5</v>
      </c>
      <c r="G17" s="15">
        <v>1362850</v>
      </c>
      <c r="H17" s="41">
        <f t="shared" si="4"/>
        <v>3157637.5</v>
      </c>
      <c r="I17" s="138"/>
      <c r="J17" s="139"/>
      <c r="K17" s="16">
        <f t="shared" si="5"/>
        <v>3157637.5</v>
      </c>
    </row>
    <row r="18" spans="1:11" s="17" customFormat="1" x14ac:dyDescent="0.2">
      <c r="A18" s="56">
        <v>10</v>
      </c>
      <c r="B18" s="159" t="s">
        <v>62</v>
      </c>
      <c r="C18" s="103" t="s">
        <v>18</v>
      </c>
      <c r="D18" s="14">
        <v>1256351.25</v>
      </c>
      <c r="E18" s="76"/>
      <c r="F18" s="9">
        <f t="shared" si="6"/>
        <v>1256351.25</v>
      </c>
      <c r="G18" s="15">
        <v>955085.28</v>
      </c>
      <c r="H18" s="41">
        <f t="shared" si="4"/>
        <v>2211436.5300000003</v>
      </c>
      <c r="I18" s="138"/>
      <c r="J18" s="139"/>
      <c r="K18" s="16">
        <f t="shared" si="5"/>
        <v>2211436.5300000003</v>
      </c>
    </row>
    <row r="19" spans="1:11" s="17" customFormat="1" x14ac:dyDescent="0.2">
      <c r="A19" s="56">
        <v>11</v>
      </c>
      <c r="B19" s="159" t="s">
        <v>63</v>
      </c>
      <c r="C19" s="103" t="s">
        <v>7</v>
      </c>
      <c r="D19" s="14">
        <v>1635888.98</v>
      </c>
      <c r="E19" s="76"/>
      <c r="F19" s="9">
        <f t="shared" si="6"/>
        <v>1635888.98</v>
      </c>
      <c r="G19" s="15">
        <v>1240738.6399999999</v>
      </c>
      <c r="H19" s="41">
        <f t="shared" si="4"/>
        <v>2876627.62</v>
      </c>
      <c r="I19" s="138"/>
      <c r="J19" s="139"/>
      <c r="K19" s="16">
        <f t="shared" si="5"/>
        <v>2876627.62</v>
      </c>
    </row>
    <row r="20" spans="1:11" s="17" customFormat="1" x14ac:dyDescent="0.2">
      <c r="A20" s="56">
        <v>12</v>
      </c>
      <c r="B20" s="159" t="s">
        <v>64</v>
      </c>
      <c r="C20" s="103" t="s">
        <v>19</v>
      </c>
      <c r="D20" s="14">
        <v>3122930.25</v>
      </c>
      <c r="E20" s="76"/>
      <c r="F20" s="9">
        <f t="shared" si="6"/>
        <v>3122930.25</v>
      </c>
      <c r="G20" s="15">
        <v>2372449.2799999998</v>
      </c>
      <c r="H20" s="41">
        <f t="shared" si="4"/>
        <v>5495379.5299999993</v>
      </c>
      <c r="I20" s="138"/>
      <c r="J20" s="139"/>
      <c r="K20" s="16">
        <f t="shared" si="5"/>
        <v>5495379.5299999993</v>
      </c>
    </row>
    <row r="21" spans="1:11" s="17" customFormat="1" x14ac:dyDescent="0.2">
      <c r="A21" s="56">
        <v>13</v>
      </c>
      <c r="B21" s="159" t="s">
        <v>230</v>
      </c>
      <c r="C21" s="103" t="s">
        <v>231</v>
      </c>
      <c r="D21" s="14"/>
      <c r="E21" s="76"/>
      <c r="F21" s="9"/>
      <c r="G21" s="15"/>
      <c r="H21" s="41"/>
      <c r="I21" s="138"/>
      <c r="J21" s="139"/>
      <c r="K21" s="16">
        <f t="shared" si="5"/>
        <v>0</v>
      </c>
    </row>
    <row r="22" spans="1:11" s="17" customFormat="1" x14ac:dyDescent="0.2">
      <c r="A22" s="56">
        <v>14</v>
      </c>
      <c r="B22" s="159" t="s">
        <v>65</v>
      </c>
      <c r="C22" s="103" t="s">
        <v>22</v>
      </c>
      <c r="D22" s="14">
        <v>2189640.75</v>
      </c>
      <c r="E22" s="76"/>
      <c r="F22" s="9">
        <f t="shared" si="6"/>
        <v>2189640.75</v>
      </c>
      <c r="G22" s="15">
        <v>1661586.72</v>
      </c>
      <c r="H22" s="41">
        <f t="shared" si="4"/>
        <v>3851227.4699999997</v>
      </c>
      <c r="I22" s="138"/>
      <c r="J22" s="139"/>
      <c r="K22" s="16">
        <f t="shared" si="5"/>
        <v>3851227.4699999997</v>
      </c>
    </row>
    <row r="23" spans="1:11" s="17" customFormat="1" x14ac:dyDescent="0.2">
      <c r="A23" s="56">
        <v>15</v>
      </c>
      <c r="B23" s="159" t="s">
        <v>66</v>
      </c>
      <c r="C23" s="103" t="s">
        <v>10</v>
      </c>
      <c r="D23" s="14">
        <v>2871660</v>
      </c>
      <c r="E23" s="76"/>
      <c r="F23" s="9">
        <f t="shared" si="6"/>
        <v>2871660</v>
      </c>
      <c r="G23" s="15">
        <v>2180560</v>
      </c>
      <c r="H23" s="41">
        <f t="shared" si="4"/>
        <v>5052220</v>
      </c>
      <c r="I23" s="138"/>
      <c r="J23" s="139"/>
      <c r="K23" s="16">
        <f t="shared" si="5"/>
        <v>5052220</v>
      </c>
    </row>
    <row r="24" spans="1:11" s="17" customFormat="1" x14ac:dyDescent="0.2">
      <c r="A24" s="56">
        <v>16</v>
      </c>
      <c r="B24" s="159" t="s">
        <v>67</v>
      </c>
      <c r="C24" s="103" t="s">
        <v>305</v>
      </c>
      <c r="D24" s="14">
        <v>3589575</v>
      </c>
      <c r="E24" s="76"/>
      <c r="F24" s="9">
        <f t="shared" si="6"/>
        <v>3589575</v>
      </c>
      <c r="G24" s="15">
        <v>2725700</v>
      </c>
      <c r="H24" s="41">
        <f t="shared" si="4"/>
        <v>6315275</v>
      </c>
      <c r="I24" s="138"/>
      <c r="J24" s="139"/>
      <c r="K24" s="16">
        <f t="shared" si="5"/>
        <v>6315275</v>
      </c>
    </row>
    <row r="25" spans="1:11" s="17" customFormat="1" x14ac:dyDescent="0.2">
      <c r="A25" s="56">
        <v>17</v>
      </c>
      <c r="B25" s="159" t="s">
        <v>68</v>
      </c>
      <c r="C25" s="103" t="s">
        <v>9</v>
      </c>
      <c r="D25" s="14"/>
      <c r="E25" s="76"/>
      <c r="F25" s="9"/>
      <c r="G25" s="15"/>
      <c r="H25" s="41"/>
      <c r="I25" s="138"/>
      <c r="J25" s="139"/>
      <c r="K25" s="16">
        <f t="shared" si="5"/>
        <v>0</v>
      </c>
    </row>
    <row r="26" spans="1:11" s="17" customFormat="1" x14ac:dyDescent="0.2">
      <c r="A26" s="56">
        <v>18</v>
      </c>
      <c r="B26" s="49" t="s">
        <v>69</v>
      </c>
      <c r="C26" s="103" t="s">
        <v>11</v>
      </c>
      <c r="D26" s="14">
        <v>1076872.5</v>
      </c>
      <c r="E26" s="76"/>
      <c r="F26" s="9">
        <f t="shared" si="6"/>
        <v>1076872.5</v>
      </c>
      <c r="G26" s="15">
        <v>817710</v>
      </c>
      <c r="H26" s="41">
        <f t="shared" si="4"/>
        <v>1894582.5</v>
      </c>
      <c r="I26" s="138"/>
      <c r="J26" s="139"/>
      <c r="K26" s="16">
        <f t="shared" si="5"/>
        <v>1894582.5</v>
      </c>
    </row>
    <row r="27" spans="1:11" s="17" customFormat="1" x14ac:dyDescent="0.2">
      <c r="A27" s="56">
        <v>19</v>
      </c>
      <c r="B27" s="49" t="s">
        <v>70</v>
      </c>
      <c r="C27" s="103" t="s">
        <v>208</v>
      </c>
      <c r="D27" s="14">
        <v>1076872.5</v>
      </c>
      <c r="E27" s="76"/>
      <c r="F27" s="9">
        <f t="shared" si="6"/>
        <v>1076872.5</v>
      </c>
      <c r="G27" s="15">
        <v>817710</v>
      </c>
      <c r="H27" s="41">
        <f t="shared" si="4"/>
        <v>1894582.5</v>
      </c>
      <c r="I27" s="138"/>
      <c r="J27" s="139"/>
      <c r="K27" s="16">
        <f t="shared" si="5"/>
        <v>1894582.5</v>
      </c>
    </row>
    <row r="28" spans="1:11" s="17" customFormat="1" x14ac:dyDescent="0.2">
      <c r="A28" s="56">
        <v>20</v>
      </c>
      <c r="B28" s="49" t="s">
        <v>71</v>
      </c>
      <c r="C28" s="103" t="s">
        <v>306</v>
      </c>
      <c r="D28" s="14">
        <v>2512702.5</v>
      </c>
      <c r="E28" s="76"/>
      <c r="F28" s="9">
        <f t="shared" si="6"/>
        <v>2512702.5</v>
      </c>
      <c r="G28" s="15">
        <v>1907990</v>
      </c>
      <c r="H28" s="41">
        <f t="shared" si="4"/>
        <v>4420692.5</v>
      </c>
      <c r="I28" s="138"/>
      <c r="J28" s="139"/>
      <c r="K28" s="16">
        <f t="shared" si="5"/>
        <v>4420692.5</v>
      </c>
    </row>
    <row r="29" spans="1:11" s="17" customFormat="1" x14ac:dyDescent="0.2">
      <c r="A29" s="56">
        <v>21</v>
      </c>
      <c r="B29" s="49" t="s">
        <v>72</v>
      </c>
      <c r="C29" s="103" t="s">
        <v>37</v>
      </c>
      <c r="D29" s="14"/>
      <c r="E29" s="76"/>
      <c r="F29" s="9"/>
      <c r="G29" s="15"/>
      <c r="H29" s="41"/>
      <c r="I29" s="138"/>
      <c r="J29" s="139"/>
      <c r="K29" s="16">
        <f t="shared" si="5"/>
        <v>0</v>
      </c>
    </row>
    <row r="30" spans="1:11" s="17" customFormat="1" x14ac:dyDescent="0.2">
      <c r="A30" s="225">
        <v>22</v>
      </c>
      <c r="B30" s="159" t="s">
        <v>73</v>
      </c>
      <c r="C30" s="103" t="s">
        <v>74</v>
      </c>
      <c r="D30" s="14"/>
      <c r="E30" s="76"/>
      <c r="F30" s="9"/>
      <c r="G30" s="15"/>
      <c r="H30" s="41"/>
      <c r="I30" s="138"/>
      <c r="J30" s="139"/>
      <c r="K30" s="16">
        <f t="shared" si="5"/>
        <v>0</v>
      </c>
    </row>
    <row r="31" spans="1:11" s="17" customFormat="1" x14ac:dyDescent="0.2">
      <c r="A31" s="56">
        <v>23</v>
      </c>
      <c r="B31" s="159" t="s">
        <v>75</v>
      </c>
      <c r="C31" s="103" t="s">
        <v>76</v>
      </c>
      <c r="D31" s="14"/>
      <c r="E31" s="76"/>
      <c r="F31" s="9"/>
      <c r="G31" s="15"/>
      <c r="H31" s="41"/>
      <c r="I31" s="138"/>
      <c r="J31" s="139"/>
      <c r="K31" s="16">
        <f t="shared" si="5"/>
        <v>0</v>
      </c>
    </row>
    <row r="32" spans="1:11" s="17" customFormat="1" ht="25.5" x14ac:dyDescent="0.2">
      <c r="A32" s="56">
        <v>24</v>
      </c>
      <c r="B32" s="159" t="s">
        <v>77</v>
      </c>
      <c r="C32" s="103" t="s">
        <v>78</v>
      </c>
      <c r="D32" s="14"/>
      <c r="E32" s="76"/>
      <c r="F32" s="9"/>
      <c r="G32" s="15"/>
      <c r="H32" s="41"/>
      <c r="I32" s="138"/>
      <c r="J32" s="139"/>
      <c r="K32" s="16">
        <f t="shared" si="5"/>
        <v>0</v>
      </c>
    </row>
    <row r="33" spans="1:11" s="17" customFormat="1" x14ac:dyDescent="0.2">
      <c r="A33" s="56">
        <v>25</v>
      </c>
      <c r="B33" s="49" t="s">
        <v>79</v>
      </c>
      <c r="C33" s="103" t="s">
        <v>80</v>
      </c>
      <c r="D33" s="14">
        <v>2692181.25</v>
      </c>
      <c r="E33" s="76"/>
      <c r="F33" s="9">
        <f t="shared" si="6"/>
        <v>2692181.25</v>
      </c>
      <c r="G33" s="15">
        <v>2045365.28</v>
      </c>
      <c r="H33" s="41">
        <f t="shared" si="4"/>
        <v>4737546.53</v>
      </c>
      <c r="I33" s="138"/>
      <c r="J33" s="139"/>
      <c r="K33" s="16">
        <f t="shared" si="5"/>
        <v>4737546.53</v>
      </c>
    </row>
    <row r="34" spans="1:11" s="17" customFormat="1" x14ac:dyDescent="0.2">
      <c r="A34" s="56">
        <v>26</v>
      </c>
      <c r="B34" s="159" t="s">
        <v>81</v>
      </c>
      <c r="C34" s="103" t="s">
        <v>82</v>
      </c>
      <c r="D34" s="14"/>
      <c r="E34" s="76"/>
      <c r="F34" s="9"/>
      <c r="G34" s="15"/>
      <c r="H34" s="41"/>
      <c r="I34" s="138"/>
      <c r="J34" s="139"/>
      <c r="K34" s="16">
        <f t="shared" si="5"/>
        <v>0</v>
      </c>
    </row>
    <row r="35" spans="1:11" s="17" customFormat="1" x14ac:dyDescent="0.2">
      <c r="A35" s="56">
        <v>27</v>
      </c>
      <c r="B35" s="19" t="s">
        <v>83</v>
      </c>
      <c r="C35" s="103" t="s">
        <v>84</v>
      </c>
      <c r="D35" s="14"/>
      <c r="E35" s="76"/>
      <c r="F35" s="9"/>
      <c r="G35" s="15"/>
      <c r="H35" s="41"/>
      <c r="I35" s="138"/>
      <c r="J35" s="139"/>
      <c r="K35" s="16">
        <f t="shared" si="5"/>
        <v>0</v>
      </c>
    </row>
    <row r="36" spans="1:11" s="17" customFormat="1" x14ac:dyDescent="0.2">
      <c r="A36" s="226">
        <v>28</v>
      </c>
      <c r="B36" s="19" t="s">
        <v>85</v>
      </c>
      <c r="C36" s="103" t="s">
        <v>38</v>
      </c>
      <c r="D36" s="14"/>
      <c r="E36" s="76"/>
      <c r="F36" s="9"/>
      <c r="G36" s="15"/>
      <c r="H36" s="41"/>
      <c r="I36" s="138"/>
      <c r="J36" s="139"/>
      <c r="K36" s="16">
        <f t="shared" si="5"/>
        <v>0</v>
      </c>
    </row>
    <row r="37" spans="1:11" s="17" customFormat="1" x14ac:dyDescent="0.2">
      <c r="A37" s="226">
        <v>29</v>
      </c>
      <c r="B37" s="49" t="s">
        <v>86</v>
      </c>
      <c r="C37" s="103" t="s">
        <v>36</v>
      </c>
      <c r="D37" s="14"/>
      <c r="E37" s="76"/>
      <c r="F37" s="9"/>
      <c r="G37" s="15"/>
      <c r="H37" s="41"/>
      <c r="I37" s="138"/>
      <c r="J37" s="139"/>
      <c r="K37" s="16">
        <f t="shared" si="5"/>
        <v>0</v>
      </c>
    </row>
    <row r="38" spans="1:11" s="17" customFormat="1" x14ac:dyDescent="0.2">
      <c r="A38" s="226">
        <v>30</v>
      </c>
      <c r="B38" s="19" t="s">
        <v>87</v>
      </c>
      <c r="C38" s="103" t="s">
        <v>16</v>
      </c>
      <c r="D38" s="14">
        <v>1794787.5</v>
      </c>
      <c r="E38" s="76"/>
      <c r="F38" s="9">
        <f t="shared" si="6"/>
        <v>1794787.5</v>
      </c>
      <c r="G38" s="15">
        <v>1362850</v>
      </c>
      <c r="H38" s="41">
        <f t="shared" si="4"/>
        <v>3157637.5</v>
      </c>
      <c r="I38" s="138"/>
      <c r="J38" s="139"/>
      <c r="K38" s="16">
        <f t="shared" si="5"/>
        <v>3157637.5</v>
      </c>
    </row>
    <row r="39" spans="1:11" s="17" customFormat="1" x14ac:dyDescent="0.2">
      <c r="A39" s="226">
        <v>31</v>
      </c>
      <c r="B39" s="159" t="s">
        <v>88</v>
      </c>
      <c r="C39" s="103" t="s">
        <v>21</v>
      </c>
      <c r="D39" s="14"/>
      <c r="E39" s="76"/>
      <c r="F39" s="9"/>
      <c r="G39" s="15"/>
      <c r="H39" s="41"/>
      <c r="I39" s="138"/>
      <c r="J39" s="139"/>
      <c r="K39" s="16">
        <f t="shared" si="5"/>
        <v>0</v>
      </c>
    </row>
    <row r="40" spans="1:11" s="17" customFormat="1" x14ac:dyDescent="0.2">
      <c r="A40" s="226">
        <v>32</v>
      </c>
      <c r="B40" s="19" t="s">
        <v>89</v>
      </c>
      <c r="C40" s="103" t="s">
        <v>24</v>
      </c>
      <c r="D40" s="14">
        <v>1794787.5</v>
      </c>
      <c r="E40" s="76"/>
      <c r="F40" s="9">
        <f t="shared" si="6"/>
        <v>1794787.5</v>
      </c>
      <c r="G40" s="15">
        <v>1362850</v>
      </c>
      <c r="H40" s="41">
        <f t="shared" si="4"/>
        <v>3157637.5</v>
      </c>
      <c r="I40" s="138"/>
      <c r="J40" s="139"/>
      <c r="K40" s="16">
        <f t="shared" si="5"/>
        <v>3157637.5</v>
      </c>
    </row>
    <row r="41" spans="1:11" s="17" customFormat="1" x14ac:dyDescent="0.2">
      <c r="A41" s="226">
        <v>33</v>
      </c>
      <c r="B41" s="49" t="s">
        <v>90</v>
      </c>
      <c r="C41" s="103" t="s">
        <v>209</v>
      </c>
      <c r="D41" s="14">
        <v>5384362.5</v>
      </c>
      <c r="E41" s="76"/>
      <c r="F41" s="9">
        <f t="shared" si="6"/>
        <v>5384362.5</v>
      </c>
      <c r="G41" s="15">
        <v>4088550</v>
      </c>
      <c r="H41" s="41">
        <f t="shared" si="4"/>
        <v>9472912.5</v>
      </c>
      <c r="I41" s="138"/>
      <c r="J41" s="139"/>
      <c r="K41" s="16">
        <f t="shared" si="5"/>
        <v>9472912.5</v>
      </c>
    </row>
    <row r="42" spans="1:11" s="17" customFormat="1" x14ac:dyDescent="0.2">
      <c r="A42" s="226">
        <v>34</v>
      </c>
      <c r="B42" s="98" t="s">
        <v>91</v>
      </c>
      <c r="C42" s="168" t="s">
        <v>210</v>
      </c>
      <c r="D42" s="14">
        <v>1435830</v>
      </c>
      <c r="E42" s="76"/>
      <c r="F42" s="9">
        <f t="shared" si="6"/>
        <v>1435830</v>
      </c>
      <c r="G42" s="15">
        <v>1090280</v>
      </c>
      <c r="H42" s="41">
        <f t="shared" si="4"/>
        <v>2526110</v>
      </c>
      <c r="I42" s="138"/>
      <c r="J42" s="139"/>
      <c r="K42" s="16">
        <f t="shared" si="5"/>
        <v>2526110</v>
      </c>
    </row>
    <row r="43" spans="1:11" s="17" customFormat="1" x14ac:dyDescent="0.2">
      <c r="A43" s="226">
        <v>35</v>
      </c>
      <c r="B43" s="49" t="s">
        <v>92</v>
      </c>
      <c r="C43" s="103" t="s">
        <v>211</v>
      </c>
      <c r="D43" s="14">
        <v>1292247</v>
      </c>
      <c r="E43" s="76"/>
      <c r="F43" s="9">
        <f t="shared" si="6"/>
        <v>1292247</v>
      </c>
      <c r="G43" s="15">
        <v>981252</v>
      </c>
      <c r="H43" s="41">
        <f t="shared" si="4"/>
        <v>2273499</v>
      </c>
      <c r="I43" s="138"/>
      <c r="J43" s="139"/>
      <c r="K43" s="16">
        <f t="shared" si="5"/>
        <v>2273499</v>
      </c>
    </row>
    <row r="44" spans="1:11" s="17" customFormat="1" x14ac:dyDescent="0.2">
      <c r="A44" s="226">
        <v>36</v>
      </c>
      <c r="B44" s="49" t="s">
        <v>93</v>
      </c>
      <c r="C44" s="103" t="s">
        <v>23</v>
      </c>
      <c r="D44" s="14">
        <v>2405015.25</v>
      </c>
      <c r="E44" s="76"/>
      <c r="F44" s="9">
        <f t="shared" si="6"/>
        <v>2405015.25</v>
      </c>
      <c r="G44" s="15">
        <v>1827309.28</v>
      </c>
      <c r="H44" s="41">
        <f t="shared" si="4"/>
        <v>4232324.53</v>
      </c>
      <c r="I44" s="138"/>
      <c r="J44" s="139"/>
      <c r="K44" s="16">
        <f t="shared" si="5"/>
        <v>4232324.53</v>
      </c>
    </row>
    <row r="45" spans="1:11" s="17" customFormat="1" x14ac:dyDescent="0.2">
      <c r="A45" s="226">
        <v>37</v>
      </c>
      <c r="B45" s="159" t="s">
        <v>94</v>
      </c>
      <c r="C45" s="103" t="s">
        <v>20</v>
      </c>
      <c r="D45" s="14">
        <v>1349201.59</v>
      </c>
      <c r="E45" s="76"/>
      <c r="F45" s="9">
        <f t="shared" si="6"/>
        <v>1349201.59</v>
      </c>
      <c r="G45" s="15">
        <v>1024863.2</v>
      </c>
      <c r="H45" s="41">
        <f t="shared" si="4"/>
        <v>2374064.79</v>
      </c>
      <c r="I45" s="138"/>
      <c r="J45" s="139"/>
      <c r="K45" s="16">
        <f t="shared" si="5"/>
        <v>2374064.79</v>
      </c>
    </row>
    <row r="46" spans="1:11" s="17" customFormat="1" x14ac:dyDescent="0.2">
      <c r="A46" s="226">
        <v>38</v>
      </c>
      <c r="B46" s="19" t="s">
        <v>95</v>
      </c>
      <c r="C46" s="103" t="s">
        <v>96</v>
      </c>
      <c r="D46" s="14"/>
      <c r="E46" s="76"/>
      <c r="F46" s="9"/>
      <c r="G46" s="15"/>
      <c r="H46" s="41"/>
      <c r="I46" s="138"/>
      <c r="J46" s="139"/>
      <c r="K46" s="16">
        <f t="shared" si="5"/>
        <v>0</v>
      </c>
    </row>
    <row r="47" spans="1:11" s="17" customFormat="1" x14ac:dyDescent="0.2">
      <c r="A47" s="226">
        <v>39</v>
      </c>
      <c r="B47" s="159" t="s">
        <v>97</v>
      </c>
      <c r="C47" s="103" t="s">
        <v>98</v>
      </c>
      <c r="D47" s="14"/>
      <c r="E47" s="76"/>
      <c r="F47" s="9"/>
      <c r="G47" s="15"/>
      <c r="H47" s="41"/>
      <c r="I47" s="138"/>
      <c r="J47" s="139"/>
      <c r="K47" s="16">
        <f t="shared" si="5"/>
        <v>0</v>
      </c>
    </row>
    <row r="48" spans="1:11" s="17" customFormat="1" x14ac:dyDescent="0.2">
      <c r="A48" s="226">
        <v>40</v>
      </c>
      <c r="B48" s="49" t="s">
        <v>99</v>
      </c>
      <c r="C48" s="103" t="s">
        <v>216</v>
      </c>
      <c r="D48" s="14">
        <v>1435830</v>
      </c>
      <c r="E48" s="76"/>
      <c r="F48" s="9">
        <f t="shared" si="6"/>
        <v>1435830</v>
      </c>
      <c r="G48" s="15">
        <v>1090280</v>
      </c>
      <c r="H48" s="41">
        <f t="shared" si="4"/>
        <v>2526110</v>
      </c>
      <c r="I48" s="138"/>
      <c r="J48" s="139"/>
      <c r="K48" s="16">
        <f t="shared" si="5"/>
        <v>2526110</v>
      </c>
    </row>
    <row r="49" spans="1:11" s="17" customFormat="1" x14ac:dyDescent="0.2">
      <c r="A49" s="226">
        <v>41</v>
      </c>
      <c r="B49" s="49" t="s">
        <v>100</v>
      </c>
      <c r="C49" s="103" t="s">
        <v>2</v>
      </c>
      <c r="D49" s="14">
        <v>2871660</v>
      </c>
      <c r="E49" s="76"/>
      <c r="F49" s="9">
        <f t="shared" si="6"/>
        <v>2871660</v>
      </c>
      <c r="G49" s="15">
        <v>2180560</v>
      </c>
      <c r="H49" s="41">
        <f t="shared" si="4"/>
        <v>5052220</v>
      </c>
      <c r="I49" s="138"/>
      <c r="J49" s="139"/>
      <c r="K49" s="16">
        <f t="shared" si="5"/>
        <v>5052220</v>
      </c>
    </row>
    <row r="50" spans="1:11" s="17" customFormat="1" x14ac:dyDescent="0.2">
      <c r="A50" s="226">
        <v>42</v>
      </c>
      <c r="B50" s="159" t="s">
        <v>101</v>
      </c>
      <c r="C50" s="103" t="s">
        <v>3</v>
      </c>
      <c r="D50" s="14">
        <v>1615308.75</v>
      </c>
      <c r="E50" s="76"/>
      <c r="F50" s="9">
        <f t="shared" si="6"/>
        <v>1615308.75</v>
      </c>
      <c r="G50" s="15">
        <v>1225474.72</v>
      </c>
      <c r="H50" s="41">
        <f t="shared" si="4"/>
        <v>2840783.4699999997</v>
      </c>
      <c r="I50" s="138"/>
      <c r="J50" s="139"/>
      <c r="K50" s="16">
        <f t="shared" si="5"/>
        <v>2840783.4699999997</v>
      </c>
    </row>
    <row r="51" spans="1:11" s="17" customFormat="1" x14ac:dyDescent="0.2">
      <c r="A51" s="226">
        <v>43</v>
      </c>
      <c r="B51" s="19" t="s">
        <v>147</v>
      </c>
      <c r="C51" s="103" t="s">
        <v>32</v>
      </c>
      <c r="D51" s="14">
        <v>1794787.5</v>
      </c>
      <c r="E51" s="76"/>
      <c r="F51" s="9">
        <f t="shared" si="6"/>
        <v>1794787.5</v>
      </c>
      <c r="G51" s="15">
        <v>1362850</v>
      </c>
      <c r="H51" s="41">
        <f t="shared" si="4"/>
        <v>3157637.5</v>
      </c>
      <c r="I51" s="138"/>
      <c r="J51" s="139"/>
      <c r="K51" s="16">
        <f t="shared" si="5"/>
        <v>3157637.5</v>
      </c>
    </row>
    <row r="52" spans="1:11" s="17" customFormat="1" x14ac:dyDescent="0.2">
      <c r="A52" s="226">
        <v>87</v>
      </c>
      <c r="B52" s="159" t="s">
        <v>102</v>
      </c>
      <c r="C52" s="103" t="s">
        <v>212</v>
      </c>
      <c r="D52" s="14">
        <v>1794787.5</v>
      </c>
      <c r="E52" s="76"/>
      <c r="F52" s="9">
        <f t="shared" si="6"/>
        <v>1794787.5</v>
      </c>
      <c r="G52" s="15">
        <v>1362850</v>
      </c>
      <c r="H52" s="41">
        <f t="shared" si="4"/>
        <v>3157637.5</v>
      </c>
      <c r="I52" s="138"/>
      <c r="J52" s="139"/>
      <c r="K52" s="16">
        <f t="shared" si="5"/>
        <v>3157637.5</v>
      </c>
    </row>
    <row r="53" spans="1:11" s="17" customFormat="1" x14ac:dyDescent="0.2">
      <c r="A53" s="226">
        <v>44</v>
      </c>
      <c r="B53" s="19" t="s">
        <v>103</v>
      </c>
      <c r="C53" s="103" t="s">
        <v>0</v>
      </c>
      <c r="D53" s="14">
        <v>2692181.25</v>
      </c>
      <c r="E53" s="76"/>
      <c r="F53" s="9">
        <f t="shared" si="6"/>
        <v>2692181.25</v>
      </c>
      <c r="G53" s="15">
        <v>2045365.28</v>
      </c>
      <c r="H53" s="41">
        <f t="shared" si="4"/>
        <v>4737546.53</v>
      </c>
      <c r="I53" s="138"/>
      <c r="J53" s="139"/>
      <c r="K53" s="16">
        <f t="shared" si="5"/>
        <v>4737546.53</v>
      </c>
    </row>
    <row r="54" spans="1:11" s="17" customFormat="1" x14ac:dyDescent="0.2">
      <c r="A54" s="226">
        <v>45</v>
      </c>
      <c r="B54" s="159" t="s">
        <v>104</v>
      </c>
      <c r="C54" s="103" t="s">
        <v>4</v>
      </c>
      <c r="D54" s="14">
        <v>1076872.5</v>
      </c>
      <c r="E54" s="76"/>
      <c r="F54" s="9">
        <f t="shared" si="6"/>
        <v>1076872.5</v>
      </c>
      <c r="G54" s="15">
        <v>817710</v>
      </c>
      <c r="H54" s="41">
        <f t="shared" si="4"/>
        <v>1894582.5</v>
      </c>
      <c r="I54" s="138"/>
      <c r="J54" s="139"/>
      <c r="K54" s="16">
        <f t="shared" si="5"/>
        <v>1894582.5</v>
      </c>
    </row>
    <row r="55" spans="1:11" s="17" customFormat="1" x14ac:dyDescent="0.2">
      <c r="A55" s="226">
        <v>46</v>
      </c>
      <c r="B55" s="19" t="s">
        <v>105</v>
      </c>
      <c r="C55" s="103" t="s">
        <v>1</v>
      </c>
      <c r="D55" s="14">
        <v>1794787.5</v>
      </c>
      <c r="E55" s="76"/>
      <c r="F55" s="9">
        <f t="shared" si="6"/>
        <v>1794787.5</v>
      </c>
      <c r="G55" s="15">
        <v>1362850</v>
      </c>
      <c r="H55" s="41">
        <f t="shared" si="4"/>
        <v>3157637.5</v>
      </c>
      <c r="I55" s="138"/>
      <c r="J55" s="139"/>
      <c r="K55" s="16">
        <f t="shared" si="5"/>
        <v>3157637.5</v>
      </c>
    </row>
    <row r="56" spans="1:11" s="17" customFormat="1" x14ac:dyDescent="0.2">
      <c r="A56" s="226">
        <v>47</v>
      </c>
      <c r="B56" s="159" t="s">
        <v>106</v>
      </c>
      <c r="C56" s="103" t="s">
        <v>213</v>
      </c>
      <c r="D56" s="14">
        <v>2799868.5</v>
      </c>
      <c r="E56" s="76"/>
      <c r="F56" s="9">
        <f t="shared" si="6"/>
        <v>2799868.5</v>
      </c>
      <c r="G56" s="15">
        <v>2126046</v>
      </c>
      <c r="H56" s="41">
        <f t="shared" si="4"/>
        <v>4925914.5</v>
      </c>
      <c r="I56" s="138"/>
      <c r="J56" s="139"/>
      <c r="K56" s="16">
        <f t="shared" si="5"/>
        <v>4925914.5</v>
      </c>
    </row>
    <row r="57" spans="1:11" s="17" customFormat="1" x14ac:dyDescent="0.2">
      <c r="A57" s="226">
        <v>48</v>
      </c>
      <c r="B57" s="159" t="s">
        <v>107</v>
      </c>
      <c r="C57" s="103" t="s">
        <v>25</v>
      </c>
      <c r="D57" s="14">
        <v>5384362.5</v>
      </c>
      <c r="E57" s="76"/>
      <c r="F57" s="9">
        <f t="shared" si="6"/>
        <v>5384362.5</v>
      </c>
      <c r="G57" s="15">
        <v>4088550</v>
      </c>
      <c r="H57" s="41">
        <f t="shared" si="4"/>
        <v>9472912.5</v>
      </c>
      <c r="I57" s="138"/>
      <c r="J57" s="139"/>
      <c r="K57" s="16">
        <f t="shared" si="5"/>
        <v>9472912.5</v>
      </c>
    </row>
    <row r="58" spans="1:11" s="17" customFormat="1" x14ac:dyDescent="0.2">
      <c r="A58" s="226">
        <v>49</v>
      </c>
      <c r="B58" s="159" t="s">
        <v>155</v>
      </c>
      <c r="C58" s="103" t="s">
        <v>51</v>
      </c>
      <c r="D58" s="14">
        <v>2010162</v>
      </c>
      <c r="E58" s="76"/>
      <c r="F58" s="9">
        <f t="shared" si="6"/>
        <v>2010162</v>
      </c>
      <c r="G58" s="15">
        <v>1526392</v>
      </c>
      <c r="H58" s="41">
        <f t="shared" si="4"/>
        <v>3536554</v>
      </c>
      <c r="I58" s="138"/>
      <c r="J58" s="139"/>
      <c r="K58" s="16">
        <f t="shared" si="5"/>
        <v>3536554</v>
      </c>
    </row>
    <row r="59" spans="1:11" s="17" customFormat="1" x14ac:dyDescent="0.2">
      <c r="A59" s="226">
        <v>95</v>
      </c>
      <c r="B59" s="159" t="s">
        <v>108</v>
      </c>
      <c r="C59" s="103" t="s">
        <v>214</v>
      </c>
      <c r="D59" s="14">
        <v>1471725.75</v>
      </c>
      <c r="E59" s="76"/>
      <c r="F59" s="9">
        <f t="shared" si="6"/>
        <v>1471725.75</v>
      </c>
      <c r="G59" s="15">
        <v>1116446.72</v>
      </c>
      <c r="H59" s="41">
        <f t="shared" si="4"/>
        <v>2588172.4699999997</v>
      </c>
      <c r="I59" s="138"/>
      <c r="J59" s="139"/>
      <c r="K59" s="16">
        <f t="shared" si="5"/>
        <v>2588172.4699999997</v>
      </c>
    </row>
    <row r="60" spans="1:11" s="17" customFormat="1" x14ac:dyDescent="0.2">
      <c r="A60" s="226">
        <v>50</v>
      </c>
      <c r="B60" s="19" t="s">
        <v>157</v>
      </c>
      <c r="C60" s="103" t="s">
        <v>215</v>
      </c>
      <c r="D60" s="14">
        <v>1543517.25</v>
      </c>
      <c r="E60" s="76"/>
      <c r="F60" s="9">
        <f t="shared" si="6"/>
        <v>1543517.25</v>
      </c>
      <c r="G60" s="15">
        <v>1173141.28</v>
      </c>
      <c r="H60" s="41">
        <f t="shared" si="4"/>
        <v>2716658.5300000003</v>
      </c>
      <c r="I60" s="138"/>
      <c r="J60" s="139"/>
      <c r="K60" s="16">
        <f t="shared" si="5"/>
        <v>2716658.5300000003</v>
      </c>
    </row>
    <row r="61" spans="1:11" s="17" customFormat="1" x14ac:dyDescent="0.2">
      <c r="A61" s="226">
        <v>97</v>
      </c>
      <c r="B61" s="159" t="s">
        <v>218</v>
      </c>
      <c r="C61" s="103" t="s">
        <v>217</v>
      </c>
      <c r="D61" s="14"/>
      <c r="E61" s="76"/>
      <c r="F61" s="9"/>
      <c r="G61" s="15"/>
      <c r="H61" s="41"/>
      <c r="I61" s="138"/>
      <c r="J61" s="139"/>
      <c r="K61" s="16">
        <f t="shared" si="5"/>
        <v>0</v>
      </c>
    </row>
    <row r="62" spans="1:11" s="17" customFormat="1" x14ac:dyDescent="0.2">
      <c r="A62" s="226">
        <v>51</v>
      </c>
      <c r="B62" s="159" t="s">
        <v>232</v>
      </c>
      <c r="C62" s="103" t="s">
        <v>233</v>
      </c>
      <c r="D62" s="14"/>
      <c r="E62" s="76"/>
      <c r="F62" s="9"/>
      <c r="G62" s="15"/>
      <c r="H62" s="41"/>
      <c r="I62" s="138"/>
      <c r="J62" s="139"/>
      <c r="K62" s="16">
        <f t="shared" si="5"/>
        <v>0</v>
      </c>
    </row>
    <row r="63" spans="1:11" s="17" customFormat="1" x14ac:dyDescent="0.2">
      <c r="A63" s="226">
        <v>52</v>
      </c>
      <c r="B63" s="159" t="s">
        <v>109</v>
      </c>
      <c r="C63" s="103" t="s">
        <v>50</v>
      </c>
      <c r="D63" s="14"/>
      <c r="E63" s="76"/>
      <c r="F63" s="9"/>
      <c r="G63" s="15"/>
      <c r="H63" s="41"/>
      <c r="I63" s="138"/>
      <c r="J63" s="139"/>
      <c r="K63" s="16">
        <f t="shared" si="5"/>
        <v>0</v>
      </c>
    </row>
    <row r="64" spans="1:11" s="17" customFormat="1" x14ac:dyDescent="0.2">
      <c r="A64" s="226">
        <v>53</v>
      </c>
      <c r="B64" s="19" t="s">
        <v>110</v>
      </c>
      <c r="C64" s="103" t="s">
        <v>234</v>
      </c>
      <c r="D64" s="14"/>
      <c r="E64" s="76"/>
      <c r="F64" s="9"/>
      <c r="G64" s="15"/>
      <c r="H64" s="41"/>
      <c r="I64" s="138"/>
      <c r="J64" s="139"/>
      <c r="K64" s="16">
        <f t="shared" si="5"/>
        <v>0</v>
      </c>
    </row>
    <row r="65" spans="1:11" s="17" customFormat="1" x14ac:dyDescent="0.2">
      <c r="A65" s="226">
        <v>54</v>
      </c>
      <c r="B65" s="49" t="s">
        <v>111</v>
      </c>
      <c r="C65" s="103" t="s">
        <v>112</v>
      </c>
      <c r="D65" s="14"/>
      <c r="E65" s="76"/>
      <c r="F65" s="9"/>
      <c r="G65" s="15"/>
      <c r="H65" s="41"/>
      <c r="I65" s="138"/>
      <c r="J65" s="139"/>
      <c r="K65" s="16">
        <f t="shared" si="5"/>
        <v>0</v>
      </c>
    </row>
    <row r="66" spans="1:11" s="17" customFormat="1" x14ac:dyDescent="0.2">
      <c r="A66" s="226">
        <v>55</v>
      </c>
      <c r="B66" s="19" t="s">
        <v>113</v>
      </c>
      <c r="C66" s="103" t="s">
        <v>235</v>
      </c>
      <c r="D66" s="14"/>
      <c r="E66" s="76"/>
      <c r="F66" s="9"/>
      <c r="G66" s="15"/>
      <c r="H66" s="41"/>
      <c r="I66" s="138"/>
      <c r="J66" s="139"/>
      <c r="K66" s="16">
        <f t="shared" si="5"/>
        <v>0</v>
      </c>
    </row>
    <row r="67" spans="1:11" s="17" customFormat="1" x14ac:dyDescent="0.2">
      <c r="A67" s="226">
        <v>56</v>
      </c>
      <c r="B67" s="159" t="s">
        <v>114</v>
      </c>
      <c r="C67" s="103" t="s">
        <v>269</v>
      </c>
      <c r="D67" s="14"/>
      <c r="E67" s="76"/>
      <c r="F67" s="9"/>
      <c r="G67" s="15"/>
      <c r="H67" s="41"/>
      <c r="I67" s="138"/>
      <c r="J67" s="139"/>
      <c r="K67" s="16">
        <f t="shared" si="5"/>
        <v>0</v>
      </c>
    </row>
    <row r="68" spans="1:11" s="17" customFormat="1" ht="25.5" x14ac:dyDescent="0.2">
      <c r="A68" s="226">
        <v>57</v>
      </c>
      <c r="B68" s="49" t="s">
        <v>115</v>
      </c>
      <c r="C68" s="103" t="s">
        <v>236</v>
      </c>
      <c r="D68" s="14"/>
      <c r="E68" s="76"/>
      <c r="F68" s="9"/>
      <c r="G68" s="15"/>
      <c r="H68" s="41"/>
      <c r="I68" s="138"/>
      <c r="J68" s="139"/>
      <c r="K68" s="16">
        <f t="shared" si="5"/>
        <v>0</v>
      </c>
    </row>
    <row r="69" spans="1:11" s="17" customFormat="1" ht="25.5" x14ac:dyDescent="0.2">
      <c r="A69" s="226">
        <v>58</v>
      </c>
      <c r="B69" s="49" t="s">
        <v>116</v>
      </c>
      <c r="C69" s="103" t="s">
        <v>237</v>
      </c>
      <c r="D69" s="14"/>
      <c r="E69" s="76"/>
      <c r="F69" s="9"/>
      <c r="G69" s="15"/>
      <c r="H69" s="41"/>
      <c r="I69" s="138"/>
      <c r="J69" s="139"/>
      <c r="K69" s="16">
        <f t="shared" si="5"/>
        <v>0</v>
      </c>
    </row>
    <row r="70" spans="1:11" s="17" customFormat="1" x14ac:dyDescent="0.2">
      <c r="A70" s="226">
        <v>59</v>
      </c>
      <c r="B70" s="19" t="s">
        <v>117</v>
      </c>
      <c r="C70" s="103" t="s">
        <v>238</v>
      </c>
      <c r="D70" s="14"/>
      <c r="E70" s="76"/>
      <c r="F70" s="9"/>
      <c r="G70" s="15"/>
      <c r="H70" s="41"/>
      <c r="I70" s="138"/>
      <c r="J70" s="139"/>
      <c r="K70" s="16">
        <f t="shared" si="5"/>
        <v>0</v>
      </c>
    </row>
    <row r="71" spans="1:11" s="17" customFormat="1" x14ac:dyDescent="0.2">
      <c r="A71" s="226">
        <v>60</v>
      </c>
      <c r="B71" s="19" t="s">
        <v>118</v>
      </c>
      <c r="C71" s="103" t="s">
        <v>49</v>
      </c>
      <c r="D71" s="14"/>
      <c r="E71" s="76"/>
      <c r="F71" s="9"/>
      <c r="G71" s="15"/>
      <c r="H71" s="41"/>
      <c r="I71" s="138"/>
      <c r="J71" s="139"/>
      <c r="K71" s="16">
        <f t="shared" si="5"/>
        <v>0</v>
      </c>
    </row>
    <row r="72" spans="1:11" s="17" customFormat="1" x14ac:dyDescent="0.2">
      <c r="A72" s="226">
        <v>61</v>
      </c>
      <c r="B72" s="19" t="s">
        <v>119</v>
      </c>
      <c r="C72" s="103" t="s">
        <v>239</v>
      </c>
      <c r="D72" s="14"/>
      <c r="E72" s="76"/>
      <c r="F72" s="9"/>
      <c r="G72" s="15"/>
      <c r="H72" s="41"/>
      <c r="I72" s="138"/>
      <c r="J72" s="139"/>
      <c r="K72" s="16">
        <f t="shared" si="5"/>
        <v>0</v>
      </c>
    </row>
    <row r="73" spans="1:11" s="17" customFormat="1" ht="25.5" x14ac:dyDescent="0.2">
      <c r="A73" s="226">
        <v>62</v>
      </c>
      <c r="B73" s="19" t="s">
        <v>120</v>
      </c>
      <c r="C73" s="103" t="s">
        <v>240</v>
      </c>
      <c r="D73" s="14"/>
      <c r="E73" s="76"/>
      <c r="F73" s="9"/>
      <c r="G73" s="15"/>
      <c r="H73" s="41"/>
      <c r="I73" s="138"/>
      <c r="J73" s="139"/>
      <c r="K73" s="16">
        <f t="shared" si="5"/>
        <v>0</v>
      </c>
    </row>
    <row r="74" spans="1:11" s="17" customFormat="1" ht="25.5" x14ac:dyDescent="0.2">
      <c r="A74" s="226">
        <v>63</v>
      </c>
      <c r="B74" s="49" t="s">
        <v>121</v>
      </c>
      <c r="C74" s="103" t="s">
        <v>241</v>
      </c>
      <c r="D74" s="14"/>
      <c r="E74" s="76"/>
      <c r="F74" s="9"/>
      <c r="G74" s="15"/>
      <c r="H74" s="41"/>
      <c r="I74" s="138"/>
      <c r="J74" s="139"/>
      <c r="K74" s="16">
        <f t="shared" ref="K74:K137" si="7">H74+I74+J74</f>
        <v>0</v>
      </c>
    </row>
    <row r="75" spans="1:11" s="17" customFormat="1" ht="25.5" x14ac:dyDescent="0.2">
      <c r="A75" s="226">
        <v>64</v>
      </c>
      <c r="B75" s="19" t="s">
        <v>122</v>
      </c>
      <c r="C75" s="103" t="s">
        <v>242</v>
      </c>
      <c r="D75" s="14"/>
      <c r="E75" s="76"/>
      <c r="F75" s="9"/>
      <c r="G75" s="15"/>
      <c r="H75" s="41"/>
      <c r="I75" s="138"/>
      <c r="J75" s="139"/>
      <c r="K75" s="16">
        <f t="shared" si="7"/>
        <v>0</v>
      </c>
    </row>
    <row r="76" spans="1:11" s="17" customFormat="1" ht="25.5" x14ac:dyDescent="0.2">
      <c r="A76" s="226">
        <v>65</v>
      </c>
      <c r="B76" s="19" t="s">
        <v>123</v>
      </c>
      <c r="C76" s="103" t="s">
        <v>243</v>
      </c>
      <c r="D76" s="14"/>
      <c r="E76" s="76"/>
      <c r="F76" s="9"/>
      <c r="G76" s="15"/>
      <c r="H76" s="41"/>
      <c r="I76" s="138"/>
      <c r="J76" s="139"/>
      <c r="K76" s="16">
        <f t="shared" si="7"/>
        <v>0</v>
      </c>
    </row>
    <row r="77" spans="1:11" s="17" customFormat="1" ht="25.5" x14ac:dyDescent="0.2">
      <c r="A77" s="226">
        <v>66</v>
      </c>
      <c r="B77" s="49" t="s">
        <v>124</v>
      </c>
      <c r="C77" s="103" t="s">
        <v>244</v>
      </c>
      <c r="D77" s="14"/>
      <c r="E77" s="76"/>
      <c r="F77" s="9"/>
      <c r="G77" s="15"/>
      <c r="H77" s="41"/>
      <c r="I77" s="138"/>
      <c r="J77" s="139"/>
      <c r="K77" s="16">
        <f t="shared" si="7"/>
        <v>0</v>
      </c>
    </row>
    <row r="78" spans="1:11" s="17" customFormat="1" ht="25.5" x14ac:dyDescent="0.2">
      <c r="A78" s="226">
        <v>67</v>
      </c>
      <c r="B78" s="49" t="s">
        <v>125</v>
      </c>
      <c r="C78" s="103" t="s">
        <v>245</v>
      </c>
      <c r="D78" s="14"/>
      <c r="E78" s="76"/>
      <c r="F78" s="9"/>
      <c r="G78" s="15"/>
      <c r="H78" s="41"/>
      <c r="I78" s="138"/>
      <c r="J78" s="139"/>
      <c r="K78" s="16">
        <f t="shared" si="7"/>
        <v>0</v>
      </c>
    </row>
    <row r="79" spans="1:11" s="17" customFormat="1" ht="25.5" x14ac:dyDescent="0.2">
      <c r="A79" s="226">
        <v>68</v>
      </c>
      <c r="B79" s="49" t="s">
        <v>126</v>
      </c>
      <c r="C79" s="103" t="s">
        <v>246</v>
      </c>
      <c r="D79" s="14"/>
      <c r="E79" s="76"/>
      <c r="F79" s="9"/>
      <c r="G79" s="15"/>
      <c r="H79" s="41"/>
      <c r="I79" s="138"/>
      <c r="J79" s="139"/>
      <c r="K79" s="16">
        <f t="shared" si="7"/>
        <v>0</v>
      </c>
    </row>
    <row r="80" spans="1:11" s="17" customFormat="1" x14ac:dyDescent="0.2">
      <c r="A80" s="226">
        <v>69</v>
      </c>
      <c r="B80" s="159" t="s">
        <v>127</v>
      </c>
      <c r="C80" s="103" t="s">
        <v>128</v>
      </c>
      <c r="D80" s="14"/>
      <c r="E80" s="76"/>
      <c r="F80" s="9"/>
      <c r="G80" s="15"/>
      <c r="H80" s="41"/>
      <c r="I80" s="138"/>
      <c r="J80" s="139"/>
      <c r="K80" s="16">
        <f t="shared" si="7"/>
        <v>0</v>
      </c>
    </row>
    <row r="81" spans="1:11" s="17" customFormat="1" x14ac:dyDescent="0.2">
      <c r="A81" s="226">
        <v>70</v>
      </c>
      <c r="B81" s="49" t="s">
        <v>129</v>
      </c>
      <c r="C81" s="103" t="s">
        <v>247</v>
      </c>
      <c r="D81" s="14"/>
      <c r="E81" s="76"/>
      <c r="F81" s="9"/>
      <c r="G81" s="15"/>
      <c r="H81" s="41"/>
      <c r="I81" s="138"/>
      <c r="J81" s="139"/>
      <c r="K81" s="16">
        <f t="shared" si="7"/>
        <v>0</v>
      </c>
    </row>
    <row r="82" spans="1:11" s="17" customFormat="1" x14ac:dyDescent="0.2">
      <c r="A82" s="226">
        <v>71</v>
      </c>
      <c r="B82" s="159" t="s">
        <v>130</v>
      </c>
      <c r="C82" s="103" t="s">
        <v>34</v>
      </c>
      <c r="D82" s="14"/>
      <c r="E82" s="76"/>
      <c r="F82" s="9"/>
      <c r="G82" s="15"/>
      <c r="H82" s="41"/>
      <c r="I82" s="138"/>
      <c r="J82" s="139"/>
      <c r="K82" s="16">
        <f t="shared" si="7"/>
        <v>0</v>
      </c>
    </row>
    <row r="83" spans="1:11" s="17" customFormat="1" x14ac:dyDescent="0.2">
      <c r="A83" s="226">
        <v>72</v>
      </c>
      <c r="B83" s="49" t="s">
        <v>131</v>
      </c>
      <c r="C83" s="51" t="s">
        <v>316</v>
      </c>
      <c r="D83" s="14"/>
      <c r="E83" s="76"/>
      <c r="F83" s="9"/>
      <c r="G83" s="15"/>
      <c r="H83" s="41"/>
      <c r="I83" s="138"/>
      <c r="J83" s="139"/>
      <c r="K83" s="16">
        <f t="shared" si="7"/>
        <v>0</v>
      </c>
    </row>
    <row r="84" spans="1:11" s="17" customFormat="1" x14ac:dyDescent="0.2">
      <c r="A84" s="226">
        <v>73</v>
      </c>
      <c r="B84" s="49" t="s">
        <v>132</v>
      </c>
      <c r="C84" s="103" t="s">
        <v>35</v>
      </c>
      <c r="D84" s="14"/>
      <c r="E84" s="76"/>
      <c r="F84" s="9"/>
      <c r="G84" s="15"/>
      <c r="H84" s="41"/>
      <c r="I84" s="138"/>
      <c r="J84" s="139"/>
      <c r="K84" s="16">
        <f t="shared" si="7"/>
        <v>0</v>
      </c>
    </row>
    <row r="85" spans="1:11" s="17" customFormat="1" x14ac:dyDescent="0.2">
      <c r="A85" s="226">
        <v>74</v>
      </c>
      <c r="B85" s="49" t="s">
        <v>133</v>
      </c>
      <c r="C85" s="103" t="s">
        <v>48</v>
      </c>
      <c r="D85" s="14"/>
      <c r="E85" s="76"/>
      <c r="F85" s="9"/>
      <c r="G85" s="15"/>
      <c r="H85" s="41"/>
      <c r="I85" s="138"/>
      <c r="J85" s="139"/>
      <c r="K85" s="16">
        <f t="shared" si="7"/>
        <v>0</v>
      </c>
    </row>
    <row r="86" spans="1:11" s="17" customFormat="1" x14ac:dyDescent="0.2">
      <c r="A86" s="226">
        <v>75</v>
      </c>
      <c r="B86" s="49" t="s">
        <v>134</v>
      </c>
      <c r="C86" s="103" t="s">
        <v>226</v>
      </c>
      <c r="D86" s="14"/>
      <c r="E86" s="76"/>
      <c r="F86" s="9"/>
      <c r="G86" s="15"/>
      <c r="H86" s="41"/>
      <c r="I86" s="138"/>
      <c r="J86" s="139"/>
      <c r="K86" s="16">
        <f t="shared" si="7"/>
        <v>0</v>
      </c>
    </row>
    <row r="87" spans="1:11" s="17" customFormat="1" x14ac:dyDescent="0.2">
      <c r="A87" s="226">
        <v>76</v>
      </c>
      <c r="B87" s="49" t="s">
        <v>135</v>
      </c>
      <c r="C87" s="103" t="s">
        <v>291</v>
      </c>
      <c r="D87" s="14"/>
      <c r="E87" s="76"/>
      <c r="F87" s="9"/>
      <c r="G87" s="15"/>
      <c r="H87" s="41"/>
      <c r="I87" s="138"/>
      <c r="J87" s="139"/>
      <c r="K87" s="16">
        <f t="shared" si="7"/>
        <v>0</v>
      </c>
    </row>
    <row r="88" spans="1:11" s="17" customFormat="1" x14ac:dyDescent="0.2">
      <c r="A88" s="226">
        <v>77</v>
      </c>
      <c r="B88" s="19" t="s">
        <v>136</v>
      </c>
      <c r="C88" s="103" t="s">
        <v>259</v>
      </c>
      <c r="D88" s="14"/>
      <c r="E88" s="76"/>
      <c r="F88" s="9"/>
      <c r="G88" s="15"/>
      <c r="H88" s="41"/>
      <c r="I88" s="138"/>
      <c r="J88" s="139"/>
      <c r="K88" s="16">
        <f t="shared" si="7"/>
        <v>0</v>
      </c>
    </row>
    <row r="89" spans="1:11" s="17" customFormat="1" ht="25.5" x14ac:dyDescent="0.2">
      <c r="A89" s="307">
        <v>78</v>
      </c>
      <c r="B89" s="310" t="s">
        <v>137</v>
      </c>
      <c r="C89" s="169" t="s">
        <v>248</v>
      </c>
      <c r="D89" s="14"/>
      <c r="E89" s="76"/>
      <c r="F89" s="9"/>
      <c r="G89" s="15"/>
      <c r="H89" s="41"/>
      <c r="I89" s="138"/>
      <c r="J89" s="139"/>
      <c r="K89" s="16">
        <f t="shared" si="7"/>
        <v>0</v>
      </c>
    </row>
    <row r="90" spans="1:11" s="17" customFormat="1" ht="38.25" x14ac:dyDescent="0.2">
      <c r="A90" s="308"/>
      <c r="B90" s="311"/>
      <c r="C90" s="103" t="s">
        <v>289</v>
      </c>
      <c r="D90" s="14"/>
      <c r="E90" s="76"/>
      <c r="F90" s="9"/>
      <c r="G90" s="15"/>
      <c r="H90" s="41"/>
      <c r="I90" s="138"/>
      <c r="J90" s="139"/>
      <c r="K90" s="16">
        <f t="shared" si="7"/>
        <v>0</v>
      </c>
    </row>
    <row r="91" spans="1:11" s="17" customFormat="1" ht="25.5" x14ac:dyDescent="0.2">
      <c r="A91" s="308"/>
      <c r="B91" s="311"/>
      <c r="C91" s="103" t="s">
        <v>249</v>
      </c>
      <c r="D91" s="14"/>
      <c r="E91" s="76"/>
      <c r="F91" s="9"/>
      <c r="G91" s="15"/>
      <c r="H91" s="41"/>
      <c r="I91" s="138"/>
      <c r="J91" s="139"/>
      <c r="K91" s="16">
        <f t="shared" si="7"/>
        <v>0</v>
      </c>
    </row>
    <row r="92" spans="1:11" s="17" customFormat="1" ht="38.25" x14ac:dyDescent="0.2">
      <c r="A92" s="309"/>
      <c r="B92" s="312"/>
      <c r="C92" s="170" t="s">
        <v>290</v>
      </c>
      <c r="D92" s="14"/>
      <c r="E92" s="76"/>
      <c r="F92" s="9"/>
      <c r="G92" s="15"/>
      <c r="H92" s="41"/>
      <c r="I92" s="138"/>
      <c r="J92" s="139"/>
      <c r="K92" s="16">
        <f t="shared" si="7"/>
        <v>0</v>
      </c>
    </row>
    <row r="93" spans="1:11" s="17" customFormat="1" ht="25.5" x14ac:dyDescent="0.2">
      <c r="A93" s="227">
        <v>79</v>
      </c>
      <c r="B93" s="19" t="s">
        <v>138</v>
      </c>
      <c r="C93" s="103" t="s">
        <v>47</v>
      </c>
      <c r="D93" s="14"/>
      <c r="E93" s="76"/>
      <c r="F93" s="9"/>
      <c r="G93" s="15"/>
      <c r="H93" s="41"/>
      <c r="I93" s="138"/>
      <c r="J93" s="139"/>
      <c r="K93" s="16">
        <f t="shared" si="7"/>
        <v>0</v>
      </c>
    </row>
    <row r="94" spans="1:11" s="17" customFormat="1" x14ac:dyDescent="0.2">
      <c r="A94" s="226">
        <v>80</v>
      </c>
      <c r="B94" s="19" t="s">
        <v>139</v>
      </c>
      <c r="C94" s="103" t="s">
        <v>140</v>
      </c>
      <c r="D94" s="14"/>
      <c r="E94" s="76"/>
      <c r="F94" s="9"/>
      <c r="G94" s="15"/>
      <c r="H94" s="41"/>
      <c r="I94" s="138"/>
      <c r="J94" s="139"/>
      <c r="K94" s="16">
        <f t="shared" si="7"/>
        <v>0</v>
      </c>
    </row>
    <row r="95" spans="1:11" s="17" customFormat="1" x14ac:dyDescent="0.2">
      <c r="A95" s="226">
        <v>81</v>
      </c>
      <c r="B95" s="159" t="s">
        <v>141</v>
      </c>
      <c r="C95" s="103" t="s">
        <v>142</v>
      </c>
      <c r="D95" s="14"/>
      <c r="E95" s="76"/>
      <c r="F95" s="9"/>
      <c r="G95" s="15"/>
      <c r="H95" s="41"/>
      <c r="I95" s="138"/>
      <c r="J95" s="139"/>
      <c r="K95" s="16">
        <f t="shared" si="7"/>
        <v>0</v>
      </c>
    </row>
    <row r="96" spans="1:11" s="17" customFormat="1" x14ac:dyDescent="0.2">
      <c r="A96" s="226">
        <v>82</v>
      </c>
      <c r="B96" s="19" t="s">
        <v>143</v>
      </c>
      <c r="C96" s="103" t="s">
        <v>27</v>
      </c>
      <c r="D96" s="14">
        <v>1184559.75</v>
      </c>
      <c r="E96" s="76"/>
      <c r="F96" s="9">
        <f t="shared" ref="F96:F107" si="8">SUM(D96:E96)</f>
        <v>1184559.75</v>
      </c>
      <c r="G96" s="15">
        <v>900571.28</v>
      </c>
      <c r="H96" s="41">
        <f t="shared" ref="H96:H136" si="9">SUM(F96:G96)</f>
        <v>2085131.03</v>
      </c>
      <c r="I96" s="138"/>
      <c r="J96" s="139"/>
      <c r="K96" s="16">
        <f t="shared" si="7"/>
        <v>2085131.03</v>
      </c>
    </row>
    <row r="97" spans="1:11" s="17" customFormat="1" x14ac:dyDescent="0.2">
      <c r="A97" s="226">
        <v>83</v>
      </c>
      <c r="B97" s="159" t="s">
        <v>144</v>
      </c>
      <c r="C97" s="103" t="s">
        <v>12</v>
      </c>
      <c r="D97" s="14">
        <v>1615308.75</v>
      </c>
      <c r="E97" s="76"/>
      <c r="F97" s="9">
        <f t="shared" si="8"/>
        <v>1615308.75</v>
      </c>
      <c r="G97" s="15">
        <v>1225474.72</v>
      </c>
      <c r="H97" s="41">
        <f t="shared" si="9"/>
        <v>2840783.4699999997</v>
      </c>
      <c r="I97" s="138"/>
      <c r="J97" s="139"/>
      <c r="K97" s="16">
        <f t="shared" si="7"/>
        <v>2840783.4699999997</v>
      </c>
    </row>
    <row r="98" spans="1:11" s="17" customFormat="1" x14ac:dyDescent="0.2">
      <c r="A98" s="226">
        <v>84</v>
      </c>
      <c r="B98" s="159" t="s">
        <v>145</v>
      </c>
      <c r="C98" s="103" t="s">
        <v>26</v>
      </c>
      <c r="D98" s="14">
        <v>3087034.5</v>
      </c>
      <c r="E98" s="76"/>
      <c r="F98" s="9">
        <f t="shared" si="8"/>
        <v>3087034.5</v>
      </c>
      <c r="G98" s="15">
        <v>2344102</v>
      </c>
      <c r="H98" s="41">
        <f t="shared" si="9"/>
        <v>5431136.5</v>
      </c>
      <c r="I98" s="138"/>
      <c r="J98" s="139"/>
      <c r="K98" s="16">
        <f t="shared" si="7"/>
        <v>5431136.5</v>
      </c>
    </row>
    <row r="99" spans="1:11" s="17" customFormat="1" x14ac:dyDescent="0.2">
      <c r="A99" s="226">
        <v>85</v>
      </c>
      <c r="B99" s="19" t="s">
        <v>146</v>
      </c>
      <c r="C99" s="103" t="s">
        <v>41</v>
      </c>
      <c r="D99" s="14">
        <v>1615308.75</v>
      </c>
      <c r="E99" s="76"/>
      <c r="F99" s="9">
        <f t="shared" si="8"/>
        <v>1615308.75</v>
      </c>
      <c r="G99" s="15">
        <v>1225474.72</v>
      </c>
      <c r="H99" s="41">
        <f t="shared" si="9"/>
        <v>2840783.4699999997</v>
      </c>
      <c r="I99" s="138"/>
      <c r="J99" s="139"/>
      <c r="K99" s="16">
        <f t="shared" si="7"/>
        <v>2840783.4699999997</v>
      </c>
    </row>
    <row r="100" spans="1:11" s="17" customFormat="1" x14ac:dyDescent="0.2">
      <c r="A100" s="226">
        <v>86</v>
      </c>
      <c r="B100" s="49" t="s">
        <v>148</v>
      </c>
      <c r="C100" s="103" t="s">
        <v>28</v>
      </c>
      <c r="D100" s="14">
        <v>2931486.25</v>
      </c>
      <c r="E100" s="76"/>
      <c r="F100" s="9">
        <f t="shared" si="8"/>
        <v>2931486.25</v>
      </c>
      <c r="G100" s="15">
        <v>2241615.6800000002</v>
      </c>
      <c r="H100" s="41">
        <f t="shared" si="9"/>
        <v>5173101.93</v>
      </c>
      <c r="I100" s="138"/>
      <c r="J100" s="139"/>
      <c r="K100" s="16">
        <f t="shared" si="7"/>
        <v>5173101.93</v>
      </c>
    </row>
    <row r="101" spans="1:11" s="17" customFormat="1" x14ac:dyDescent="0.2">
      <c r="A101" s="226">
        <v>88</v>
      </c>
      <c r="B101" s="49" t="s">
        <v>149</v>
      </c>
      <c r="C101" s="103" t="s">
        <v>29</v>
      </c>
      <c r="D101" s="14">
        <v>1974266.25</v>
      </c>
      <c r="E101" s="76"/>
      <c r="F101" s="9">
        <f t="shared" si="8"/>
        <v>1974266.25</v>
      </c>
      <c r="G101" s="15">
        <v>1498044.72</v>
      </c>
      <c r="H101" s="41">
        <f t="shared" si="9"/>
        <v>3472310.9699999997</v>
      </c>
      <c r="I101" s="138"/>
      <c r="J101" s="139"/>
      <c r="K101" s="16">
        <f t="shared" si="7"/>
        <v>3472310.9699999997</v>
      </c>
    </row>
    <row r="102" spans="1:11" s="17" customFormat="1" x14ac:dyDescent="0.2">
      <c r="A102" s="226">
        <v>89</v>
      </c>
      <c r="B102" s="159" t="s">
        <v>150</v>
      </c>
      <c r="C102" s="103" t="s">
        <v>14</v>
      </c>
      <c r="D102" s="14">
        <v>1076872.5</v>
      </c>
      <c r="E102" s="76"/>
      <c r="F102" s="9">
        <f t="shared" si="8"/>
        <v>1076872.5</v>
      </c>
      <c r="G102" s="15">
        <v>817710</v>
      </c>
      <c r="H102" s="41">
        <f t="shared" si="9"/>
        <v>1894582.5</v>
      </c>
      <c r="I102" s="138"/>
      <c r="J102" s="139"/>
      <c r="K102" s="16">
        <f t="shared" si="7"/>
        <v>1894582.5</v>
      </c>
    </row>
    <row r="103" spans="1:11" s="17" customFormat="1" x14ac:dyDescent="0.2">
      <c r="A103" s="226">
        <v>90</v>
      </c>
      <c r="B103" s="49" t="s">
        <v>151</v>
      </c>
      <c r="C103" s="103" t="s">
        <v>30</v>
      </c>
      <c r="D103" s="14">
        <v>1435830</v>
      </c>
      <c r="E103" s="76"/>
      <c r="F103" s="9">
        <f t="shared" si="8"/>
        <v>1435830</v>
      </c>
      <c r="G103" s="15">
        <v>1090280</v>
      </c>
      <c r="H103" s="41">
        <f t="shared" si="9"/>
        <v>2526110</v>
      </c>
      <c r="I103" s="138"/>
      <c r="J103" s="139"/>
      <c r="K103" s="16">
        <f t="shared" si="7"/>
        <v>2526110</v>
      </c>
    </row>
    <row r="104" spans="1:11" s="17" customFormat="1" x14ac:dyDescent="0.2">
      <c r="A104" s="226">
        <v>91</v>
      </c>
      <c r="B104" s="49" t="s">
        <v>152</v>
      </c>
      <c r="C104" s="103" t="s">
        <v>15</v>
      </c>
      <c r="D104" s="14">
        <v>1435830</v>
      </c>
      <c r="E104" s="76"/>
      <c r="F104" s="9">
        <f t="shared" si="8"/>
        <v>1435830</v>
      </c>
      <c r="G104" s="15">
        <v>1090280</v>
      </c>
      <c r="H104" s="41">
        <f t="shared" si="9"/>
        <v>2526110</v>
      </c>
      <c r="I104" s="138"/>
      <c r="J104" s="139"/>
      <c r="K104" s="16">
        <f t="shared" si="7"/>
        <v>2526110</v>
      </c>
    </row>
    <row r="105" spans="1:11" s="17" customFormat="1" x14ac:dyDescent="0.2">
      <c r="A105" s="226">
        <v>92</v>
      </c>
      <c r="B105" s="19" t="s">
        <v>153</v>
      </c>
      <c r="C105" s="103" t="s">
        <v>13</v>
      </c>
      <c r="D105" s="14">
        <v>1794787.5</v>
      </c>
      <c r="E105" s="76"/>
      <c r="F105" s="9">
        <f t="shared" si="8"/>
        <v>1794787.5</v>
      </c>
      <c r="G105" s="15">
        <v>1362850</v>
      </c>
      <c r="H105" s="41">
        <f t="shared" si="9"/>
        <v>3157637.5</v>
      </c>
      <c r="I105" s="138"/>
      <c r="J105" s="139"/>
      <c r="K105" s="16">
        <f t="shared" si="7"/>
        <v>3157637.5</v>
      </c>
    </row>
    <row r="106" spans="1:11" s="17" customFormat="1" x14ac:dyDescent="0.2">
      <c r="A106" s="226">
        <v>93</v>
      </c>
      <c r="B106" s="159" t="s">
        <v>154</v>
      </c>
      <c r="C106" s="103" t="s">
        <v>31</v>
      </c>
      <c r="D106" s="14">
        <v>1364038.5</v>
      </c>
      <c r="E106" s="76"/>
      <c r="F106" s="9">
        <f t="shared" si="8"/>
        <v>1364038.5</v>
      </c>
      <c r="G106" s="15">
        <v>1035766</v>
      </c>
      <c r="H106" s="41">
        <f t="shared" si="9"/>
        <v>2399804.5</v>
      </c>
      <c r="I106" s="138"/>
      <c r="J106" s="139"/>
      <c r="K106" s="16">
        <f t="shared" si="7"/>
        <v>2399804.5</v>
      </c>
    </row>
    <row r="107" spans="1:11" s="17" customFormat="1" x14ac:dyDescent="0.2">
      <c r="A107" s="226">
        <v>94</v>
      </c>
      <c r="B107" s="49" t="s">
        <v>156</v>
      </c>
      <c r="C107" s="103" t="s">
        <v>33</v>
      </c>
      <c r="D107" s="14">
        <v>3230617.5</v>
      </c>
      <c r="E107" s="76"/>
      <c r="F107" s="9">
        <f t="shared" si="8"/>
        <v>3230617.5</v>
      </c>
      <c r="G107" s="15">
        <v>2453130</v>
      </c>
      <c r="H107" s="41">
        <f t="shared" si="9"/>
        <v>5683747.5</v>
      </c>
      <c r="I107" s="138"/>
      <c r="J107" s="139"/>
      <c r="K107" s="16">
        <f t="shared" si="7"/>
        <v>5683747.5</v>
      </c>
    </row>
    <row r="108" spans="1:11" s="17" customFormat="1" x14ac:dyDescent="0.2">
      <c r="A108" s="226">
        <v>96</v>
      </c>
      <c r="B108" s="49" t="s">
        <v>158</v>
      </c>
      <c r="C108" s="103" t="s">
        <v>159</v>
      </c>
      <c r="D108" s="14"/>
      <c r="E108" s="76"/>
      <c r="F108" s="9"/>
      <c r="G108" s="15"/>
      <c r="H108" s="41"/>
      <c r="I108" s="138"/>
      <c r="J108" s="139"/>
      <c r="K108" s="16">
        <f t="shared" si="7"/>
        <v>0</v>
      </c>
    </row>
    <row r="109" spans="1:11" s="17" customFormat="1" x14ac:dyDescent="0.2">
      <c r="A109" s="226">
        <v>98</v>
      </c>
      <c r="B109" s="49" t="s">
        <v>160</v>
      </c>
      <c r="C109" s="103" t="s">
        <v>161</v>
      </c>
      <c r="D109" s="14"/>
      <c r="E109" s="76"/>
      <c r="F109" s="9"/>
      <c r="G109" s="15"/>
      <c r="H109" s="41"/>
      <c r="I109" s="138"/>
      <c r="J109" s="139"/>
      <c r="K109" s="16">
        <f t="shared" si="7"/>
        <v>0</v>
      </c>
    </row>
    <row r="110" spans="1:11" s="17" customFormat="1" x14ac:dyDescent="0.2">
      <c r="A110" s="226">
        <v>99</v>
      </c>
      <c r="B110" s="159" t="s">
        <v>162</v>
      </c>
      <c r="C110" s="103" t="s">
        <v>163</v>
      </c>
      <c r="D110" s="14"/>
      <c r="E110" s="76"/>
      <c r="F110" s="9"/>
      <c r="G110" s="15"/>
      <c r="H110" s="41"/>
      <c r="I110" s="138"/>
      <c r="J110" s="139"/>
      <c r="K110" s="16">
        <f t="shared" si="7"/>
        <v>0</v>
      </c>
    </row>
    <row r="111" spans="1:11" s="17" customFormat="1" x14ac:dyDescent="0.2">
      <c r="A111" s="226">
        <v>100</v>
      </c>
      <c r="B111" s="159" t="s">
        <v>164</v>
      </c>
      <c r="C111" s="103" t="s">
        <v>165</v>
      </c>
      <c r="D111" s="14"/>
      <c r="E111" s="76"/>
      <c r="F111" s="9"/>
      <c r="G111" s="15"/>
      <c r="H111" s="41"/>
      <c r="I111" s="138"/>
      <c r="J111" s="139"/>
      <c r="K111" s="16">
        <f t="shared" si="7"/>
        <v>0</v>
      </c>
    </row>
    <row r="112" spans="1:11" s="17" customFormat="1" ht="13.5" customHeight="1" x14ac:dyDescent="0.2">
      <c r="A112" s="226">
        <v>101</v>
      </c>
      <c r="B112" s="159" t="s">
        <v>166</v>
      </c>
      <c r="C112" s="103" t="s">
        <v>167</v>
      </c>
      <c r="D112" s="14"/>
      <c r="E112" s="76"/>
      <c r="F112" s="9"/>
      <c r="G112" s="15"/>
      <c r="H112" s="41"/>
      <c r="I112" s="138"/>
      <c r="J112" s="139"/>
      <c r="K112" s="16">
        <f t="shared" si="7"/>
        <v>0</v>
      </c>
    </row>
    <row r="113" spans="1:11" s="17" customFormat="1" x14ac:dyDescent="0.2">
      <c r="A113" s="226">
        <v>102</v>
      </c>
      <c r="B113" s="159" t="s">
        <v>168</v>
      </c>
      <c r="C113" s="103" t="s">
        <v>169</v>
      </c>
      <c r="D113" s="14"/>
      <c r="E113" s="76"/>
      <c r="F113" s="9"/>
      <c r="G113" s="15"/>
      <c r="H113" s="41"/>
      <c r="I113" s="138"/>
      <c r="J113" s="139"/>
      <c r="K113" s="16">
        <f t="shared" si="7"/>
        <v>0</v>
      </c>
    </row>
    <row r="114" spans="1:11" s="17" customFormat="1" x14ac:dyDescent="0.2">
      <c r="A114" s="226">
        <v>103</v>
      </c>
      <c r="B114" s="159" t="s">
        <v>170</v>
      </c>
      <c r="C114" s="103" t="s">
        <v>171</v>
      </c>
      <c r="D114" s="14"/>
      <c r="E114" s="76"/>
      <c r="F114" s="9"/>
      <c r="G114" s="15"/>
      <c r="H114" s="41"/>
      <c r="I114" s="138"/>
      <c r="J114" s="139"/>
      <c r="K114" s="16">
        <f t="shared" si="7"/>
        <v>0</v>
      </c>
    </row>
    <row r="115" spans="1:11" s="17" customFormat="1" x14ac:dyDescent="0.2">
      <c r="A115" s="226">
        <v>104</v>
      </c>
      <c r="B115" s="104" t="s">
        <v>172</v>
      </c>
      <c r="C115" s="168" t="s">
        <v>173</v>
      </c>
      <c r="D115" s="14"/>
      <c r="E115" s="76"/>
      <c r="F115" s="9"/>
      <c r="G115" s="15"/>
      <c r="H115" s="41"/>
      <c r="I115" s="138"/>
      <c r="J115" s="139"/>
      <c r="K115" s="16">
        <f t="shared" si="7"/>
        <v>0</v>
      </c>
    </row>
    <row r="116" spans="1:11" s="17" customFormat="1" x14ac:dyDescent="0.2">
      <c r="A116" s="226">
        <v>105</v>
      </c>
      <c r="B116" s="19" t="s">
        <v>174</v>
      </c>
      <c r="C116" s="103" t="s">
        <v>175</v>
      </c>
      <c r="D116" s="14"/>
      <c r="E116" s="76"/>
      <c r="F116" s="9"/>
      <c r="G116" s="15"/>
      <c r="H116" s="41"/>
      <c r="I116" s="138"/>
      <c r="J116" s="139"/>
      <c r="K116" s="16">
        <f t="shared" si="7"/>
        <v>0</v>
      </c>
    </row>
    <row r="117" spans="1:11" s="17" customFormat="1" x14ac:dyDescent="0.2">
      <c r="A117" s="226">
        <v>106</v>
      </c>
      <c r="B117" s="159" t="s">
        <v>176</v>
      </c>
      <c r="C117" s="103" t="s">
        <v>177</v>
      </c>
      <c r="D117" s="14"/>
      <c r="E117" s="76"/>
      <c r="F117" s="9"/>
      <c r="G117" s="15"/>
      <c r="H117" s="41"/>
      <c r="I117" s="138"/>
      <c r="J117" s="139"/>
      <c r="K117" s="16">
        <f t="shared" si="7"/>
        <v>0</v>
      </c>
    </row>
    <row r="118" spans="1:11" s="17" customFormat="1" x14ac:dyDescent="0.2">
      <c r="A118" s="226">
        <v>107</v>
      </c>
      <c r="B118" s="49" t="s">
        <v>178</v>
      </c>
      <c r="C118" s="171" t="s">
        <v>179</v>
      </c>
      <c r="D118" s="14"/>
      <c r="E118" s="76"/>
      <c r="F118" s="9"/>
      <c r="G118" s="15"/>
      <c r="H118" s="41"/>
      <c r="I118" s="138"/>
      <c r="J118" s="139"/>
      <c r="K118" s="16">
        <f t="shared" si="7"/>
        <v>0</v>
      </c>
    </row>
    <row r="119" spans="1:11" s="17" customFormat="1" ht="12.75" customHeight="1" x14ac:dyDescent="0.2">
      <c r="A119" s="226">
        <v>108</v>
      </c>
      <c r="B119" s="159" t="s">
        <v>180</v>
      </c>
      <c r="C119" s="103" t="s">
        <v>262</v>
      </c>
      <c r="D119" s="14"/>
      <c r="E119" s="76"/>
      <c r="F119" s="9"/>
      <c r="G119" s="15"/>
      <c r="H119" s="41"/>
      <c r="I119" s="138"/>
      <c r="J119" s="139"/>
      <c r="K119" s="16">
        <f t="shared" si="7"/>
        <v>0</v>
      </c>
    </row>
    <row r="120" spans="1:11" s="17" customFormat="1" x14ac:dyDescent="0.2">
      <c r="A120" s="226">
        <v>109</v>
      </c>
      <c r="B120" s="19" t="s">
        <v>181</v>
      </c>
      <c r="C120" s="103" t="s">
        <v>250</v>
      </c>
      <c r="D120" s="14"/>
      <c r="E120" s="76"/>
      <c r="F120" s="9"/>
      <c r="G120" s="15"/>
      <c r="H120" s="41"/>
      <c r="I120" s="138"/>
      <c r="J120" s="139"/>
      <c r="K120" s="16">
        <f t="shared" si="7"/>
        <v>0</v>
      </c>
    </row>
    <row r="121" spans="1:11" s="17" customFormat="1" x14ac:dyDescent="0.2">
      <c r="A121" s="226">
        <v>110</v>
      </c>
      <c r="B121" s="49" t="s">
        <v>302</v>
      </c>
      <c r="C121" s="103" t="s">
        <v>307</v>
      </c>
      <c r="D121" s="14"/>
      <c r="E121" s="76"/>
      <c r="F121" s="9"/>
      <c r="G121" s="15"/>
      <c r="H121" s="41"/>
      <c r="I121" s="138"/>
      <c r="J121" s="139"/>
      <c r="K121" s="16">
        <f t="shared" si="7"/>
        <v>0</v>
      </c>
    </row>
    <row r="122" spans="1:11" s="17" customFormat="1" x14ac:dyDescent="0.2">
      <c r="A122" s="226">
        <v>111</v>
      </c>
      <c r="B122" s="24" t="s">
        <v>319</v>
      </c>
      <c r="C122" s="161" t="s">
        <v>318</v>
      </c>
      <c r="D122" s="14"/>
      <c r="E122" s="76"/>
      <c r="F122" s="9"/>
      <c r="G122" s="15"/>
      <c r="H122" s="41"/>
      <c r="I122" s="138"/>
      <c r="J122" s="139"/>
      <c r="K122" s="16">
        <f t="shared" si="7"/>
        <v>0</v>
      </c>
    </row>
    <row r="123" spans="1:11" s="17" customFormat="1" x14ac:dyDescent="0.2">
      <c r="A123" s="226">
        <v>112</v>
      </c>
      <c r="B123" s="19" t="s">
        <v>182</v>
      </c>
      <c r="C123" s="103" t="s">
        <v>301</v>
      </c>
      <c r="D123" s="14"/>
      <c r="E123" s="76"/>
      <c r="F123" s="9"/>
      <c r="G123" s="15"/>
      <c r="H123" s="41"/>
      <c r="I123" s="138"/>
      <c r="J123" s="139"/>
      <c r="K123" s="16">
        <f t="shared" si="7"/>
        <v>0</v>
      </c>
    </row>
    <row r="124" spans="1:11" s="17" customFormat="1" x14ac:dyDescent="0.2">
      <c r="A124" s="226">
        <v>113</v>
      </c>
      <c r="B124" s="159" t="s">
        <v>183</v>
      </c>
      <c r="C124" s="103" t="s">
        <v>184</v>
      </c>
      <c r="D124" s="14"/>
      <c r="E124" s="76"/>
      <c r="F124" s="9"/>
      <c r="G124" s="15"/>
      <c r="H124" s="41"/>
      <c r="I124" s="138"/>
      <c r="J124" s="139"/>
      <c r="K124" s="16">
        <f t="shared" si="7"/>
        <v>0</v>
      </c>
    </row>
    <row r="125" spans="1:11" s="17" customFormat="1" ht="25.5" x14ac:dyDescent="0.2">
      <c r="A125" s="226">
        <v>114</v>
      </c>
      <c r="B125" s="159" t="s">
        <v>185</v>
      </c>
      <c r="C125" s="94" t="s">
        <v>298</v>
      </c>
      <c r="D125" s="14"/>
      <c r="E125" s="76"/>
      <c r="F125" s="9"/>
      <c r="G125" s="15"/>
      <c r="H125" s="41"/>
      <c r="I125" s="138"/>
      <c r="J125" s="139"/>
      <c r="K125" s="16">
        <f t="shared" si="7"/>
        <v>0</v>
      </c>
    </row>
    <row r="126" spans="1:11" s="17" customFormat="1" x14ac:dyDescent="0.2">
      <c r="A126" s="226">
        <v>115</v>
      </c>
      <c r="B126" s="159" t="s">
        <v>186</v>
      </c>
      <c r="C126" s="103" t="s">
        <v>221</v>
      </c>
      <c r="D126" s="14"/>
      <c r="E126" s="76"/>
      <c r="F126" s="9"/>
      <c r="G126" s="15"/>
      <c r="H126" s="41"/>
      <c r="I126" s="138"/>
      <c r="J126" s="139"/>
      <c r="K126" s="16">
        <f t="shared" si="7"/>
        <v>0</v>
      </c>
    </row>
    <row r="127" spans="1:11" x14ac:dyDescent="0.2">
      <c r="A127" s="226">
        <v>116</v>
      </c>
      <c r="B127" s="159" t="s">
        <v>187</v>
      </c>
      <c r="C127" s="103" t="s">
        <v>188</v>
      </c>
      <c r="D127" s="55"/>
      <c r="E127" s="68"/>
      <c r="F127" s="8"/>
      <c r="G127" s="30"/>
      <c r="H127" s="41"/>
      <c r="I127" s="136"/>
      <c r="J127" s="137"/>
      <c r="K127" s="16">
        <f t="shared" si="7"/>
        <v>0</v>
      </c>
    </row>
    <row r="128" spans="1:11" x14ac:dyDescent="0.2">
      <c r="A128" s="226">
        <v>117</v>
      </c>
      <c r="B128" s="159" t="s">
        <v>189</v>
      </c>
      <c r="C128" s="103" t="s">
        <v>39</v>
      </c>
      <c r="D128" s="55"/>
      <c r="E128" s="68"/>
      <c r="F128" s="8"/>
      <c r="G128" s="30"/>
      <c r="H128" s="41"/>
      <c r="I128" s="136"/>
      <c r="J128" s="137"/>
      <c r="K128" s="16">
        <f t="shared" si="7"/>
        <v>0</v>
      </c>
    </row>
    <row r="129" spans="1:11" x14ac:dyDescent="0.2">
      <c r="A129" s="226">
        <v>118</v>
      </c>
      <c r="B129" s="49" t="s">
        <v>190</v>
      </c>
      <c r="C129" s="103" t="s">
        <v>44</v>
      </c>
      <c r="D129" s="55"/>
      <c r="E129" s="68"/>
      <c r="F129" s="8"/>
      <c r="G129" s="30"/>
      <c r="H129" s="41"/>
      <c r="I129" s="136"/>
      <c r="J129" s="137"/>
      <c r="K129" s="16">
        <f t="shared" si="7"/>
        <v>0</v>
      </c>
    </row>
    <row r="130" spans="1:11" x14ac:dyDescent="0.2">
      <c r="A130" s="226">
        <v>119</v>
      </c>
      <c r="B130" s="49" t="s">
        <v>191</v>
      </c>
      <c r="C130" s="103" t="s">
        <v>223</v>
      </c>
      <c r="D130" s="55"/>
      <c r="E130" s="68"/>
      <c r="F130" s="8"/>
      <c r="G130" s="30"/>
      <c r="H130" s="41"/>
      <c r="I130" s="136"/>
      <c r="J130" s="137"/>
      <c r="K130" s="16">
        <f t="shared" si="7"/>
        <v>0</v>
      </c>
    </row>
    <row r="131" spans="1:11" x14ac:dyDescent="0.2">
      <c r="A131" s="226">
        <v>120</v>
      </c>
      <c r="B131" s="49" t="s">
        <v>192</v>
      </c>
      <c r="C131" s="103" t="s">
        <v>46</v>
      </c>
      <c r="D131" s="55"/>
      <c r="E131" s="68"/>
      <c r="F131" s="8"/>
      <c r="G131" s="30"/>
      <c r="H131" s="41"/>
      <c r="I131" s="136"/>
      <c r="J131" s="137"/>
      <c r="K131" s="16">
        <f t="shared" si="7"/>
        <v>0</v>
      </c>
    </row>
    <row r="132" spans="1:11" x14ac:dyDescent="0.2">
      <c r="A132" s="226">
        <v>121</v>
      </c>
      <c r="B132" s="159" t="s">
        <v>193</v>
      </c>
      <c r="C132" s="103" t="s">
        <v>45</v>
      </c>
      <c r="D132" s="55"/>
      <c r="E132" s="68"/>
      <c r="F132" s="8"/>
      <c r="G132" s="30"/>
      <c r="H132" s="41"/>
      <c r="I132" s="136"/>
      <c r="J132" s="137"/>
      <c r="K132" s="16">
        <f t="shared" si="7"/>
        <v>0</v>
      </c>
    </row>
    <row r="133" spans="1:11" x14ac:dyDescent="0.2">
      <c r="A133" s="226">
        <v>122</v>
      </c>
      <c r="B133" s="159" t="s">
        <v>194</v>
      </c>
      <c r="C133" s="103" t="s">
        <v>195</v>
      </c>
      <c r="D133" s="55"/>
      <c r="E133" s="68"/>
      <c r="F133" s="8"/>
      <c r="G133" s="30"/>
      <c r="H133" s="41"/>
      <c r="I133" s="136"/>
      <c r="J133" s="137"/>
      <c r="K133" s="16">
        <f t="shared" si="7"/>
        <v>0</v>
      </c>
    </row>
    <row r="134" spans="1:11" x14ac:dyDescent="0.2">
      <c r="A134" s="226">
        <v>123</v>
      </c>
      <c r="B134" s="159" t="s">
        <v>196</v>
      </c>
      <c r="C134" s="51" t="s">
        <v>322</v>
      </c>
      <c r="D134" s="55"/>
      <c r="E134" s="68"/>
      <c r="F134" s="8"/>
      <c r="G134" s="30"/>
      <c r="H134" s="41"/>
      <c r="I134" s="136"/>
      <c r="J134" s="137"/>
      <c r="K134" s="16">
        <f t="shared" si="7"/>
        <v>0</v>
      </c>
    </row>
    <row r="135" spans="1:11" x14ac:dyDescent="0.2">
      <c r="A135" s="226">
        <v>124</v>
      </c>
      <c r="B135" s="49" t="s">
        <v>197</v>
      </c>
      <c r="C135" s="103" t="s">
        <v>222</v>
      </c>
      <c r="D135" s="55"/>
      <c r="E135" s="68"/>
      <c r="F135" s="8"/>
      <c r="G135" s="30"/>
      <c r="H135" s="41"/>
      <c r="I135" s="136"/>
      <c r="J135" s="137"/>
      <c r="K135" s="16">
        <f t="shared" si="7"/>
        <v>0</v>
      </c>
    </row>
    <row r="136" spans="1:11" ht="25.5" x14ac:dyDescent="0.2">
      <c r="A136" s="226">
        <v>125</v>
      </c>
      <c r="B136" s="19" t="s">
        <v>198</v>
      </c>
      <c r="C136" s="51" t="s">
        <v>321</v>
      </c>
      <c r="D136" s="55">
        <v>1952728.8</v>
      </c>
      <c r="E136" s="68"/>
      <c r="F136" s="8">
        <f t="shared" ref="F136:F142" si="10">SUM(D136:E136)</f>
        <v>1952728.8</v>
      </c>
      <c r="G136" s="30">
        <v>1491503.04</v>
      </c>
      <c r="H136" s="41">
        <f t="shared" si="9"/>
        <v>3444231.84</v>
      </c>
      <c r="I136" s="136"/>
      <c r="J136" s="137"/>
      <c r="K136" s="16">
        <f t="shared" si="7"/>
        <v>3444231.84</v>
      </c>
    </row>
    <row r="137" spans="1:11" x14ac:dyDescent="0.2">
      <c r="A137" s="226">
        <v>126</v>
      </c>
      <c r="B137" s="159" t="s">
        <v>199</v>
      </c>
      <c r="C137" s="103" t="s">
        <v>200</v>
      </c>
      <c r="D137" s="40"/>
      <c r="E137" s="68"/>
      <c r="F137" s="8"/>
      <c r="G137" s="30"/>
      <c r="H137" s="41"/>
      <c r="I137" s="136"/>
      <c r="J137" s="137"/>
      <c r="K137" s="16">
        <f t="shared" si="7"/>
        <v>0</v>
      </c>
    </row>
    <row r="138" spans="1:11" x14ac:dyDescent="0.2">
      <c r="A138" s="226">
        <v>127</v>
      </c>
      <c r="B138" s="49" t="s">
        <v>201</v>
      </c>
      <c r="C138" s="103" t="s">
        <v>202</v>
      </c>
      <c r="D138" s="40"/>
      <c r="E138" s="68"/>
      <c r="F138" s="8"/>
      <c r="G138" s="30"/>
      <c r="H138" s="41"/>
      <c r="I138" s="136"/>
      <c r="J138" s="137"/>
      <c r="K138" s="16">
        <f t="shared" ref="K138:K146" si="11">H138+I138+J138</f>
        <v>0</v>
      </c>
    </row>
    <row r="139" spans="1:11" x14ac:dyDescent="0.2">
      <c r="A139" s="226">
        <v>128</v>
      </c>
      <c r="B139" s="159" t="s">
        <v>203</v>
      </c>
      <c r="C139" s="103" t="s">
        <v>204</v>
      </c>
      <c r="D139" s="40"/>
      <c r="E139" s="68"/>
      <c r="F139" s="8"/>
      <c r="G139" s="30"/>
      <c r="H139" s="41"/>
      <c r="I139" s="147"/>
      <c r="J139" s="137"/>
      <c r="K139" s="16">
        <f t="shared" si="11"/>
        <v>0</v>
      </c>
    </row>
    <row r="140" spans="1:11" x14ac:dyDescent="0.2">
      <c r="A140" s="226">
        <v>129</v>
      </c>
      <c r="B140" s="18" t="s">
        <v>251</v>
      </c>
      <c r="C140" s="172" t="s">
        <v>252</v>
      </c>
      <c r="D140" s="40"/>
      <c r="E140" s="68"/>
      <c r="F140" s="8"/>
      <c r="G140" s="30"/>
      <c r="H140" s="41"/>
      <c r="I140" s="147"/>
      <c r="J140" s="137"/>
      <c r="K140" s="16">
        <f t="shared" si="11"/>
        <v>0</v>
      </c>
    </row>
    <row r="141" spans="1:11" x14ac:dyDescent="0.2">
      <c r="A141" s="226">
        <v>130</v>
      </c>
      <c r="B141" s="21" t="s">
        <v>253</v>
      </c>
      <c r="C141" s="172" t="s">
        <v>254</v>
      </c>
      <c r="D141" s="40"/>
      <c r="E141" s="68"/>
      <c r="F141" s="8"/>
      <c r="G141" s="30"/>
      <c r="H141" s="41"/>
      <c r="I141" s="147"/>
      <c r="J141" s="137"/>
      <c r="K141" s="16">
        <f t="shared" si="11"/>
        <v>0</v>
      </c>
    </row>
    <row r="142" spans="1:11" x14ac:dyDescent="0.2">
      <c r="A142" s="226">
        <v>131</v>
      </c>
      <c r="B142" s="133" t="s">
        <v>255</v>
      </c>
      <c r="C142" s="221" t="s">
        <v>317</v>
      </c>
      <c r="D142" s="40">
        <v>202267765.15000001</v>
      </c>
      <c r="E142" s="30">
        <v>215009468.52000001</v>
      </c>
      <c r="F142" s="8">
        <f t="shared" si="10"/>
        <v>417277233.67000002</v>
      </c>
      <c r="G142" s="30">
        <v>332330427.36000001</v>
      </c>
      <c r="H142" s="41">
        <f t="shared" ref="H142" si="12">SUM(F142:G142)</f>
        <v>749607661.02999997</v>
      </c>
      <c r="I142" s="53">
        <v>1718437528.5999999</v>
      </c>
      <c r="J142" s="46">
        <v>42746737</v>
      </c>
      <c r="K142" s="16">
        <f t="shared" si="11"/>
        <v>2510791926.6300001</v>
      </c>
    </row>
    <row r="143" spans="1:11" x14ac:dyDescent="0.2">
      <c r="A143" s="226">
        <v>132</v>
      </c>
      <c r="B143" s="160" t="s">
        <v>260</v>
      </c>
      <c r="C143" s="152" t="s">
        <v>261</v>
      </c>
      <c r="D143" s="33"/>
      <c r="E143" s="34"/>
      <c r="F143" s="144"/>
      <c r="G143" s="34"/>
      <c r="H143" s="41"/>
      <c r="I143" s="148"/>
      <c r="J143" s="57"/>
      <c r="K143" s="16">
        <f t="shared" si="11"/>
        <v>0</v>
      </c>
    </row>
    <row r="144" spans="1:11" x14ac:dyDescent="0.2">
      <c r="A144" s="226">
        <v>133</v>
      </c>
      <c r="B144" s="24" t="s">
        <v>296</v>
      </c>
      <c r="C144" s="152" t="s">
        <v>295</v>
      </c>
      <c r="D144" s="40"/>
      <c r="E144" s="30"/>
      <c r="F144" s="8"/>
      <c r="G144" s="30"/>
      <c r="H144" s="41"/>
      <c r="I144" s="53"/>
      <c r="J144" s="46"/>
      <c r="K144" s="16">
        <f t="shared" si="11"/>
        <v>0</v>
      </c>
    </row>
    <row r="145" spans="1:11" x14ac:dyDescent="0.2">
      <c r="A145" s="226">
        <v>134</v>
      </c>
      <c r="B145" s="24" t="s">
        <v>300</v>
      </c>
      <c r="C145" s="152" t="s">
        <v>299</v>
      </c>
      <c r="D145" s="40"/>
      <c r="E145" s="30"/>
      <c r="F145" s="8"/>
      <c r="G145" s="30"/>
      <c r="H145" s="41"/>
      <c r="I145" s="53"/>
      <c r="J145" s="46"/>
      <c r="K145" s="16">
        <f t="shared" si="11"/>
        <v>0</v>
      </c>
    </row>
    <row r="146" spans="1:11" ht="13.5" thickBot="1" x14ac:dyDescent="0.25">
      <c r="A146" s="251">
        <v>135</v>
      </c>
      <c r="B146" s="252" t="s">
        <v>303</v>
      </c>
      <c r="C146" s="263" t="s">
        <v>304</v>
      </c>
      <c r="D146" s="291"/>
      <c r="E146" s="257"/>
      <c r="F146" s="258"/>
      <c r="G146" s="249"/>
      <c r="H146" s="264"/>
      <c r="I146" s="269"/>
      <c r="J146" s="270"/>
      <c r="K146" s="292">
        <f t="shared" si="11"/>
        <v>0</v>
      </c>
    </row>
  </sheetData>
  <mergeCells count="16">
    <mergeCell ref="H4:H5"/>
    <mergeCell ref="A7:C7"/>
    <mergeCell ref="A1:K1"/>
    <mergeCell ref="A3:A5"/>
    <mergeCell ref="B3:B5"/>
    <mergeCell ref="C3:C5"/>
    <mergeCell ref="K3:K5"/>
    <mergeCell ref="D3:H3"/>
    <mergeCell ref="I3:I5"/>
    <mergeCell ref="J3:J5"/>
    <mergeCell ref="D4:F4"/>
    <mergeCell ref="A89:A92"/>
    <mergeCell ref="B89:B92"/>
    <mergeCell ref="A8:C8"/>
    <mergeCell ref="A6:C6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СБП всего</vt:lpstr>
      <vt:lpstr>Долечивание</vt:lpstr>
      <vt:lpstr>Кибер-нож</vt:lpstr>
      <vt:lpstr>Венерология</vt:lpstr>
      <vt:lpstr>Паллиативная МП</vt:lpstr>
      <vt:lpstr>Психотерапия</vt:lpstr>
      <vt:lpstr>Наркология</vt:lpstr>
      <vt:lpstr>Фтизиатрия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Ocit_3</dc:creator>
  <cp:lastModifiedBy>Ардеева Г.М.</cp:lastModifiedBy>
  <cp:lastPrinted>2024-11-28T04:24:04Z</cp:lastPrinted>
  <dcterms:created xsi:type="dcterms:W3CDTF">2012-12-23T03:42:29Z</dcterms:created>
  <dcterms:modified xsi:type="dcterms:W3CDTF">2026-05-25T12:35:28Z</dcterms:modified>
</cp:coreProperties>
</file>