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SIT\Т А Р И Ф Н Ы Е\для сайта\2026\Протокол 12-26\"/>
    </mc:Choice>
  </mc:AlternateContent>
  <xr:revisionPtr revIDLastSave="0" documentId="13_ncr:1_{B994E61B-C60C-468C-AB69-33608ED6E54C}" xr6:coauthVersionLast="36" xr6:coauthVersionMax="36" xr10:uidLastSave="{00000000-0000-0000-0000-000000000000}"/>
  <bookViews>
    <workbookView xWindow="-30" yWindow="360" windowWidth="10365" windowHeight="10740" xr2:uid="{00000000-000D-0000-FFFF-FFFF00000000}"/>
  </bookViews>
  <sheets>
    <sheet name="СБП всего" sheetId="18" r:id="rId1"/>
    <sheet name="Долечивание" sheetId="12" r:id="rId2"/>
    <sheet name="Кибер-нож" sheetId="14" r:id="rId3"/>
    <sheet name="Венерология" sheetId="8" r:id="rId4"/>
    <sheet name="Паллиативная МП" sheetId="10" r:id="rId5"/>
    <sheet name="Психотерапия" sheetId="16" r:id="rId6"/>
    <sheet name="Наркология" sheetId="15" r:id="rId7"/>
    <sheet name="Фтизиатрия" sheetId="13" r:id="rId8"/>
    <sheet name="Лекарст.обеспечение" sheetId="19" r:id="rId9"/>
  </sheets>
  <calcPr calcId="191029"/>
</workbook>
</file>

<file path=xl/calcChain.xml><?xml version="1.0" encoding="utf-8"?>
<calcChain xmlns="http://schemas.openxmlformats.org/spreadsheetml/2006/main">
  <c r="N7" i="15" l="1"/>
  <c r="J34" i="10" l="1"/>
  <c r="H7" i="10" l="1"/>
  <c r="J7" i="10" s="1"/>
  <c r="F7" i="8"/>
  <c r="I7" i="8" s="1"/>
  <c r="L7" i="18"/>
  <c r="H7" i="18" l="1"/>
  <c r="G7" i="18"/>
  <c r="F7" i="18"/>
  <c r="E7" i="18"/>
  <c r="H145" i="18"/>
  <c r="H146" i="18"/>
  <c r="G144" i="10" l="1"/>
  <c r="J143" i="10"/>
  <c r="H143" i="18" s="1"/>
  <c r="J142" i="10"/>
  <c r="J141" i="10"/>
  <c r="J140" i="10"/>
  <c r="H140" i="18" s="1"/>
  <c r="J139" i="10"/>
  <c r="J138" i="10"/>
  <c r="J137" i="10"/>
  <c r="H137" i="18" s="1"/>
  <c r="G136" i="10"/>
  <c r="H135" i="10"/>
  <c r="J135" i="10" s="1"/>
  <c r="H134" i="10"/>
  <c r="J134" i="10" s="1"/>
  <c r="J133" i="10"/>
  <c r="H133" i="18" s="1"/>
  <c r="J132" i="10"/>
  <c r="J131" i="10"/>
  <c r="J130" i="10"/>
  <c r="H130" i="18" s="1"/>
  <c r="J129" i="10"/>
  <c r="J128" i="10"/>
  <c r="G127" i="10"/>
  <c r="J126" i="10"/>
  <c r="J125" i="10"/>
  <c r="H125" i="18" s="1"/>
  <c r="J124" i="10"/>
  <c r="J123" i="10"/>
  <c r="J122" i="10"/>
  <c r="H122" i="18" s="1"/>
  <c r="J121" i="10"/>
  <c r="J120" i="10"/>
  <c r="J119" i="10"/>
  <c r="H119" i="18" s="1"/>
  <c r="J118" i="10"/>
  <c r="J117" i="10"/>
  <c r="J116" i="10"/>
  <c r="H116" i="18" s="1"/>
  <c r="J115" i="10"/>
  <c r="J114" i="10"/>
  <c r="J113" i="10"/>
  <c r="H113" i="18" s="1"/>
  <c r="J112" i="10"/>
  <c r="J111" i="10"/>
  <c r="J110" i="10"/>
  <c r="H110" i="18" s="1"/>
  <c r="J109" i="10"/>
  <c r="J108" i="10"/>
  <c r="G107" i="10"/>
  <c r="H106" i="10"/>
  <c r="J106" i="10" s="1"/>
  <c r="G105" i="10"/>
  <c r="J104" i="10"/>
  <c r="H103" i="10"/>
  <c r="J103" i="10" s="1"/>
  <c r="J102" i="10"/>
  <c r="G101" i="10"/>
  <c r="G100" i="10"/>
  <c r="H100" i="10" s="1"/>
  <c r="J100" i="10" s="1"/>
  <c r="G99" i="10"/>
  <c r="G98" i="10"/>
  <c r="J97" i="10"/>
  <c r="J96" i="10"/>
  <c r="H96" i="18" s="1"/>
  <c r="J95" i="10"/>
  <c r="J94" i="10"/>
  <c r="J93" i="10"/>
  <c r="H93" i="18" s="1"/>
  <c r="J92" i="10"/>
  <c r="J91" i="10"/>
  <c r="J90" i="10"/>
  <c r="H90" i="18" s="1"/>
  <c r="J89" i="10"/>
  <c r="J88" i="10"/>
  <c r="J87" i="10"/>
  <c r="H87" i="18" s="1"/>
  <c r="H86" i="10"/>
  <c r="J86" i="10" s="1"/>
  <c r="G85" i="10"/>
  <c r="G84" i="10"/>
  <c r="H83" i="10"/>
  <c r="J83" i="10" s="1"/>
  <c r="G82" i="10"/>
  <c r="G81" i="10"/>
  <c r="H80" i="10"/>
  <c r="J80" i="10" s="1"/>
  <c r="J79" i="10"/>
  <c r="J78" i="10"/>
  <c r="J77" i="10"/>
  <c r="J76" i="10"/>
  <c r="J75" i="10"/>
  <c r="J74" i="10"/>
  <c r="H74" i="18" s="1"/>
  <c r="J73" i="10"/>
  <c r="H72" i="10"/>
  <c r="J72" i="10" s="1"/>
  <c r="G71" i="10"/>
  <c r="G70" i="10"/>
  <c r="J69" i="10"/>
  <c r="J68" i="10"/>
  <c r="H68" i="18" s="1"/>
  <c r="J67" i="10"/>
  <c r="G66" i="10"/>
  <c r="J65" i="10"/>
  <c r="J64" i="10"/>
  <c r="J63" i="10"/>
  <c r="H63" i="18" s="1"/>
  <c r="J62" i="10"/>
  <c r="J61" i="10"/>
  <c r="J60" i="10"/>
  <c r="H60" i="18" s="1"/>
  <c r="H59" i="10"/>
  <c r="J59" i="10" s="1"/>
  <c r="G58" i="10"/>
  <c r="G57" i="10"/>
  <c r="H56" i="10"/>
  <c r="J56" i="10" s="1"/>
  <c r="G55" i="10"/>
  <c r="H54" i="10"/>
  <c r="J54" i="10" s="1"/>
  <c r="G53" i="10"/>
  <c r="J52" i="10"/>
  <c r="H51" i="10"/>
  <c r="J51" i="10" s="1"/>
  <c r="J50" i="10"/>
  <c r="G49" i="10"/>
  <c r="G48" i="10"/>
  <c r="G47" i="10"/>
  <c r="J46" i="10"/>
  <c r="J45" i="10"/>
  <c r="H45" i="18" s="1"/>
  <c r="J44" i="10"/>
  <c r="G43" i="10"/>
  <c r="J42" i="10"/>
  <c r="G41" i="10"/>
  <c r="H41" i="10" s="1"/>
  <c r="J41" i="10" s="1"/>
  <c r="J40" i="10"/>
  <c r="G39" i="10"/>
  <c r="G38" i="10"/>
  <c r="G37" i="10"/>
  <c r="G36" i="10"/>
  <c r="J35" i="10"/>
  <c r="H34" i="18"/>
  <c r="G33" i="10"/>
  <c r="J32" i="10"/>
  <c r="H32" i="18" s="1"/>
  <c r="J31" i="10"/>
  <c r="J30" i="10"/>
  <c r="G29" i="10"/>
  <c r="H28" i="10"/>
  <c r="J28" i="10" s="1"/>
  <c r="G28" i="10"/>
  <c r="G27" i="10"/>
  <c r="G26" i="10"/>
  <c r="G25" i="10"/>
  <c r="G24" i="10"/>
  <c r="J23" i="10"/>
  <c r="H23" i="18" s="1"/>
  <c r="J22" i="10"/>
  <c r="J21" i="10"/>
  <c r="H20" i="10"/>
  <c r="J20" i="10" s="1"/>
  <c r="J19" i="10"/>
  <c r="J18" i="10"/>
  <c r="G17" i="10"/>
  <c r="J16" i="10"/>
  <c r="G15" i="10"/>
  <c r="G14" i="10"/>
  <c r="H14" i="10" s="1"/>
  <c r="J14" i="10" s="1"/>
  <c r="J13" i="10"/>
  <c r="H12" i="10"/>
  <c r="J12" i="10" s="1"/>
  <c r="G11" i="10"/>
  <c r="G10" i="10"/>
  <c r="J9" i="10"/>
  <c r="I8" i="10"/>
  <c r="I6" i="10" s="1"/>
  <c r="F8" i="10"/>
  <c r="F6" i="10" s="1"/>
  <c r="E8" i="10"/>
  <c r="E6" i="10" s="1"/>
  <c r="D8" i="10"/>
  <c r="D6" i="10" s="1"/>
  <c r="H14" i="18" l="1"/>
  <c r="H80" i="18"/>
  <c r="H12" i="18"/>
  <c r="H72" i="18"/>
  <c r="H30" i="18"/>
  <c r="H70" i="10"/>
  <c r="J70" i="10" s="1"/>
  <c r="H76" i="18"/>
  <c r="H94" i="18"/>
  <c r="H108" i="18"/>
  <c r="H114" i="18"/>
  <c r="H120" i="18"/>
  <c r="H139" i="18"/>
  <c r="H42" i="18"/>
  <c r="H65" i="18"/>
  <c r="H82" i="10"/>
  <c r="J82" i="10" s="1"/>
  <c r="H109" i="18"/>
  <c r="H127" i="10"/>
  <c r="J127" i="10" s="1"/>
  <c r="H19" i="18"/>
  <c r="H102" i="18"/>
  <c r="H20" i="18"/>
  <c r="H26" i="10"/>
  <c r="J26" i="10" s="1"/>
  <c r="H38" i="10"/>
  <c r="J38" i="10" s="1"/>
  <c r="H43" i="10"/>
  <c r="J43" i="10" s="1"/>
  <c r="H49" i="10"/>
  <c r="J49" i="10" s="1"/>
  <c r="H54" i="18"/>
  <c r="H66" i="10"/>
  <c r="J66" i="10" s="1"/>
  <c r="H79" i="18"/>
  <c r="H84" i="10"/>
  <c r="J84" i="10" s="1"/>
  <c r="H103" i="18"/>
  <c r="H129" i="18"/>
  <c r="H135" i="18"/>
  <c r="H141" i="18"/>
  <c r="H24" i="10"/>
  <c r="J24" i="10" s="1"/>
  <c r="H41" i="18"/>
  <c r="H58" i="10"/>
  <c r="J58" i="10" s="1"/>
  <c r="H100" i="18"/>
  <c r="H36" i="10"/>
  <c r="J36" i="10" s="1"/>
  <c r="H48" i="10"/>
  <c r="J48" i="10" s="1"/>
  <c r="H71" i="10"/>
  <c r="J71" i="10" s="1"/>
  <c r="H77" i="18"/>
  <c r="H89" i="18"/>
  <c r="H101" i="10"/>
  <c r="J101" i="10" s="1"/>
  <c r="H115" i="18"/>
  <c r="H121" i="18"/>
  <c r="H13" i="18"/>
  <c r="H83" i="18"/>
  <c r="H27" i="10"/>
  <c r="J27" i="10" s="1"/>
  <c r="H50" i="18"/>
  <c r="H61" i="18"/>
  <c r="H73" i="18"/>
  <c r="H85" i="10"/>
  <c r="J85" i="10" s="1"/>
  <c r="H104" i="18"/>
  <c r="H111" i="18"/>
  <c r="H123" i="18"/>
  <c r="H142" i="18"/>
  <c r="H9" i="18"/>
  <c r="H22" i="18"/>
  <c r="H39" i="10"/>
  <c r="J39" i="10" s="1"/>
  <c r="H55" i="10"/>
  <c r="J55" i="10" s="1"/>
  <c r="H62" i="18"/>
  <c r="H86" i="18"/>
  <c r="H92" i="18"/>
  <c r="H98" i="10"/>
  <c r="J98" i="10" s="1"/>
  <c r="H105" i="10"/>
  <c r="J105" i="10" s="1"/>
  <c r="H112" i="18"/>
  <c r="H118" i="18"/>
  <c r="H124" i="18"/>
  <c r="H17" i="10"/>
  <c r="J17" i="10" s="1"/>
  <c r="H31" i="18"/>
  <c r="H53" i="10"/>
  <c r="J53" i="10" s="1"/>
  <c r="H25" i="10"/>
  <c r="J25" i="10" s="1"/>
  <c r="H78" i="18"/>
  <c r="H128" i="18"/>
  <c r="H21" i="18"/>
  <c r="H91" i="18"/>
  <c r="H10" i="10"/>
  <c r="J10" i="10" s="1"/>
  <c r="H28" i="18"/>
  <c r="H40" i="18"/>
  <c r="H51" i="18"/>
  <c r="H56" i="18"/>
  <c r="H99" i="10"/>
  <c r="J99" i="10" s="1"/>
  <c r="H106" i="18"/>
  <c r="H131" i="18"/>
  <c r="H47" i="10"/>
  <c r="J47" i="10" s="1"/>
  <c r="H64" i="18"/>
  <c r="H88" i="18"/>
  <c r="H126" i="18"/>
  <c r="H18" i="18"/>
  <c r="H59" i="18"/>
  <c r="H95" i="18"/>
  <c r="H37" i="10"/>
  <c r="J37" i="10" s="1"/>
  <c r="H134" i="18"/>
  <c r="H33" i="10"/>
  <c r="J33" i="10" s="1"/>
  <c r="H44" i="18"/>
  <c r="H67" i="18"/>
  <c r="H97" i="18"/>
  <c r="H117" i="18"/>
  <c r="H136" i="10"/>
  <c r="J136" i="10" s="1"/>
  <c r="H15" i="10"/>
  <c r="J15" i="10" s="1"/>
  <c r="H11" i="10"/>
  <c r="J11" i="10" s="1"/>
  <c r="H16" i="18"/>
  <c r="H29" i="10"/>
  <c r="J29" i="10" s="1"/>
  <c r="H35" i="18"/>
  <c r="H46" i="18"/>
  <c r="H52" i="18"/>
  <c r="H57" i="10"/>
  <c r="J57" i="10" s="1"/>
  <c r="H69" i="18"/>
  <c r="H75" i="18"/>
  <c r="H81" i="10"/>
  <c r="J81" i="10" s="1"/>
  <c r="H107" i="10"/>
  <c r="J107" i="10" s="1"/>
  <c r="H132" i="18"/>
  <c r="H138" i="18"/>
  <c r="H144" i="10"/>
  <c r="J144" i="10" s="1"/>
  <c r="G8" i="10"/>
  <c r="G6" i="10" s="1"/>
  <c r="H53" i="18" l="1"/>
  <c r="H48" i="18"/>
  <c r="H15" i="18"/>
  <c r="H37" i="18"/>
  <c r="H66" i="18"/>
  <c r="H70" i="18"/>
  <c r="H43" i="18"/>
  <c r="H11" i="18"/>
  <c r="H38" i="18"/>
  <c r="H144" i="18"/>
  <c r="H57" i="18"/>
  <c r="H29" i="18"/>
  <c r="H17" i="18"/>
  <c r="H99" i="18"/>
  <c r="H82" i="18"/>
  <c r="H81" i="18"/>
  <c r="H136" i="18"/>
  <c r="H105" i="18"/>
  <c r="H85" i="18"/>
  <c r="H27" i="18"/>
  <c r="H58" i="18"/>
  <c r="H26" i="18"/>
  <c r="H101" i="18"/>
  <c r="H47" i="18"/>
  <c r="H36" i="18"/>
  <c r="H10" i="18"/>
  <c r="H55" i="18"/>
  <c r="H71" i="18"/>
  <c r="H127" i="18"/>
  <c r="H84" i="18"/>
  <c r="H24" i="18"/>
  <c r="H107" i="18"/>
  <c r="H8" i="10"/>
  <c r="H6" i="10" s="1"/>
  <c r="J8" i="10"/>
  <c r="J6" i="10" s="1"/>
  <c r="H33" i="18"/>
  <c r="H25" i="18"/>
  <c r="H98" i="18"/>
  <c r="H39" i="18"/>
  <c r="H49" i="18"/>
  <c r="H8" i="18" l="1"/>
  <c r="N14" i="15" l="1"/>
  <c r="N17" i="15"/>
  <c r="N23" i="15"/>
  <c r="N24" i="15"/>
  <c r="N25" i="15"/>
  <c r="N28" i="15"/>
  <c r="N29" i="15"/>
  <c r="N36" i="15"/>
  <c r="N37" i="15"/>
  <c r="N38" i="15"/>
  <c r="N39" i="15"/>
  <c r="N40" i="15"/>
  <c r="N41" i="15"/>
  <c r="N47" i="15"/>
  <c r="N49" i="15"/>
  <c r="N51" i="15"/>
  <c r="N53" i="15"/>
  <c r="N57" i="15"/>
  <c r="N102" i="15"/>
  <c r="N105" i="15"/>
  <c r="N107" i="15"/>
  <c r="N140" i="15"/>
  <c r="N11" i="15"/>
  <c r="M8" i="15"/>
  <c r="M6" i="15" s="1"/>
  <c r="K96" i="16" l="1"/>
  <c r="K33" i="16"/>
  <c r="L10" i="18" l="1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50" i="18"/>
  <c r="L51" i="18"/>
  <c r="L52" i="18"/>
  <c r="L53" i="18"/>
  <c r="L54" i="18"/>
  <c r="L55" i="18"/>
  <c r="L56" i="18"/>
  <c r="L57" i="18"/>
  <c r="L58" i="18"/>
  <c r="L59" i="18"/>
  <c r="L60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L80" i="18"/>
  <c r="L81" i="18"/>
  <c r="L82" i="18"/>
  <c r="L83" i="18"/>
  <c r="L84" i="18"/>
  <c r="L85" i="18"/>
  <c r="L86" i="18"/>
  <c r="L87" i="18"/>
  <c r="L88" i="18"/>
  <c r="L89" i="18"/>
  <c r="L8" i="18" s="1"/>
  <c r="L90" i="18"/>
  <c r="L91" i="18"/>
  <c r="L92" i="18"/>
  <c r="L93" i="18"/>
  <c r="L94" i="18"/>
  <c r="L95" i="18"/>
  <c r="L96" i="18"/>
  <c r="L97" i="18"/>
  <c r="L98" i="18"/>
  <c r="L99" i="18"/>
  <c r="L100" i="18"/>
  <c r="L101" i="18"/>
  <c r="L102" i="18"/>
  <c r="L103" i="18"/>
  <c r="L104" i="18"/>
  <c r="L105" i="18"/>
  <c r="L106" i="18"/>
  <c r="L107" i="18"/>
  <c r="L108" i="18"/>
  <c r="L109" i="18"/>
  <c r="L110" i="18"/>
  <c r="L111" i="18"/>
  <c r="L112" i="18"/>
  <c r="L113" i="18"/>
  <c r="L114" i="18"/>
  <c r="L115" i="18"/>
  <c r="L116" i="18"/>
  <c r="L117" i="18"/>
  <c r="L118" i="18"/>
  <c r="L119" i="18"/>
  <c r="L120" i="18"/>
  <c r="L121" i="18"/>
  <c r="L122" i="18"/>
  <c r="L123" i="18"/>
  <c r="L124" i="18"/>
  <c r="L125" i="18"/>
  <c r="L126" i="18"/>
  <c r="L127" i="18"/>
  <c r="L128" i="18"/>
  <c r="L129" i="18"/>
  <c r="L130" i="18"/>
  <c r="L131" i="18"/>
  <c r="L132" i="18"/>
  <c r="L133" i="18"/>
  <c r="L134" i="18"/>
  <c r="L135" i="18"/>
  <c r="L136" i="18"/>
  <c r="L137" i="18"/>
  <c r="L138" i="18"/>
  <c r="L139" i="18"/>
  <c r="L140" i="18"/>
  <c r="L141" i="18"/>
  <c r="L142" i="18"/>
  <c r="L143" i="18"/>
  <c r="L144" i="18"/>
  <c r="L145" i="18"/>
  <c r="L146" i="18"/>
  <c r="L9" i="18"/>
  <c r="L6" i="18" l="1"/>
  <c r="D8" i="19"/>
  <c r="D6" i="19" l="1"/>
  <c r="K11" i="13"/>
  <c r="K21" i="13"/>
  <c r="K25" i="13"/>
  <c r="K29" i="13"/>
  <c r="K30" i="13"/>
  <c r="K31" i="13"/>
  <c r="K32" i="13"/>
  <c r="K34" i="13"/>
  <c r="K35" i="13"/>
  <c r="K36" i="13"/>
  <c r="K37" i="13"/>
  <c r="K39" i="13"/>
  <c r="K46" i="13"/>
  <c r="K47" i="13"/>
  <c r="K61" i="13"/>
  <c r="K62" i="13"/>
  <c r="K63" i="13"/>
  <c r="K64" i="13"/>
  <c r="K65" i="13"/>
  <c r="K66" i="13"/>
  <c r="K67" i="13"/>
  <c r="K68" i="13"/>
  <c r="K69" i="13"/>
  <c r="K70" i="13"/>
  <c r="K71" i="13"/>
  <c r="K72" i="13"/>
  <c r="K73" i="13"/>
  <c r="K74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0" i="13"/>
  <c r="K121" i="13"/>
  <c r="K122" i="13"/>
  <c r="K123" i="13"/>
  <c r="K124" i="13"/>
  <c r="K125" i="13"/>
  <c r="K126" i="13"/>
  <c r="K127" i="13"/>
  <c r="K128" i="13"/>
  <c r="K129" i="13"/>
  <c r="K130" i="13"/>
  <c r="K131" i="13"/>
  <c r="K132" i="13"/>
  <c r="K133" i="13"/>
  <c r="K134" i="13"/>
  <c r="K135" i="13"/>
  <c r="K137" i="13"/>
  <c r="K138" i="13"/>
  <c r="K139" i="13"/>
  <c r="K140" i="13"/>
  <c r="K141" i="13"/>
  <c r="K143" i="13"/>
  <c r="K144" i="13"/>
  <c r="K145" i="13"/>
  <c r="K146" i="13"/>
  <c r="H7" i="13"/>
  <c r="K7" i="13" s="1"/>
  <c r="K7" i="18" s="1"/>
  <c r="J7" i="16" l="1"/>
  <c r="Q7" i="16" s="1"/>
  <c r="I7" i="18" l="1"/>
  <c r="H139" i="14"/>
  <c r="E8" i="13" l="1"/>
  <c r="G8" i="13"/>
  <c r="I8" i="13"/>
  <c r="J8" i="13"/>
  <c r="D8" i="13"/>
  <c r="E8" i="15"/>
  <c r="G8" i="15"/>
  <c r="H8" i="15"/>
  <c r="K8" i="15"/>
  <c r="L8" i="15"/>
  <c r="O8" i="15"/>
  <c r="P8" i="15"/>
  <c r="D8" i="15"/>
  <c r="E8" i="16"/>
  <c r="G8" i="16"/>
  <c r="H8" i="16"/>
  <c r="K8" i="16"/>
  <c r="L8" i="16"/>
  <c r="N8" i="16"/>
  <c r="O8" i="16"/>
  <c r="D8" i="16"/>
  <c r="E8" i="8"/>
  <c r="G8" i="8"/>
  <c r="H8" i="8"/>
  <c r="E8" i="14"/>
  <c r="F8" i="14"/>
  <c r="G8" i="14"/>
  <c r="I8" i="14"/>
  <c r="J8" i="14"/>
  <c r="D8" i="14"/>
  <c r="E8" i="12" l="1"/>
  <c r="F8" i="12"/>
  <c r="G8" i="12"/>
  <c r="H8" i="12"/>
  <c r="D8" i="12"/>
  <c r="E10" i="18" l="1"/>
  <c r="F10" i="18"/>
  <c r="E11" i="18"/>
  <c r="F11" i="18"/>
  <c r="E12" i="18"/>
  <c r="F12" i="18"/>
  <c r="E13" i="18"/>
  <c r="F13" i="18"/>
  <c r="E14" i="18"/>
  <c r="F14" i="18"/>
  <c r="E15" i="18"/>
  <c r="F15" i="18"/>
  <c r="E16" i="18"/>
  <c r="F16" i="18"/>
  <c r="E17" i="18"/>
  <c r="F17" i="18"/>
  <c r="E18" i="18"/>
  <c r="F18" i="18"/>
  <c r="E19" i="18"/>
  <c r="F19" i="18"/>
  <c r="E20" i="18"/>
  <c r="F20" i="18"/>
  <c r="E21" i="18"/>
  <c r="F21" i="18"/>
  <c r="E22" i="18"/>
  <c r="F22" i="18"/>
  <c r="E23" i="18"/>
  <c r="F23" i="18"/>
  <c r="E24" i="18"/>
  <c r="F24" i="18"/>
  <c r="E25" i="18"/>
  <c r="F25" i="18"/>
  <c r="E26" i="18"/>
  <c r="F26" i="18"/>
  <c r="E27" i="18"/>
  <c r="F27" i="18"/>
  <c r="E28" i="18"/>
  <c r="F28" i="18"/>
  <c r="E29" i="18"/>
  <c r="F29" i="18"/>
  <c r="E30" i="18"/>
  <c r="F30" i="18"/>
  <c r="E31" i="18"/>
  <c r="F31" i="18"/>
  <c r="E32" i="18"/>
  <c r="F32" i="18"/>
  <c r="E33" i="18"/>
  <c r="F33" i="18"/>
  <c r="E34" i="18"/>
  <c r="F34" i="18"/>
  <c r="E35" i="18"/>
  <c r="F35" i="18"/>
  <c r="E36" i="18"/>
  <c r="F36" i="18"/>
  <c r="E37" i="18"/>
  <c r="F37" i="18"/>
  <c r="E38" i="18"/>
  <c r="F38" i="18"/>
  <c r="E39" i="18"/>
  <c r="F39" i="18"/>
  <c r="E40" i="18"/>
  <c r="F40" i="18"/>
  <c r="E41" i="18"/>
  <c r="F41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E49" i="18"/>
  <c r="F49" i="18"/>
  <c r="E50" i="18"/>
  <c r="F50" i="18"/>
  <c r="E51" i="18"/>
  <c r="F51" i="18"/>
  <c r="E52" i="18"/>
  <c r="F52" i="18"/>
  <c r="E53" i="18"/>
  <c r="F53" i="18"/>
  <c r="E54" i="18"/>
  <c r="F54" i="18"/>
  <c r="E55" i="18"/>
  <c r="F55" i="18"/>
  <c r="E56" i="18"/>
  <c r="F56" i="18"/>
  <c r="E57" i="18"/>
  <c r="F57" i="18"/>
  <c r="E58" i="18"/>
  <c r="F58" i="18"/>
  <c r="E59" i="18"/>
  <c r="F59" i="18"/>
  <c r="E60" i="18"/>
  <c r="F60" i="18"/>
  <c r="E61" i="18"/>
  <c r="F61" i="18"/>
  <c r="E62" i="18"/>
  <c r="F62" i="18"/>
  <c r="E63" i="18"/>
  <c r="F63" i="18"/>
  <c r="E64" i="18"/>
  <c r="F64" i="18"/>
  <c r="E65" i="18"/>
  <c r="F65" i="18"/>
  <c r="E66" i="18"/>
  <c r="F66" i="18"/>
  <c r="E67" i="18"/>
  <c r="F67" i="18"/>
  <c r="E68" i="18"/>
  <c r="F68" i="18"/>
  <c r="E69" i="18"/>
  <c r="F69" i="18"/>
  <c r="E70" i="18"/>
  <c r="F70" i="18"/>
  <c r="E71" i="18"/>
  <c r="F71" i="18"/>
  <c r="E72" i="18"/>
  <c r="F72" i="18"/>
  <c r="E73" i="18"/>
  <c r="F73" i="18"/>
  <c r="E74" i="18"/>
  <c r="F74" i="18"/>
  <c r="E75" i="18"/>
  <c r="F75" i="18"/>
  <c r="E76" i="18"/>
  <c r="F76" i="18"/>
  <c r="E77" i="18"/>
  <c r="F77" i="18"/>
  <c r="E78" i="18"/>
  <c r="F78" i="18"/>
  <c r="E79" i="18"/>
  <c r="F79" i="18"/>
  <c r="E80" i="18"/>
  <c r="F80" i="18"/>
  <c r="E81" i="18"/>
  <c r="F81" i="18"/>
  <c r="E82" i="18"/>
  <c r="F82" i="18"/>
  <c r="E83" i="18"/>
  <c r="F83" i="18"/>
  <c r="E84" i="18"/>
  <c r="F84" i="18"/>
  <c r="E85" i="18"/>
  <c r="F85" i="18"/>
  <c r="E86" i="18"/>
  <c r="F86" i="18"/>
  <c r="E87" i="18"/>
  <c r="F87" i="18"/>
  <c r="E88" i="18"/>
  <c r="F88" i="18"/>
  <c r="E89" i="18"/>
  <c r="F89" i="18"/>
  <c r="E90" i="18"/>
  <c r="F90" i="18"/>
  <c r="E91" i="18"/>
  <c r="F91" i="18"/>
  <c r="E92" i="18"/>
  <c r="F92" i="18"/>
  <c r="E93" i="18"/>
  <c r="F93" i="18"/>
  <c r="E94" i="18"/>
  <c r="F94" i="18"/>
  <c r="E95" i="18"/>
  <c r="F95" i="18"/>
  <c r="E96" i="18"/>
  <c r="F96" i="18"/>
  <c r="E97" i="18"/>
  <c r="F97" i="18"/>
  <c r="E98" i="18"/>
  <c r="F98" i="18"/>
  <c r="E99" i="18"/>
  <c r="F99" i="18"/>
  <c r="E100" i="18"/>
  <c r="F100" i="18"/>
  <c r="E101" i="18"/>
  <c r="F101" i="18"/>
  <c r="E102" i="18"/>
  <c r="F102" i="18"/>
  <c r="E103" i="18"/>
  <c r="F103" i="18"/>
  <c r="E104" i="18"/>
  <c r="F104" i="18"/>
  <c r="E105" i="18"/>
  <c r="F105" i="18"/>
  <c r="E106" i="18"/>
  <c r="F106" i="18"/>
  <c r="E107" i="18"/>
  <c r="F107" i="18"/>
  <c r="E108" i="18"/>
  <c r="F108" i="18"/>
  <c r="E109" i="18"/>
  <c r="F109" i="18"/>
  <c r="E110" i="18"/>
  <c r="F110" i="18"/>
  <c r="E111" i="18"/>
  <c r="F111" i="18"/>
  <c r="E112" i="18"/>
  <c r="F112" i="18"/>
  <c r="E113" i="18"/>
  <c r="F113" i="18"/>
  <c r="E114" i="18"/>
  <c r="F114" i="18"/>
  <c r="E115" i="18"/>
  <c r="F115" i="18"/>
  <c r="E116" i="18"/>
  <c r="F116" i="18"/>
  <c r="E117" i="18"/>
  <c r="F117" i="18"/>
  <c r="E118" i="18"/>
  <c r="F118" i="18"/>
  <c r="E119" i="18"/>
  <c r="F119" i="18"/>
  <c r="E120" i="18"/>
  <c r="F120" i="18"/>
  <c r="F121" i="18"/>
  <c r="F122" i="18"/>
  <c r="E123" i="18"/>
  <c r="F123" i="18"/>
  <c r="E124" i="18"/>
  <c r="F124" i="18"/>
  <c r="E125" i="18"/>
  <c r="F125" i="18"/>
  <c r="E126" i="18"/>
  <c r="F126" i="18"/>
  <c r="E127" i="18"/>
  <c r="F127" i="18"/>
  <c r="E128" i="18"/>
  <c r="F128" i="18"/>
  <c r="E129" i="18"/>
  <c r="F129" i="18"/>
  <c r="E130" i="18"/>
  <c r="F130" i="18"/>
  <c r="E131" i="18"/>
  <c r="F131" i="18"/>
  <c r="E132" i="18"/>
  <c r="F132" i="18"/>
  <c r="E133" i="18"/>
  <c r="F133" i="18"/>
  <c r="E134" i="18"/>
  <c r="F134" i="18"/>
  <c r="E135" i="18"/>
  <c r="F135" i="18"/>
  <c r="E136" i="18"/>
  <c r="F136" i="18"/>
  <c r="E137" i="18"/>
  <c r="F137" i="18"/>
  <c r="E138" i="18"/>
  <c r="F138" i="18"/>
  <c r="E139" i="18"/>
  <c r="E140" i="18"/>
  <c r="F140" i="18"/>
  <c r="E141" i="18"/>
  <c r="F141" i="18"/>
  <c r="E142" i="18"/>
  <c r="F142" i="18"/>
  <c r="E143" i="18"/>
  <c r="F143" i="18"/>
  <c r="E144" i="18"/>
  <c r="F144" i="18"/>
  <c r="E145" i="18"/>
  <c r="F145" i="18"/>
  <c r="E146" i="18"/>
  <c r="F146" i="18"/>
  <c r="F9" i="18"/>
  <c r="E9" i="18"/>
  <c r="J6" i="14" l="1"/>
  <c r="I6" i="14"/>
  <c r="G6" i="14"/>
  <c r="F6" i="14"/>
  <c r="E6" i="14"/>
  <c r="D6" i="14"/>
  <c r="F6" i="12"/>
  <c r="H6" i="12"/>
  <c r="G6" i="12"/>
  <c r="E6" i="12"/>
  <c r="D6" i="12"/>
  <c r="F146" i="8"/>
  <c r="I146" i="8" s="1"/>
  <c r="G146" i="18" s="1"/>
  <c r="E6" i="8"/>
  <c r="G6" i="8"/>
  <c r="H6" i="8"/>
  <c r="J7" i="15"/>
  <c r="R7" i="15" s="1"/>
  <c r="J7" i="18" s="1"/>
  <c r="D7" i="18" s="1"/>
  <c r="E6" i="16"/>
  <c r="G6" i="16"/>
  <c r="H6" i="16"/>
  <c r="K6" i="16"/>
  <c r="L6" i="16"/>
  <c r="N6" i="16"/>
  <c r="O6" i="16"/>
  <c r="D6" i="16"/>
  <c r="E6" i="15"/>
  <c r="G6" i="15"/>
  <c r="H6" i="15"/>
  <c r="K6" i="15"/>
  <c r="L6" i="15"/>
  <c r="O6" i="15"/>
  <c r="P6" i="15"/>
  <c r="D6" i="15"/>
  <c r="E6" i="13"/>
  <c r="G6" i="13"/>
  <c r="I6" i="13"/>
  <c r="J6" i="13"/>
  <c r="D6" i="13"/>
  <c r="R146" i="15" l="1"/>
  <c r="Q146" i="16"/>
  <c r="J146" i="18" l="1"/>
  <c r="I146" i="18"/>
  <c r="K146" i="18" l="1"/>
  <c r="D146" i="18" l="1"/>
  <c r="K145" i="18"/>
  <c r="F145" i="8"/>
  <c r="I145" i="8" s="1"/>
  <c r="G145" i="18" s="1"/>
  <c r="R145" i="15" l="1"/>
  <c r="Q145" i="16"/>
  <c r="J145" i="18" l="1"/>
  <c r="I145" i="18"/>
  <c r="D145" i="18" l="1"/>
  <c r="K144" i="18" l="1"/>
  <c r="F144" i="8" l="1"/>
  <c r="I144" i="8" s="1"/>
  <c r="G144" i="18" s="1"/>
  <c r="R144" i="15" l="1"/>
  <c r="Q144" i="16"/>
  <c r="J144" i="18" l="1"/>
  <c r="I144" i="18"/>
  <c r="D144" i="18" l="1"/>
  <c r="H8" i="14" l="1"/>
  <c r="H6" i="14" s="1"/>
  <c r="K139" i="14" l="1"/>
  <c r="K8" i="14" l="1"/>
  <c r="K6" i="14" s="1"/>
  <c r="F139" i="18"/>
  <c r="F8" i="18" s="1"/>
  <c r="F12" i="13"/>
  <c r="H12" i="13" s="1"/>
  <c r="K12" i="13" s="1"/>
  <c r="F13" i="13"/>
  <c r="H13" i="13" s="1"/>
  <c r="K13" i="13" s="1"/>
  <c r="F14" i="13"/>
  <c r="H14" i="13" s="1"/>
  <c r="K14" i="13" s="1"/>
  <c r="F15" i="13"/>
  <c r="H15" i="13" s="1"/>
  <c r="K15" i="13" s="1"/>
  <c r="F16" i="13"/>
  <c r="H16" i="13" s="1"/>
  <c r="K16" i="13" s="1"/>
  <c r="F17" i="13"/>
  <c r="H17" i="13" s="1"/>
  <c r="K17" i="13" s="1"/>
  <c r="F18" i="13"/>
  <c r="H18" i="13" s="1"/>
  <c r="K18" i="13" s="1"/>
  <c r="F19" i="13"/>
  <c r="H19" i="13" s="1"/>
  <c r="K19" i="13" s="1"/>
  <c r="F20" i="13"/>
  <c r="H20" i="13" s="1"/>
  <c r="K20" i="13" s="1"/>
  <c r="F22" i="13"/>
  <c r="H22" i="13" s="1"/>
  <c r="K22" i="13" s="1"/>
  <c r="F23" i="13"/>
  <c r="H23" i="13" s="1"/>
  <c r="K23" i="13" s="1"/>
  <c r="F24" i="13"/>
  <c r="H24" i="13" s="1"/>
  <c r="K24" i="13" s="1"/>
  <c r="F26" i="13"/>
  <c r="H26" i="13" s="1"/>
  <c r="K26" i="13" s="1"/>
  <c r="F27" i="13"/>
  <c r="H27" i="13" s="1"/>
  <c r="K27" i="13" s="1"/>
  <c r="F28" i="13"/>
  <c r="H28" i="13" s="1"/>
  <c r="K28" i="13" s="1"/>
  <c r="F33" i="13"/>
  <c r="H33" i="13" s="1"/>
  <c r="K33" i="13" s="1"/>
  <c r="F38" i="13"/>
  <c r="H38" i="13" s="1"/>
  <c r="K38" i="13" s="1"/>
  <c r="F40" i="13"/>
  <c r="H40" i="13" s="1"/>
  <c r="K40" i="13" s="1"/>
  <c r="F41" i="13"/>
  <c r="H41" i="13" s="1"/>
  <c r="K41" i="13" s="1"/>
  <c r="F42" i="13"/>
  <c r="H42" i="13" s="1"/>
  <c r="K42" i="13" s="1"/>
  <c r="F43" i="13"/>
  <c r="H43" i="13" s="1"/>
  <c r="K43" i="13" s="1"/>
  <c r="F44" i="13"/>
  <c r="H44" i="13" s="1"/>
  <c r="K44" i="13" s="1"/>
  <c r="F45" i="13"/>
  <c r="H45" i="13" s="1"/>
  <c r="K45" i="13" s="1"/>
  <c r="F48" i="13"/>
  <c r="H48" i="13" s="1"/>
  <c r="K48" i="13" s="1"/>
  <c r="F49" i="13"/>
  <c r="H49" i="13" s="1"/>
  <c r="K49" i="13" s="1"/>
  <c r="F50" i="13"/>
  <c r="H50" i="13" s="1"/>
  <c r="K50" i="13" s="1"/>
  <c r="F51" i="13"/>
  <c r="H51" i="13" s="1"/>
  <c r="K51" i="13" s="1"/>
  <c r="F52" i="13"/>
  <c r="H52" i="13" s="1"/>
  <c r="K52" i="13" s="1"/>
  <c r="F53" i="13"/>
  <c r="H53" i="13" s="1"/>
  <c r="K53" i="13" s="1"/>
  <c r="F54" i="13"/>
  <c r="H54" i="13" s="1"/>
  <c r="K54" i="13" s="1"/>
  <c r="F55" i="13"/>
  <c r="H55" i="13" s="1"/>
  <c r="K55" i="13" s="1"/>
  <c r="F56" i="13"/>
  <c r="H56" i="13" s="1"/>
  <c r="K56" i="13" s="1"/>
  <c r="F57" i="13"/>
  <c r="H57" i="13" s="1"/>
  <c r="K57" i="13" s="1"/>
  <c r="F58" i="13"/>
  <c r="H58" i="13" s="1"/>
  <c r="K58" i="13" s="1"/>
  <c r="F59" i="13"/>
  <c r="H59" i="13" s="1"/>
  <c r="K59" i="13" s="1"/>
  <c r="F60" i="13"/>
  <c r="H60" i="13" s="1"/>
  <c r="K60" i="13" s="1"/>
  <c r="F96" i="13"/>
  <c r="H96" i="13" s="1"/>
  <c r="K96" i="13" s="1"/>
  <c r="F97" i="13"/>
  <c r="H97" i="13" s="1"/>
  <c r="K97" i="13" s="1"/>
  <c r="F98" i="13"/>
  <c r="H98" i="13" s="1"/>
  <c r="K98" i="13" s="1"/>
  <c r="F99" i="13"/>
  <c r="H99" i="13" s="1"/>
  <c r="K99" i="13" s="1"/>
  <c r="F100" i="13"/>
  <c r="H100" i="13" s="1"/>
  <c r="K100" i="13" s="1"/>
  <c r="F101" i="13"/>
  <c r="H101" i="13" s="1"/>
  <c r="K101" i="13" s="1"/>
  <c r="F102" i="13"/>
  <c r="H102" i="13" s="1"/>
  <c r="K102" i="13" s="1"/>
  <c r="F103" i="13"/>
  <c r="H103" i="13" s="1"/>
  <c r="K103" i="13" s="1"/>
  <c r="F104" i="13"/>
  <c r="H104" i="13" s="1"/>
  <c r="K104" i="13" s="1"/>
  <c r="F105" i="13"/>
  <c r="H105" i="13" s="1"/>
  <c r="K105" i="13" s="1"/>
  <c r="F106" i="13"/>
  <c r="H106" i="13" s="1"/>
  <c r="K106" i="13" s="1"/>
  <c r="F107" i="13"/>
  <c r="H107" i="13" s="1"/>
  <c r="K107" i="13" s="1"/>
  <c r="F136" i="13"/>
  <c r="H136" i="13" s="1"/>
  <c r="K136" i="13" s="1"/>
  <c r="F142" i="13"/>
  <c r="F10" i="13"/>
  <c r="H10" i="13" s="1"/>
  <c r="K10" i="13" s="1"/>
  <c r="F9" i="13"/>
  <c r="F135" i="8"/>
  <c r="I135" i="8" s="1"/>
  <c r="G135" i="18" s="1"/>
  <c r="F136" i="8"/>
  <c r="I136" i="8" s="1"/>
  <c r="F137" i="8"/>
  <c r="I137" i="8" s="1"/>
  <c r="G137" i="18" s="1"/>
  <c r="F138" i="8"/>
  <c r="I138" i="8" s="1"/>
  <c r="G138" i="18" s="1"/>
  <c r="F139" i="8"/>
  <c r="I139" i="8" s="1"/>
  <c r="G139" i="18" s="1"/>
  <c r="F140" i="8"/>
  <c r="I140" i="8" s="1"/>
  <c r="G140" i="18" s="1"/>
  <c r="F141" i="8"/>
  <c r="I141" i="8" s="1"/>
  <c r="G141" i="18" s="1"/>
  <c r="F142" i="8"/>
  <c r="I142" i="8" s="1"/>
  <c r="G142" i="18" s="1"/>
  <c r="F143" i="8"/>
  <c r="I143" i="8" s="1"/>
  <c r="G143" i="18" s="1"/>
  <c r="H142" i="13" l="1"/>
  <c r="K142" i="13" s="1"/>
  <c r="F6" i="18"/>
  <c r="F8" i="13"/>
  <c r="F6" i="13" s="1"/>
  <c r="G136" i="18"/>
  <c r="K84" i="18"/>
  <c r="K115" i="18"/>
  <c r="K143" i="18"/>
  <c r="K135" i="18"/>
  <c r="K123" i="18"/>
  <c r="K116" i="18"/>
  <c r="K90" i="18"/>
  <c r="K82" i="18"/>
  <c r="K74" i="18"/>
  <c r="K66" i="18"/>
  <c r="K47" i="18"/>
  <c r="K39" i="18"/>
  <c r="K30" i="18"/>
  <c r="K11" i="18"/>
  <c r="K138" i="18"/>
  <c r="K134" i="18"/>
  <c r="K130" i="18"/>
  <c r="K126" i="18"/>
  <c r="K119" i="18"/>
  <c r="K112" i="18"/>
  <c r="K109" i="18"/>
  <c r="K93" i="18"/>
  <c r="K85" i="18"/>
  <c r="K81" i="18"/>
  <c r="K77" i="18"/>
  <c r="K73" i="18"/>
  <c r="K69" i="18"/>
  <c r="K65" i="18"/>
  <c r="K61" i="18"/>
  <c r="K46" i="18"/>
  <c r="K29" i="18"/>
  <c r="K25" i="18"/>
  <c r="K137" i="18"/>
  <c r="K108" i="18"/>
  <c r="K76" i="18"/>
  <c r="K131" i="18"/>
  <c r="K133" i="18"/>
  <c r="K118" i="18"/>
  <c r="K88" i="18"/>
  <c r="K80" i="18"/>
  <c r="K72" i="18"/>
  <c r="K64" i="18"/>
  <c r="K35" i="18"/>
  <c r="K129" i="18"/>
  <c r="K68" i="18"/>
  <c r="K37" i="18"/>
  <c r="K139" i="18"/>
  <c r="K127" i="18"/>
  <c r="K120" i="18"/>
  <c r="K113" i="18"/>
  <c r="K94" i="18"/>
  <c r="K78" i="18"/>
  <c r="K70" i="18"/>
  <c r="K62" i="18"/>
  <c r="H9" i="13"/>
  <c r="K141" i="18"/>
  <c r="K125" i="18"/>
  <c r="K111" i="18"/>
  <c r="K140" i="18"/>
  <c r="K132" i="18"/>
  <c r="K128" i="18"/>
  <c r="K124" i="18"/>
  <c r="K121" i="18"/>
  <c r="K117" i="18"/>
  <c r="K114" i="18"/>
  <c r="K110" i="18"/>
  <c r="K95" i="18"/>
  <c r="K91" i="18"/>
  <c r="K87" i="18"/>
  <c r="K83" i="18"/>
  <c r="K79" i="18"/>
  <c r="K75" i="18"/>
  <c r="K71" i="18"/>
  <c r="K67" i="18"/>
  <c r="K63" i="18"/>
  <c r="K36" i="18"/>
  <c r="K34" i="18"/>
  <c r="K31" i="18"/>
  <c r="K122" i="18"/>
  <c r="K92" i="18"/>
  <c r="K32" i="18"/>
  <c r="Q140" i="15"/>
  <c r="I140" i="15"/>
  <c r="F140" i="15"/>
  <c r="I136" i="15"/>
  <c r="F136" i="15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60" i="15"/>
  <c r="I59" i="15"/>
  <c r="I58" i="15"/>
  <c r="Q57" i="15"/>
  <c r="I57" i="15"/>
  <c r="I56" i="15"/>
  <c r="I55" i="15"/>
  <c r="I54" i="15"/>
  <c r="I53" i="15"/>
  <c r="I52" i="15"/>
  <c r="I51" i="15"/>
  <c r="I50" i="15"/>
  <c r="I49" i="15"/>
  <c r="I48" i="15"/>
  <c r="I47" i="15"/>
  <c r="I45" i="15"/>
  <c r="I44" i="15"/>
  <c r="I43" i="15"/>
  <c r="I42" i="15"/>
  <c r="I41" i="15"/>
  <c r="I40" i="15"/>
  <c r="Q39" i="15"/>
  <c r="I39" i="15"/>
  <c r="I38" i="15"/>
  <c r="Q37" i="15"/>
  <c r="I37" i="15"/>
  <c r="I36" i="15"/>
  <c r="I33" i="15"/>
  <c r="I29" i="15"/>
  <c r="I28" i="15"/>
  <c r="I27" i="15"/>
  <c r="I26" i="15"/>
  <c r="I25" i="15"/>
  <c r="I24" i="15"/>
  <c r="I23" i="15"/>
  <c r="I22" i="15"/>
  <c r="I20" i="15"/>
  <c r="I19" i="15"/>
  <c r="I17" i="15"/>
  <c r="I16" i="15"/>
  <c r="I15" i="15"/>
  <c r="Q14" i="15"/>
  <c r="I14" i="15"/>
  <c r="I13" i="15"/>
  <c r="I12" i="15"/>
  <c r="Q11" i="15"/>
  <c r="I11" i="15"/>
  <c r="I10" i="15"/>
  <c r="I9" i="15"/>
  <c r="N8" i="15" l="1"/>
  <c r="N6" i="15" s="1"/>
  <c r="I8" i="15"/>
  <c r="I6" i="15" s="1"/>
  <c r="Q8" i="15"/>
  <c r="Q6" i="15" s="1"/>
  <c r="H8" i="13"/>
  <c r="H6" i="13" s="1"/>
  <c r="K99" i="18"/>
  <c r="K96" i="18"/>
  <c r="K55" i="18"/>
  <c r="K18" i="18"/>
  <c r="K50" i="18"/>
  <c r="K23" i="18"/>
  <c r="K52" i="18"/>
  <c r="K10" i="18"/>
  <c r="K102" i="18"/>
  <c r="K101" i="18"/>
  <c r="K19" i="18"/>
  <c r="K106" i="18"/>
  <c r="K12" i="18"/>
  <c r="K27" i="18"/>
  <c r="K40" i="18"/>
  <c r="K56" i="18"/>
  <c r="K103" i="18"/>
  <c r="K43" i="18"/>
  <c r="K13" i="18"/>
  <c r="K41" i="18"/>
  <c r="K104" i="18"/>
  <c r="K38" i="18"/>
  <c r="K54" i="18"/>
  <c r="K105" i="18"/>
  <c r="K22" i="18"/>
  <c r="K60" i="18"/>
  <c r="K16" i="18"/>
  <c r="K44" i="18"/>
  <c r="K59" i="18"/>
  <c r="K107" i="18"/>
  <c r="K136" i="18"/>
  <c r="K51" i="18"/>
  <c r="K21" i="18"/>
  <c r="K49" i="18"/>
  <c r="K17" i="18"/>
  <c r="K42" i="18"/>
  <c r="K26" i="18"/>
  <c r="K58" i="18"/>
  <c r="K24" i="18"/>
  <c r="K20" i="18"/>
  <c r="K48" i="18"/>
  <c r="K100" i="18"/>
  <c r="K28" i="18"/>
  <c r="K57" i="18"/>
  <c r="K45" i="18"/>
  <c r="K14" i="18"/>
  <c r="K33" i="18"/>
  <c r="K97" i="18"/>
  <c r="K15" i="18"/>
  <c r="K98" i="18"/>
  <c r="K53" i="18"/>
  <c r="K142" i="18"/>
  <c r="K9" i="13"/>
  <c r="K86" i="18"/>
  <c r="R117" i="15"/>
  <c r="R119" i="15"/>
  <c r="R121" i="15"/>
  <c r="R124" i="15"/>
  <c r="R126" i="15"/>
  <c r="R128" i="15"/>
  <c r="R130" i="15"/>
  <c r="R132" i="15"/>
  <c r="R134" i="15"/>
  <c r="J136" i="15"/>
  <c r="R136" i="15" s="1"/>
  <c r="R138" i="15"/>
  <c r="J140" i="15"/>
  <c r="R140" i="15" s="1"/>
  <c r="R142" i="15"/>
  <c r="R115" i="15"/>
  <c r="R116" i="15"/>
  <c r="R118" i="15"/>
  <c r="R120" i="15"/>
  <c r="R122" i="15"/>
  <c r="R123" i="15"/>
  <c r="R125" i="15"/>
  <c r="R127" i="15"/>
  <c r="R129" i="15"/>
  <c r="R131" i="15"/>
  <c r="R133" i="15"/>
  <c r="R135" i="15"/>
  <c r="R137" i="15"/>
  <c r="R139" i="15"/>
  <c r="R141" i="15"/>
  <c r="R143" i="15"/>
  <c r="P141" i="16"/>
  <c r="M141" i="16"/>
  <c r="I141" i="16"/>
  <c r="F141" i="16"/>
  <c r="M102" i="16"/>
  <c r="I102" i="16"/>
  <c r="F102" i="16"/>
  <c r="F101" i="16"/>
  <c r="I97" i="16"/>
  <c r="F97" i="16"/>
  <c r="M96" i="16"/>
  <c r="I96" i="16"/>
  <c r="F96" i="16"/>
  <c r="P60" i="16"/>
  <c r="I60" i="16"/>
  <c r="P58" i="16"/>
  <c r="I58" i="16"/>
  <c r="M52" i="16"/>
  <c r="I52" i="16"/>
  <c r="P48" i="16"/>
  <c r="I48" i="16"/>
  <c r="P42" i="16"/>
  <c r="I42" i="16"/>
  <c r="M41" i="16"/>
  <c r="I41" i="16"/>
  <c r="P36" i="16"/>
  <c r="M36" i="16"/>
  <c r="I36" i="16"/>
  <c r="P33" i="16"/>
  <c r="M33" i="16"/>
  <c r="I33" i="16"/>
  <c r="P29" i="16"/>
  <c r="M29" i="16"/>
  <c r="I29" i="16"/>
  <c r="P28" i="16"/>
  <c r="M28" i="16"/>
  <c r="I28" i="16"/>
  <c r="I25" i="16"/>
  <c r="M18" i="16"/>
  <c r="I18" i="16"/>
  <c r="P11" i="16"/>
  <c r="I11" i="16"/>
  <c r="I8" i="16" l="1"/>
  <c r="I6" i="16" s="1"/>
  <c r="M8" i="16"/>
  <c r="M6" i="16" s="1"/>
  <c r="K89" i="18"/>
  <c r="K8" i="13"/>
  <c r="P8" i="16"/>
  <c r="P6" i="16" s="1"/>
  <c r="K9" i="18"/>
  <c r="J135" i="18"/>
  <c r="J120" i="18"/>
  <c r="J126" i="18"/>
  <c r="J141" i="18"/>
  <c r="J133" i="18"/>
  <c r="J125" i="18"/>
  <c r="J118" i="18"/>
  <c r="J132" i="18"/>
  <c r="J124" i="18"/>
  <c r="J143" i="18"/>
  <c r="J117" i="18"/>
  <c r="J139" i="18"/>
  <c r="J131" i="18"/>
  <c r="J123" i="18"/>
  <c r="J116" i="18"/>
  <c r="J138" i="18"/>
  <c r="J130" i="18"/>
  <c r="J121" i="18"/>
  <c r="J127" i="18"/>
  <c r="J142" i="18"/>
  <c r="J134" i="18"/>
  <c r="J137" i="18"/>
  <c r="J129" i="18"/>
  <c r="J122" i="18"/>
  <c r="J115" i="18"/>
  <c r="J136" i="18"/>
  <c r="J128" i="18"/>
  <c r="J119" i="18"/>
  <c r="J140" i="18"/>
  <c r="Q133" i="16"/>
  <c r="Q137" i="16"/>
  <c r="Q139" i="16"/>
  <c r="J141" i="16"/>
  <c r="Q141" i="16" s="1"/>
  <c r="Q143" i="16"/>
  <c r="Q130" i="16"/>
  <c r="Q132" i="16"/>
  <c r="J96" i="16"/>
  <c r="Q96" i="16" s="1"/>
  <c r="Q98" i="16"/>
  <c r="Q111" i="16"/>
  <c r="Q113" i="16"/>
  <c r="Q114" i="16"/>
  <c r="Q115" i="16"/>
  <c r="Q116" i="16"/>
  <c r="Q118" i="16"/>
  <c r="Q106" i="16"/>
  <c r="Q120" i="16"/>
  <c r="Q128" i="16"/>
  <c r="Q125" i="16"/>
  <c r="Q100" i="16"/>
  <c r="J102" i="16"/>
  <c r="Q102" i="16" s="1"/>
  <c r="Q104" i="16"/>
  <c r="Q108" i="16"/>
  <c r="Q136" i="16"/>
  <c r="Q138" i="16"/>
  <c r="Q140" i="16"/>
  <c r="Q122" i="16"/>
  <c r="Q123" i="16"/>
  <c r="Q99" i="16"/>
  <c r="J101" i="16"/>
  <c r="Q101" i="16" s="1"/>
  <c r="Q127" i="16"/>
  <c r="Q129" i="16"/>
  <c r="Q131" i="16"/>
  <c r="Q107" i="16"/>
  <c r="Q109" i="16"/>
  <c r="Q110" i="16"/>
  <c r="Q135" i="16"/>
  <c r="Q121" i="16"/>
  <c r="Q124" i="16"/>
  <c r="Q103" i="16"/>
  <c r="Q117" i="16"/>
  <c r="Q105" i="16"/>
  <c r="Q119" i="16"/>
  <c r="Q134" i="16"/>
  <c r="J97" i="16"/>
  <c r="Q97" i="16" s="1"/>
  <c r="Q112" i="16"/>
  <c r="Q126" i="16"/>
  <c r="Q142" i="16"/>
  <c r="R114" i="15"/>
  <c r="K8" i="18" l="1"/>
  <c r="K6" i="18" s="1"/>
  <c r="K6" i="13"/>
  <c r="J114" i="18"/>
  <c r="I139" i="18"/>
  <c r="I136" i="18"/>
  <c r="I140" i="18"/>
  <c r="I137" i="18"/>
  <c r="I142" i="18"/>
  <c r="I138" i="18"/>
  <c r="I143" i="18"/>
  <c r="I135" i="18"/>
  <c r="I141" i="18"/>
  <c r="I117" i="18"/>
  <c r="I99" i="18"/>
  <c r="I98" i="18"/>
  <c r="I133" i="18"/>
  <c r="I126" i="18"/>
  <c r="I105" i="18"/>
  <c r="I103" i="18"/>
  <c r="I110" i="18"/>
  <c r="I129" i="18"/>
  <c r="I123" i="18"/>
  <c r="I100" i="18"/>
  <c r="I106" i="18"/>
  <c r="I114" i="18"/>
  <c r="I96" i="18"/>
  <c r="I131" i="18"/>
  <c r="I120" i="18"/>
  <c r="I124" i="18"/>
  <c r="I109" i="18"/>
  <c r="I127" i="18"/>
  <c r="I122" i="18"/>
  <c r="I108" i="18"/>
  <c r="I125" i="18"/>
  <c r="I118" i="18"/>
  <c r="I113" i="18"/>
  <c r="I132" i="18"/>
  <c r="I119" i="18"/>
  <c r="I102" i="18"/>
  <c r="I115" i="18"/>
  <c r="I112" i="18"/>
  <c r="I97" i="18"/>
  <c r="I134" i="18"/>
  <c r="I121" i="18"/>
  <c r="I107" i="18"/>
  <c r="I101" i="18"/>
  <c r="I104" i="18"/>
  <c r="I128" i="18"/>
  <c r="I116" i="18"/>
  <c r="I111" i="18"/>
  <c r="I130" i="18"/>
  <c r="D136" i="18" l="1"/>
  <c r="D143" i="18"/>
  <c r="D141" i="18"/>
  <c r="D140" i="18"/>
  <c r="D139" i="18"/>
  <c r="D135" i="18"/>
  <c r="D137" i="18"/>
  <c r="D142" i="18"/>
  <c r="D138" i="18"/>
  <c r="R113" i="15"/>
  <c r="Q95" i="16"/>
  <c r="H6" i="18" l="1"/>
  <c r="J113" i="18"/>
  <c r="I95" i="18"/>
  <c r="R112" i="15"/>
  <c r="Q94" i="16"/>
  <c r="J112" i="18" l="1"/>
  <c r="I94" i="18"/>
  <c r="R111" i="15"/>
  <c r="Q93" i="16"/>
  <c r="J111" i="18" l="1"/>
  <c r="I93" i="18"/>
  <c r="R110" i="15"/>
  <c r="Q92" i="16"/>
  <c r="J110" i="18" l="1"/>
  <c r="I92" i="18"/>
  <c r="Q91" i="16"/>
  <c r="I91" i="18" l="1"/>
  <c r="R109" i="15"/>
  <c r="Q90" i="16"/>
  <c r="I121" i="12"/>
  <c r="E121" i="18" l="1"/>
  <c r="J109" i="18"/>
  <c r="I90" i="18"/>
  <c r="R108" i="15"/>
  <c r="F107" i="15"/>
  <c r="I122" i="12"/>
  <c r="I8" i="12" s="1"/>
  <c r="E8" i="18" l="1"/>
  <c r="Q89" i="16"/>
  <c r="I6" i="12"/>
  <c r="E122" i="18"/>
  <c r="J108" i="18"/>
  <c r="J107" i="15"/>
  <c r="R107" i="15" s="1"/>
  <c r="Q88" i="16"/>
  <c r="F106" i="15"/>
  <c r="E6" i="18" l="1"/>
  <c r="I89" i="18"/>
  <c r="J107" i="18"/>
  <c r="I88" i="18"/>
  <c r="J106" i="15"/>
  <c r="R106" i="15" s="1"/>
  <c r="Q87" i="16"/>
  <c r="F105" i="15"/>
  <c r="J106" i="18" l="1"/>
  <c r="I87" i="18"/>
  <c r="J105" i="15"/>
  <c r="R105" i="15" s="1"/>
  <c r="F104" i="15"/>
  <c r="J105" i="18" l="1"/>
  <c r="J104" i="15"/>
  <c r="R104" i="15" s="1"/>
  <c r="Q86" i="16"/>
  <c r="Q85" i="16"/>
  <c r="F103" i="15"/>
  <c r="J104" i="18" l="1"/>
  <c r="I86" i="18"/>
  <c r="I85" i="18"/>
  <c r="J103" i="15"/>
  <c r="R103" i="15" s="1"/>
  <c r="Q84" i="16"/>
  <c r="F102" i="15"/>
  <c r="J103" i="18" l="1"/>
  <c r="I84" i="18"/>
  <c r="J102" i="15"/>
  <c r="R102" i="15" s="1"/>
  <c r="Q83" i="16"/>
  <c r="F101" i="15"/>
  <c r="J102" i="18" l="1"/>
  <c r="I83" i="18"/>
  <c r="J101" i="15"/>
  <c r="R101" i="15" s="1"/>
  <c r="Q82" i="16"/>
  <c r="F100" i="15"/>
  <c r="J101" i="18" l="1"/>
  <c r="I82" i="18"/>
  <c r="J100" i="15"/>
  <c r="R100" i="15" s="1"/>
  <c r="Q81" i="16"/>
  <c r="F99" i="15"/>
  <c r="J100" i="18" l="1"/>
  <c r="I81" i="18"/>
  <c r="J99" i="15"/>
  <c r="R99" i="15" s="1"/>
  <c r="Q80" i="16"/>
  <c r="F98" i="15"/>
  <c r="J99" i="18" l="1"/>
  <c r="I80" i="18"/>
  <c r="J98" i="15"/>
  <c r="R98" i="15" s="1"/>
  <c r="Q79" i="16"/>
  <c r="F97" i="15"/>
  <c r="J98" i="18" l="1"/>
  <c r="I79" i="18"/>
  <c r="J97" i="15"/>
  <c r="R97" i="15" s="1"/>
  <c r="Q78" i="16"/>
  <c r="F96" i="15"/>
  <c r="J97" i="18" l="1"/>
  <c r="I78" i="18"/>
  <c r="J96" i="15"/>
  <c r="R96" i="15" s="1"/>
  <c r="Q77" i="16"/>
  <c r="J96" i="18" l="1"/>
  <c r="I77" i="18"/>
  <c r="R95" i="15"/>
  <c r="Q76" i="16"/>
  <c r="J95" i="18" l="1"/>
  <c r="I76" i="18"/>
  <c r="R94" i="15"/>
  <c r="Q75" i="16"/>
  <c r="J94" i="18" l="1"/>
  <c r="I75" i="18"/>
  <c r="R93" i="15"/>
  <c r="Q74" i="16"/>
  <c r="J93" i="18" l="1"/>
  <c r="I74" i="18"/>
  <c r="R92" i="15"/>
  <c r="Q73" i="16"/>
  <c r="J92" i="18" l="1"/>
  <c r="I73" i="18"/>
  <c r="R91" i="15"/>
  <c r="Q72" i="16"/>
  <c r="J91" i="18" l="1"/>
  <c r="I72" i="18"/>
  <c r="R90" i="15"/>
  <c r="Q71" i="16"/>
  <c r="J90" i="18" l="1"/>
  <c r="I71" i="18"/>
  <c r="Q70" i="16"/>
  <c r="R89" i="15" l="1"/>
  <c r="I70" i="18"/>
  <c r="R88" i="15"/>
  <c r="Q69" i="16"/>
  <c r="J89" i="18" l="1"/>
  <c r="J88" i="18"/>
  <c r="I69" i="18"/>
  <c r="R87" i="15"/>
  <c r="Q68" i="16"/>
  <c r="J87" i="18" l="1"/>
  <c r="I68" i="18"/>
  <c r="Q67" i="16"/>
  <c r="I67" i="18" l="1"/>
  <c r="R85" i="15"/>
  <c r="Q66" i="16"/>
  <c r="R86" i="15"/>
  <c r="J86" i="18" l="1"/>
  <c r="J85" i="18"/>
  <c r="I66" i="18"/>
  <c r="R84" i="15"/>
  <c r="Q65" i="16"/>
  <c r="J84" i="18" l="1"/>
  <c r="I65" i="18"/>
  <c r="R83" i="15"/>
  <c r="Q64" i="16"/>
  <c r="J83" i="18" l="1"/>
  <c r="I64" i="18"/>
  <c r="R82" i="15"/>
  <c r="Q63" i="16"/>
  <c r="J82" i="18" l="1"/>
  <c r="I63" i="18"/>
  <c r="R81" i="15"/>
  <c r="Q62" i="16"/>
  <c r="J81" i="18" l="1"/>
  <c r="I62" i="18"/>
  <c r="R80" i="15"/>
  <c r="Q61" i="16"/>
  <c r="F60" i="16"/>
  <c r="J80" i="18" l="1"/>
  <c r="I61" i="18"/>
  <c r="R79" i="15"/>
  <c r="J60" i="16"/>
  <c r="Q60" i="16" s="1"/>
  <c r="J79" i="18" l="1"/>
  <c r="I60" i="18"/>
  <c r="R78" i="15"/>
  <c r="Q59" i="16"/>
  <c r="F58" i="16"/>
  <c r="J78" i="18" l="1"/>
  <c r="I59" i="18"/>
  <c r="R77" i="15"/>
  <c r="J58" i="16"/>
  <c r="Q58" i="16" s="1"/>
  <c r="J77" i="18" l="1"/>
  <c r="I58" i="18"/>
  <c r="R76" i="15"/>
  <c r="J76" i="18" l="1"/>
  <c r="R75" i="15"/>
  <c r="Q57" i="16"/>
  <c r="J75" i="18" l="1"/>
  <c r="I57" i="18"/>
  <c r="R74" i="15"/>
  <c r="Q56" i="16"/>
  <c r="J74" i="18" l="1"/>
  <c r="I56" i="18"/>
  <c r="R73" i="15"/>
  <c r="Q55" i="16"/>
  <c r="J73" i="18" l="1"/>
  <c r="I55" i="18"/>
  <c r="R72" i="15"/>
  <c r="Q54" i="16"/>
  <c r="J72" i="18" l="1"/>
  <c r="I54" i="18"/>
  <c r="R71" i="15"/>
  <c r="Q53" i="16"/>
  <c r="F52" i="16"/>
  <c r="J71" i="18" l="1"/>
  <c r="I53" i="18"/>
  <c r="R70" i="15"/>
  <c r="J52" i="16"/>
  <c r="Q52" i="16" s="1"/>
  <c r="J70" i="18" l="1"/>
  <c r="I52" i="18"/>
  <c r="R69" i="15"/>
  <c r="Q51" i="16"/>
  <c r="J69" i="18" l="1"/>
  <c r="I51" i="18"/>
  <c r="R68" i="15"/>
  <c r="Q50" i="16"/>
  <c r="J68" i="18" l="1"/>
  <c r="I50" i="18"/>
  <c r="R67" i="15"/>
  <c r="Q49" i="16"/>
  <c r="F48" i="16"/>
  <c r="J67" i="18" l="1"/>
  <c r="I49" i="18"/>
  <c r="R66" i="15"/>
  <c r="J48" i="16"/>
  <c r="Q48" i="16" s="1"/>
  <c r="J66" i="18" l="1"/>
  <c r="I48" i="18"/>
  <c r="R65" i="15"/>
  <c r="Q47" i="16"/>
  <c r="J65" i="18" l="1"/>
  <c r="I47" i="18"/>
  <c r="R64" i="15"/>
  <c r="Q46" i="16"/>
  <c r="J64" i="18" l="1"/>
  <c r="I46" i="18"/>
  <c r="R63" i="15"/>
  <c r="Q45" i="16"/>
  <c r="J63" i="18" l="1"/>
  <c r="I45" i="18"/>
  <c r="R62" i="15"/>
  <c r="Q44" i="16"/>
  <c r="J62" i="18" l="1"/>
  <c r="I44" i="18"/>
  <c r="R61" i="15"/>
  <c r="Q43" i="16"/>
  <c r="F42" i="16"/>
  <c r="F60" i="15"/>
  <c r="J61" i="18" l="1"/>
  <c r="I43" i="18"/>
  <c r="J60" i="15"/>
  <c r="R60" i="15" s="1"/>
  <c r="J42" i="16"/>
  <c r="Q42" i="16" s="1"/>
  <c r="F41" i="16"/>
  <c r="F59" i="15"/>
  <c r="J60" i="18" l="1"/>
  <c r="I42" i="18"/>
  <c r="J59" i="15"/>
  <c r="R59" i="15" s="1"/>
  <c r="J41" i="16"/>
  <c r="Q41" i="16" s="1"/>
  <c r="F58" i="15"/>
  <c r="J59" i="18" l="1"/>
  <c r="I41" i="18"/>
  <c r="J58" i="15"/>
  <c r="R58" i="15" s="1"/>
  <c r="Q40" i="16"/>
  <c r="J58" i="18" l="1"/>
  <c r="I40" i="18"/>
  <c r="Q39" i="16"/>
  <c r="F57" i="15"/>
  <c r="I39" i="18" l="1"/>
  <c r="J57" i="15"/>
  <c r="R57" i="15" s="1"/>
  <c r="Q38" i="16"/>
  <c r="F56" i="15"/>
  <c r="J57" i="18" l="1"/>
  <c r="I38" i="18"/>
  <c r="J56" i="15"/>
  <c r="R56" i="15" s="1"/>
  <c r="Q37" i="16"/>
  <c r="F36" i="16"/>
  <c r="F55" i="15"/>
  <c r="J56" i="18" l="1"/>
  <c r="I37" i="18"/>
  <c r="J55" i="15"/>
  <c r="R55" i="15" s="1"/>
  <c r="J36" i="16"/>
  <c r="Q36" i="16" s="1"/>
  <c r="F54" i="15"/>
  <c r="J55" i="18" l="1"/>
  <c r="I36" i="18"/>
  <c r="J54" i="15"/>
  <c r="R54" i="15" s="1"/>
  <c r="F53" i="15"/>
  <c r="J54" i="18" l="1"/>
  <c r="J53" i="15"/>
  <c r="R53" i="15" s="1"/>
  <c r="F52" i="15"/>
  <c r="J53" i="18" l="1"/>
  <c r="J52" i="15"/>
  <c r="R52" i="15" s="1"/>
  <c r="Q35" i="16"/>
  <c r="F51" i="15"/>
  <c r="J52" i="18" l="1"/>
  <c r="I35" i="18"/>
  <c r="J51" i="15"/>
  <c r="R51" i="15" s="1"/>
  <c r="Q34" i="16"/>
  <c r="F50" i="15"/>
  <c r="J51" i="18" l="1"/>
  <c r="I34" i="18"/>
  <c r="J50" i="15"/>
  <c r="R50" i="15" s="1"/>
  <c r="F33" i="16"/>
  <c r="F49" i="15"/>
  <c r="J50" i="18" l="1"/>
  <c r="J33" i="16"/>
  <c r="Q33" i="16" s="1"/>
  <c r="J49" i="15"/>
  <c r="R49" i="15" s="1"/>
  <c r="F48" i="15"/>
  <c r="J49" i="18" l="1"/>
  <c r="I33" i="18"/>
  <c r="J48" i="15"/>
  <c r="R48" i="15" s="1"/>
  <c r="Q32" i="16"/>
  <c r="F47" i="15"/>
  <c r="J48" i="18" l="1"/>
  <c r="I32" i="18"/>
  <c r="J47" i="15"/>
  <c r="R47" i="15" s="1"/>
  <c r="Q31" i="16"/>
  <c r="J47" i="18" l="1"/>
  <c r="I31" i="18"/>
  <c r="R46" i="15"/>
  <c r="Q30" i="16"/>
  <c r="F29" i="16"/>
  <c r="F45" i="15"/>
  <c r="J46" i="18" l="1"/>
  <c r="I30" i="18"/>
  <c r="J45" i="15"/>
  <c r="R45" i="15" s="1"/>
  <c r="J29" i="16"/>
  <c r="Q29" i="16" s="1"/>
  <c r="F28" i="16"/>
  <c r="F44" i="15"/>
  <c r="J45" i="18" l="1"/>
  <c r="I29" i="18"/>
  <c r="J44" i="15"/>
  <c r="R44" i="15" s="1"/>
  <c r="J28" i="16"/>
  <c r="Q28" i="16" s="1"/>
  <c r="F43" i="15"/>
  <c r="J44" i="18" l="1"/>
  <c r="I28" i="18"/>
  <c r="J43" i="15"/>
  <c r="R43" i="15" s="1"/>
  <c r="Q27" i="16"/>
  <c r="F42" i="15"/>
  <c r="J43" i="18" l="1"/>
  <c r="I27" i="18"/>
  <c r="J42" i="15"/>
  <c r="R42" i="15" s="1"/>
  <c r="Q26" i="16"/>
  <c r="F25" i="16"/>
  <c r="F41" i="15"/>
  <c r="J42" i="18" l="1"/>
  <c r="I26" i="18"/>
  <c r="J41" i="15"/>
  <c r="R41" i="15" s="1"/>
  <c r="J25" i="16"/>
  <c r="Q25" i="16" s="1"/>
  <c r="F40" i="15"/>
  <c r="J41" i="18" l="1"/>
  <c r="I25" i="18"/>
  <c r="J40" i="15"/>
  <c r="R40" i="15" s="1"/>
  <c r="Q24" i="16"/>
  <c r="F39" i="15"/>
  <c r="J40" i="18" l="1"/>
  <c r="I24" i="18"/>
  <c r="J39" i="15"/>
  <c r="R39" i="15" s="1"/>
  <c r="Q23" i="16"/>
  <c r="F38" i="15"/>
  <c r="J39" i="18" l="1"/>
  <c r="I23" i="18"/>
  <c r="J38" i="15"/>
  <c r="R38" i="15" s="1"/>
  <c r="Q22" i="16"/>
  <c r="F37" i="15"/>
  <c r="J38" i="18" l="1"/>
  <c r="I22" i="18"/>
  <c r="J37" i="15"/>
  <c r="R37" i="15" s="1"/>
  <c r="F36" i="15"/>
  <c r="J37" i="18" l="1"/>
  <c r="J36" i="15"/>
  <c r="R36" i="15" s="1"/>
  <c r="Q21" i="16"/>
  <c r="J36" i="18" l="1"/>
  <c r="I21" i="18"/>
  <c r="Q20" i="16"/>
  <c r="I20" i="18" l="1"/>
  <c r="Q19" i="16"/>
  <c r="F18" i="16"/>
  <c r="I19" i="18" l="1"/>
  <c r="R35" i="15"/>
  <c r="J18" i="16"/>
  <c r="Q18" i="16" s="1"/>
  <c r="J35" i="18" l="1"/>
  <c r="I18" i="18"/>
  <c r="R34" i="15"/>
  <c r="Q17" i="16"/>
  <c r="J34" i="18" l="1"/>
  <c r="I17" i="18"/>
  <c r="Q16" i="16"/>
  <c r="F33" i="15"/>
  <c r="I16" i="18" l="1"/>
  <c r="Q15" i="16"/>
  <c r="J33" i="15"/>
  <c r="R33" i="15" s="1"/>
  <c r="J33" i="18" l="1"/>
  <c r="I15" i="18"/>
  <c r="R32" i="15"/>
  <c r="Q14" i="16"/>
  <c r="J32" i="18" l="1"/>
  <c r="I14" i="18"/>
  <c r="R31" i="15"/>
  <c r="Q13" i="16"/>
  <c r="J31" i="18" l="1"/>
  <c r="I13" i="18"/>
  <c r="R30" i="15"/>
  <c r="F11" i="16"/>
  <c r="Q12" i="16"/>
  <c r="F29" i="15"/>
  <c r="J30" i="18" l="1"/>
  <c r="I12" i="18"/>
  <c r="J29" i="15"/>
  <c r="R29" i="15" s="1"/>
  <c r="J11" i="16"/>
  <c r="Q11" i="16" s="1"/>
  <c r="F28" i="15"/>
  <c r="J29" i="18" l="1"/>
  <c r="I11" i="18"/>
  <c r="J28" i="15"/>
  <c r="R28" i="15" s="1"/>
  <c r="F8" i="16"/>
  <c r="Q10" i="16"/>
  <c r="F27" i="15"/>
  <c r="J28" i="18" l="1"/>
  <c r="F6" i="16"/>
  <c r="I10" i="18"/>
  <c r="J27" i="15"/>
  <c r="R27" i="15" s="1"/>
  <c r="F26" i="15"/>
  <c r="J8" i="16" l="1"/>
  <c r="J6" i="16" s="1"/>
  <c r="J27" i="18"/>
  <c r="J26" i="15"/>
  <c r="R26" i="15" s="1"/>
  <c r="Q9" i="16"/>
  <c r="F25" i="15"/>
  <c r="Q8" i="16" l="1"/>
  <c r="J26" i="18"/>
  <c r="I9" i="18"/>
  <c r="I8" i="18" s="1"/>
  <c r="J25" i="15"/>
  <c r="R25" i="15" s="1"/>
  <c r="F24" i="15"/>
  <c r="I6" i="18" l="1"/>
  <c r="J25" i="18"/>
  <c r="Q6" i="16"/>
  <c r="J24" i="15"/>
  <c r="R24" i="15" s="1"/>
  <c r="F23" i="15"/>
  <c r="J24" i="18" l="1"/>
  <c r="J23" i="15"/>
  <c r="R23" i="15" s="1"/>
  <c r="F22" i="15"/>
  <c r="J23" i="18" l="1"/>
  <c r="J22" i="15"/>
  <c r="R22" i="15" s="1"/>
  <c r="J22" i="18" l="1"/>
  <c r="R21" i="15" l="1"/>
  <c r="F20" i="15"/>
  <c r="J21" i="18" l="1"/>
  <c r="J20" i="15"/>
  <c r="R20" i="15" s="1"/>
  <c r="F19" i="15"/>
  <c r="J20" i="18" l="1"/>
  <c r="J19" i="15"/>
  <c r="R19" i="15" s="1"/>
  <c r="J19" i="18" l="1"/>
  <c r="R18" i="15"/>
  <c r="F17" i="15"/>
  <c r="J18" i="18" l="1"/>
  <c r="J17" i="15"/>
  <c r="R17" i="15" s="1"/>
  <c r="F16" i="15"/>
  <c r="J17" i="18" l="1"/>
  <c r="J16" i="15"/>
  <c r="R16" i="15" s="1"/>
  <c r="F15" i="15"/>
  <c r="J16" i="18" l="1"/>
  <c r="J15" i="15"/>
  <c r="R15" i="15" s="1"/>
  <c r="F14" i="15"/>
  <c r="J15" i="18" l="1"/>
  <c r="J14" i="15"/>
  <c r="R14" i="15" s="1"/>
  <c r="F13" i="15"/>
  <c r="J14" i="18" l="1"/>
  <c r="J13" i="15"/>
  <c r="R13" i="15" s="1"/>
  <c r="F12" i="15"/>
  <c r="J13" i="18" l="1"/>
  <c r="J12" i="15"/>
  <c r="R12" i="15" s="1"/>
  <c r="F11" i="15"/>
  <c r="J12" i="18" l="1"/>
  <c r="J11" i="15"/>
  <c r="R11" i="15" s="1"/>
  <c r="F10" i="15"/>
  <c r="J11" i="18" l="1"/>
  <c r="J10" i="15"/>
  <c r="R10" i="15" s="1"/>
  <c r="F9" i="15"/>
  <c r="F8" i="15" l="1"/>
  <c r="F6" i="15" s="1"/>
  <c r="J10" i="18"/>
  <c r="J9" i="15"/>
  <c r="J8" i="15" l="1"/>
  <c r="J6" i="15" s="1"/>
  <c r="R9" i="15"/>
  <c r="R8" i="15" l="1"/>
  <c r="J9" i="18"/>
  <c r="J8" i="18" s="1"/>
  <c r="R6" i="15" l="1"/>
  <c r="J6" i="18"/>
  <c r="F114" i="8"/>
  <c r="I114" i="8" s="1"/>
  <c r="G114" i="18" s="1"/>
  <c r="F126" i="8"/>
  <c r="I126" i="8" s="1"/>
  <c r="G126" i="18" s="1"/>
  <c r="F130" i="8"/>
  <c r="I130" i="8" s="1"/>
  <c r="F127" i="8"/>
  <c r="I127" i="8" s="1"/>
  <c r="G127" i="18" s="1"/>
  <c r="F119" i="8"/>
  <c r="I119" i="8" s="1"/>
  <c r="G119" i="18" s="1"/>
  <c r="F129" i="8"/>
  <c r="I129" i="8" s="1"/>
  <c r="G129" i="18" s="1"/>
  <c r="F112" i="8"/>
  <c r="I112" i="8" s="1"/>
  <c r="G112" i="18" s="1"/>
  <c r="F125" i="8"/>
  <c r="I125" i="8" s="1"/>
  <c r="G125" i="18" s="1"/>
  <c r="F115" i="8"/>
  <c r="I115" i="8" s="1"/>
  <c r="G115" i="18" s="1"/>
  <c r="F133" i="8"/>
  <c r="I133" i="8" s="1"/>
  <c r="G133" i="18" s="1"/>
  <c r="F118" i="8"/>
  <c r="I118" i="8" s="1"/>
  <c r="G118" i="18" s="1"/>
  <c r="F106" i="8"/>
  <c r="I106" i="8" s="1"/>
  <c r="F98" i="8"/>
  <c r="I98" i="8" s="1"/>
  <c r="F102" i="8"/>
  <c r="I102" i="8" s="1"/>
  <c r="F134" i="8"/>
  <c r="I134" i="8" s="1"/>
  <c r="G134" i="18" s="1"/>
  <c r="F123" i="8"/>
  <c r="I123" i="8" s="1"/>
  <c r="G123" i="18" s="1"/>
  <c r="F116" i="8"/>
  <c r="I116" i="8" s="1"/>
  <c r="G116" i="18" s="1"/>
  <c r="F120" i="8"/>
  <c r="I120" i="8" s="1"/>
  <c r="G120" i="18" s="1"/>
  <c r="F109" i="8"/>
  <c r="I109" i="8" s="1"/>
  <c r="G109" i="18" s="1"/>
  <c r="F108" i="8"/>
  <c r="I108" i="8" s="1"/>
  <c r="G108" i="18" s="1"/>
  <c r="F101" i="8"/>
  <c r="I101" i="8" s="1"/>
  <c r="F95" i="8"/>
  <c r="I95" i="8" s="1"/>
  <c r="G95" i="18" s="1"/>
  <c r="F92" i="8"/>
  <c r="I92" i="8" s="1"/>
  <c r="G92" i="18" s="1"/>
  <c r="F86" i="8"/>
  <c r="I86" i="8" s="1"/>
  <c r="G86" i="18" s="1"/>
  <c r="F82" i="8"/>
  <c r="I82" i="8" s="1"/>
  <c r="G82" i="18" s="1"/>
  <c r="F79" i="8"/>
  <c r="I79" i="8" s="1"/>
  <c r="G79" i="18" s="1"/>
  <c r="F76" i="8"/>
  <c r="I76" i="8" s="1"/>
  <c r="G76" i="18" s="1"/>
  <c r="F52" i="8"/>
  <c r="I52" i="8" s="1"/>
  <c r="F99" i="8"/>
  <c r="I99" i="8" s="1"/>
  <c r="F68" i="8"/>
  <c r="I68" i="8" s="1"/>
  <c r="G68" i="18" s="1"/>
  <c r="F113" i="8"/>
  <c r="I113" i="8" s="1"/>
  <c r="G113" i="18" s="1"/>
  <c r="F131" i="8"/>
  <c r="I131" i="8" s="1"/>
  <c r="G131" i="18" s="1"/>
  <c r="F121" i="8"/>
  <c r="I121" i="8" s="1"/>
  <c r="G121" i="18" s="1"/>
  <c r="F107" i="8"/>
  <c r="I107" i="8" s="1"/>
  <c r="F104" i="8"/>
  <c r="I104" i="8" s="1"/>
  <c r="F94" i="8"/>
  <c r="I94" i="8" s="1"/>
  <c r="G94" i="18" s="1"/>
  <c r="F91" i="8"/>
  <c r="I91" i="8" s="1"/>
  <c r="G91" i="18" s="1"/>
  <c r="F88" i="8"/>
  <c r="I88" i="8" s="1"/>
  <c r="G88" i="18" s="1"/>
  <c r="F81" i="8"/>
  <c r="I81" i="8" s="1"/>
  <c r="G81" i="18" s="1"/>
  <c r="F78" i="8"/>
  <c r="I78" i="8" s="1"/>
  <c r="G78" i="18" s="1"/>
  <c r="F75" i="8"/>
  <c r="I75" i="8" s="1"/>
  <c r="G75" i="18" s="1"/>
  <c r="F72" i="8"/>
  <c r="I72" i="8" s="1"/>
  <c r="G72" i="18" s="1"/>
  <c r="F69" i="8"/>
  <c r="I69" i="8" s="1"/>
  <c r="G69" i="18" s="1"/>
  <c r="F66" i="8"/>
  <c r="I66" i="8" s="1"/>
  <c r="G66" i="18" s="1"/>
  <c r="F61" i="8"/>
  <c r="I61" i="8" s="1"/>
  <c r="G61" i="18" s="1"/>
  <c r="F58" i="8"/>
  <c r="I58" i="8" s="1"/>
  <c r="F53" i="8"/>
  <c r="I53" i="8" s="1"/>
  <c r="F44" i="8"/>
  <c r="I44" i="8" s="1"/>
  <c r="F33" i="8"/>
  <c r="I33" i="8" s="1"/>
  <c r="F25" i="8"/>
  <c r="I25" i="8" s="1"/>
  <c r="F9" i="8"/>
  <c r="F54" i="8"/>
  <c r="I54" i="8" s="1"/>
  <c r="F48" i="8"/>
  <c r="I48" i="8" s="1"/>
  <c r="F32" i="8"/>
  <c r="I32" i="8" s="1"/>
  <c r="G32" i="18" s="1"/>
  <c r="F17" i="8"/>
  <c r="I17" i="8" s="1"/>
  <c r="F40" i="8"/>
  <c r="I40" i="8" s="1"/>
  <c r="F111" i="8"/>
  <c r="I111" i="8" s="1"/>
  <c r="G111" i="18" s="1"/>
  <c r="F128" i="8"/>
  <c r="I128" i="8" s="1"/>
  <c r="G128" i="18" s="1"/>
  <c r="F122" i="8"/>
  <c r="I122" i="8" s="1"/>
  <c r="G122" i="18" s="1"/>
  <c r="F103" i="8"/>
  <c r="I103" i="8" s="1"/>
  <c r="F100" i="8"/>
  <c r="I100" i="8" s="1"/>
  <c r="F93" i="8"/>
  <c r="I93" i="8" s="1"/>
  <c r="G93" i="18" s="1"/>
  <c r="F90" i="8"/>
  <c r="I90" i="8" s="1"/>
  <c r="G90" i="18" s="1"/>
  <c r="F87" i="8"/>
  <c r="I87" i="8" s="1"/>
  <c r="G87" i="18" s="1"/>
  <c r="F84" i="8"/>
  <c r="I84" i="8" s="1"/>
  <c r="G84" i="18" s="1"/>
  <c r="F77" i="8"/>
  <c r="I77" i="8" s="1"/>
  <c r="G77" i="18" s="1"/>
  <c r="F74" i="8"/>
  <c r="I74" i="8" s="1"/>
  <c r="G74" i="18" s="1"/>
  <c r="F71" i="8"/>
  <c r="I71" i="8" s="1"/>
  <c r="G71" i="18" s="1"/>
  <c r="F67" i="8"/>
  <c r="I67" i="8" s="1"/>
  <c r="G67" i="18" s="1"/>
  <c r="F65" i="8"/>
  <c r="I65" i="8" s="1"/>
  <c r="G65" i="18" s="1"/>
  <c r="F64" i="8"/>
  <c r="I64" i="8" s="1"/>
  <c r="G64" i="18" s="1"/>
  <c r="F60" i="8"/>
  <c r="I60" i="8" s="1"/>
  <c r="F59" i="8"/>
  <c r="I59" i="8" s="1"/>
  <c r="F57" i="8"/>
  <c r="I57" i="8" s="1"/>
  <c r="F56" i="8"/>
  <c r="I56" i="8" s="1"/>
  <c r="F51" i="8"/>
  <c r="I51" i="8" s="1"/>
  <c r="F47" i="8"/>
  <c r="I47" i="8" s="1"/>
  <c r="F46" i="8"/>
  <c r="I46" i="8" s="1"/>
  <c r="G46" i="18" s="1"/>
  <c r="F43" i="8"/>
  <c r="I43" i="8" s="1"/>
  <c r="F42" i="8"/>
  <c r="I42" i="8" s="1"/>
  <c r="F39" i="8"/>
  <c r="I39" i="8" s="1"/>
  <c r="F37" i="8"/>
  <c r="I37" i="8" s="1"/>
  <c r="G37" i="18" s="1"/>
  <c r="F35" i="8"/>
  <c r="I35" i="8" s="1"/>
  <c r="G35" i="18" s="1"/>
  <c r="F34" i="8"/>
  <c r="I34" i="8" s="1"/>
  <c r="G34" i="18" s="1"/>
  <c r="F30" i="8"/>
  <c r="I30" i="8" s="1"/>
  <c r="G30" i="18" s="1"/>
  <c r="F28" i="8"/>
  <c r="I28" i="8" s="1"/>
  <c r="F27" i="8"/>
  <c r="I27" i="8" s="1"/>
  <c r="F26" i="8"/>
  <c r="I26" i="8" s="1"/>
  <c r="F24" i="8"/>
  <c r="I24" i="8" s="1"/>
  <c r="F23" i="8"/>
  <c r="I23" i="8" s="1"/>
  <c r="F22" i="8"/>
  <c r="I22" i="8" s="1"/>
  <c r="F21" i="8"/>
  <c r="I21" i="8" s="1"/>
  <c r="G21" i="18" s="1"/>
  <c r="F20" i="8"/>
  <c r="I20" i="8" s="1"/>
  <c r="F16" i="8"/>
  <c r="I16" i="8" s="1"/>
  <c r="F15" i="8"/>
  <c r="I15" i="8" s="1"/>
  <c r="F14" i="8"/>
  <c r="I14" i="8" s="1"/>
  <c r="F12" i="8"/>
  <c r="I12" i="8" s="1"/>
  <c r="F11" i="8"/>
  <c r="I11" i="8" s="1"/>
  <c r="F10" i="8"/>
  <c r="I10" i="8" s="1"/>
  <c r="F97" i="8"/>
  <c r="I97" i="8" s="1"/>
  <c r="F124" i="8"/>
  <c r="I124" i="8" s="1"/>
  <c r="G124" i="18" s="1"/>
  <c r="F132" i="8"/>
  <c r="I132" i="8" s="1"/>
  <c r="G132" i="18" s="1"/>
  <c r="F117" i="8"/>
  <c r="I117" i="8" s="1"/>
  <c r="G117" i="18" s="1"/>
  <c r="F110" i="8"/>
  <c r="I110" i="8" s="1"/>
  <c r="G110" i="18" s="1"/>
  <c r="F105" i="8"/>
  <c r="I105" i="8" s="1"/>
  <c r="F96" i="8"/>
  <c r="I96" i="8" s="1"/>
  <c r="F89" i="8"/>
  <c r="F85" i="8"/>
  <c r="I85" i="8" s="1"/>
  <c r="G85" i="18" s="1"/>
  <c r="F83" i="8"/>
  <c r="I83" i="8" s="1"/>
  <c r="G83" i="18" s="1"/>
  <c r="F80" i="8"/>
  <c r="I80" i="8" s="1"/>
  <c r="G80" i="18" s="1"/>
  <c r="F73" i="8"/>
  <c r="I73" i="8" s="1"/>
  <c r="G73" i="18" s="1"/>
  <c r="F70" i="8"/>
  <c r="I70" i="8" s="1"/>
  <c r="G70" i="18" s="1"/>
  <c r="F63" i="8"/>
  <c r="I63" i="8" s="1"/>
  <c r="G63" i="18" s="1"/>
  <c r="F62" i="8"/>
  <c r="I62" i="8" s="1"/>
  <c r="G62" i="18" s="1"/>
  <c r="F55" i="8"/>
  <c r="I55" i="8" s="1"/>
  <c r="F49" i="8"/>
  <c r="I49" i="8" s="1"/>
  <c r="F50" i="8"/>
  <c r="I50" i="8" s="1"/>
  <c r="F45" i="8"/>
  <c r="I45" i="8" s="1"/>
  <c r="F41" i="8"/>
  <c r="I41" i="8" s="1"/>
  <c r="F38" i="8"/>
  <c r="I38" i="8" s="1"/>
  <c r="F36" i="8"/>
  <c r="I36" i="8" s="1"/>
  <c r="F31" i="8"/>
  <c r="I31" i="8" s="1"/>
  <c r="G31" i="18" s="1"/>
  <c r="F29" i="8"/>
  <c r="I29" i="8" s="1"/>
  <c r="F19" i="8"/>
  <c r="I19" i="8" s="1"/>
  <c r="F18" i="8"/>
  <c r="I18" i="8" s="1"/>
  <c r="F13" i="8"/>
  <c r="I13" i="8" s="1"/>
  <c r="D8" i="8"/>
  <c r="D6" i="8" s="1"/>
  <c r="D80" i="18" l="1"/>
  <c r="D93" i="18"/>
  <c r="D68" i="18"/>
  <c r="D129" i="18"/>
  <c r="D83" i="18"/>
  <c r="D124" i="18"/>
  <c r="D30" i="18"/>
  <c r="D67" i="18"/>
  <c r="D61" i="18"/>
  <c r="D91" i="18"/>
  <c r="D119" i="18"/>
  <c r="D95" i="18"/>
  <c r="D85" i="18"/>
  <c r="D21" i="18"/>
  <c r="D34" i="18"/>
  <c r="D71" i="18"/>
  <c r="D66" i="18"/>
  <c r="D94" i="18"/>
  <c r="D108" i="18"/>
  <c r="D127" i="18"/>
  <c r="D32" i="18"/>
  <c r="D35" i="18"/>
  <c r="D74" i="18"/>
  <c r="D122" i="18"/>
  <c r="D69" i="18"/>
  <c r="D76" i="18"/>
  <c r="D109" i="18"/>
  <c r="D118" i="18"/>
  <c r="D65" i="18"/>
  <c r="D62" i="18"/>
  <c r="D37" i="18"/>
  <c r="D77" i="18"/>
  <c r="D128" i="18"/>
  <c r="D72" i="18"/>
  <c r="D79" i="18"/>
  <c r="D120" i="18"/>
  <c r="D133" i="18"/>
  <c r="D126" i="18"/>
  <c r="D132" i="18"/>
  <c r="D88" i="18"/>
  <c r="D31" i="18"/>
  <c r="D63" i="18"/>
  <c r="D84" i="18"/>
  <c r="D111" i="18"/>
  <c r="D75" i="18"/>
  <c r="D121" i="18"/>
  <c r="D82" i="18"/>
  <c r="D116" i="18"/>
  <c r="D115" i="18"/>
  <c r="D114" i="18"/>
  <c r="D46" i="18"/>
  <c r="D70" i="18"/>
  <c r="D87" i="18"/>
  <c r="D78" i="18"/>
  <c r="D131" i="18"/>
  <c r="D86" i="18"/>
  <c r="D123" i="18"/>
  <c r="D125" i="18"/>
  <c r="D110" i="18"/>
  <c r="D73" i="18"/>
  <c r="D117" i="18"/>
  <c r="D64" i="18"/>
  <c r="D90" i="18"/>
  <c r="D81" i="18"/>
  <c r="D113" i="18"/>
  <c r="D92" i="18"/>
  <c r="D134" i="18"/>
  <c r="D112" i="18"/>
  <c r="G11" i="18"/>
  <c r="G102" i="18"/>
  <c r="G12" i="18"/>
  <c r="I89" i="8"/>
  <c r="F8" i="8"/>
  <c r="F6" i="8" s="1"/>
  <c r="G43" i="18"/>
  <c r="G48" i="18"/>
  <c r="G58" i="18"/>
  <c r="G49" i="18"/>
  <c r="G15" i="18"/>
  <c r="G27" i="18"/>
  <c r="G59" i="18"/>
  <c r="G44" i="18"/>
  <c r="G29" i="18"/>
  <c r="G57" i="18"/>
  <c r="G45" i="18"/>
  <c r="G22" i="18"/>
  <c r="G100" i="18"/>
  <c r="G107" i="18"/>
  <c r="G18" i="18"/>
  <c r="G36" i="18"/>
  <c r="G55" i="18"/>
  <c r="G10" i="18"/>
  <c r="G16" i="18"/>
  <c r="G28" i="18"/>
  <c r="G19" i="18"/>
  <c r="G38" i="18"/>
  <c r="G97" i="18"/>
  <c r="G42" i="18"/>
  <c r="G56" i="18"/>
  <c r="G103" i="18"/>
  <c r="G98" i="18"/>
  <c r="G13" i="18"/>
  <c r="G41" i="18"/>
  <c r="G96" i="18"/>
  <c r="G14" i="18"/>
  <c r="G23" i="18"/>
  <c r="G24" i="18"/>
  <c r="G39" i="18"/>
  <c r="G47" i="18"/>
  <c r="G52" i="18"/>
  <c r="G105" i="18"/>
  <c r="G40" i="18"/>
  <c r="I9" i="8"/>
  <c r="G20" i="18"/>
  <c r="G25" i="18"/>
  <c r="G33" i="18"/>
  <c r="G101" i="18"/>
  <c r="G104" i="18"/>
  <c r="G50" i="18"/>
  <c r="G26" i="18"/>
  <c r="G51" i="18"/>
  <c r="G60" i="18"/>
  <c r="G17" i="18"/>
  <c r="G54" i="18"/>
  <c r="G53" i="18"/>
  <c r="G99" i="18"/>
  <c r="G106" i="18"/>
  <c r="G130" i="18"/>
  <c r="D22" i="18" l="1"/>
  <c r="D16" i="18"/>
  <c r="D54" i="18"/>
  <c r="D33" i="18"/>
  <c r="D39" i="18"/>
  <c r="D103" i="18"/>
  <c r="D10" i="18"/>
  <c r="D57" i="18"/>
  <c r="D48" i="18"/>
  <c r="D52" i="18"/>
  <c r="D28" i="18"/>
  <c r="D53" i="18"/>
  <c r="D98" i="18"/>
  <c r="D25" i="18"/>
  <c r="D24" i="18"/>
  <c r="D56" i="18"/>
  <c r="D29" i="18"/>
  <c r="D43" i="18"/>
  <c r="D55" i="18"/>
  <c r="D60" i="18"/>
  <c r="D20" i="18"/>
  <c r="D23" i="18"/>
  <c r="D42" i="18"/>
  <c r="D36" i="18"/>
  <c r="D44" i="18"/>
  <c r="D99" i="18"/>
  <c r="D13" i="18"/>
  <c r="D101" i="18"/>
  <c r="D45" i="18"/>
  <c r="D18" i="18"/>
  <c r="D130" i="18"/>
  <c r="D26" i="18"/>
  <c r="D40" i="18"/>
  <c r="D96" i="18"/>
  <c r="D38" i="18"/>
  <c r="D107" i="18"/>
  <c r="D27" i="18"/>
  <c r="D12" i="18"/>
  <c r="D104" i="18"/>
  <c r="D49" i="18"/>
  <c r="D47" i="18"/>
  <c r="D58" i="18"/>
  <c r="D17" i="18"/>
  <c r="D51" i="18"/>
  <c r="D14" i="18"/>
  <c r="D97" i="18"/>
  <c r="D59" i="18"/>
  <c r="D106" i="18"/>
  <c r="D50" i="18"/>
  <c r="D105" i="18"/>
  <c r="D41" i="18"/>
  <c r="D19" i="18"/>
  <c r="D100" i="18"/>
  <c r="D15" i="18"/>
  <c r="D102" i="18"/>
  <c r="D11" i="18"/>
  <c r="G89" i="18"/>
  <c r="I8" i="8"/>
  <c r="G9" i="18"/>
  <c r="G8" i="18" l="1"/>
  <c r="G6" i="18" s="1"/>
  <c r="D9" i="18"/>
  <c r="D89" i="18"/>
  <c r="I6" i="8"/>
  <c r="D8" i="18" l="1"/>
  <c r="D6" i="18" l="1"/>
</calcChain>
</file>

<file path=xl/sharedStrings.xml><?xml version="1.0" encoding="utf-8"?>
<sst xmlns="http://schemas.openxmlformats.org/spreadsheetml/2006/main" count="2613" uniqueCount="338">
  <si>
    <t>ГБУЗ РБ Давлекановская ЦРБ</t>
  </si>
  <si>
    <t>ГБУЗ РБ Миякинская ЦРБ</t>
  </si>
  <si>
    <t>ГБУЗ РБ Белебеевская ЦРБ</t>
  </si>
  <si>
    <t>ГБУЗ РБ Бижбулякская ЦРБ</t>
  </si>
  <si>
    <t>ГБУЗ РБ Ермекеевская ЦРБ</t>
  </si>
  <si>
    <t>ГБУЗ РБ Бирская ЦРБ</t>
  </si>
  <si>
    <t>ГБУЗ РБ Караидельская ЦРБ</t>
  </si>
  <si>
    <t>ГБУЗ РБ Мишкинская ЦРБ</t>
  </si>
  <si>
    <t>ГБУЗ РБ Верхне-Татышлинская ЦРБ</t>
  </si>
  <si>
    <t>ГБУЗ РБ Белорецкая ЦРКБ</t>
  </si>
  <si>
    <t>ГБУЗ РБ Аскаровская ЦРБ</t>
  </si>
  <si>
    <t>ГБУЗ РБ Бурзянская ЦРБ</t>
  </si>
  <si>
    <t>ГБУЗ РБ Белокатайская ЦРБ</t>
  </si>
  <si>
    <t>ГБУЗ РБ Месягутовская ЦРБ</t>
  </si>
  <si>
    <t>ГБУЗ РБ Кигинская ЦРБ</t>
  </si>
  <si>
    <t>ГБУЗ РБ Малоязовская ЦРБ</t>
  </si>
  <si>
    <t>ГБУЗ РБ Исянгуловская ЦРБ</t>
  </si>
  <si>
    <t>ГБУЗ РБ Калтасинская ЦРБ</t>
  </si>
  <si>
    <t>ГБУЗ РБ Краснокамская ЦРБ</t>
  </si>
  <si>
    <t>ГБУЗ РБ Янаульская ЦРБ</t>
  </si>
  <si>
    <t>ГБУЗ РБ Федоровская ЦРБ</t>
  </si>
  <si>
    <t>ГБУЗ РБ Ишимбайская ЦРБ</t>
  </si>
  <si>
    <t>ГБУЗ РБ Акъярская ЦРБ</t>
  </si>
  <si>
    <t>ГБУЗ РБ Толбазинская ЦРБ</t>
  </si>
  <si>
    <t>ГБУЗ РБ Красноусольская ЦРБ</t>
  </si>
  <si>
    <t>ГБУЗ РБ Туймазинская ЦРБ</t>
  </si>
  <si>
    <t>ГБУЗ РБ Благовещенская ЦРБ</t>
  </si>
  <si>
    <t>ГБУЗ РБ Архангельская ЦРБ</t>
  </si>
  <si>
    <t>ГБУЗ РБ Иглинская ЦРБ</t>
  </si>
  <si>
    <t>ГБУЗ РБ Кармаскалинская ЦРБ</t>
  </si>
  <si>
    <t>ГБУЗ РБ Кушнаренковская ЦРБ</t>
  </si>
  <si>
    <t>ГБУЗ РБ Нуримановская ЦРБ</t>
  </si>
  <si>
    <t>ГБУЗ РБ Буздякская ЦРБ</t>
  </si>
  <si>
    <t>ГБУЗ РБ Чишминская ЦРБ</t>
  </si>
  <si>
    <t>ГБУЗ РБ ГКБ №8 г.Уфа</t>
  </si>
  <si>
    <t>ГБУЗ РБ ГКБ №13 г.Уфа</t>
  </si>
  <si>
    <t>ГБУЗ РБ ГБ г.Салават</t>
  </si>
  <si>
    <t>ГБУЗ РБ ЦГБ г.Сибай</t>
  </si>
  <si>
    <t>ГБУЗ РБ ГБ г.Кумертау</t>
  </si>
  <si>
    <t>ГБУЗ РКЦ</t>
  </si>
  <si>
    <t>ГБУЗ РБ Аскинская ЦРБ</t>
  </si>
  <si>
    <t>ГБУЗ РБ Большеустьикинская ЦРБ</t>
  </si>
  <si>
    <t>№ п/п</t>
  </si>
  <si>
    <t>Наименование медицинской организации</t>
  </si>
  <si>
    <t>ГБУЗ РДКБ</t>
  </si>
  <si>
    <t>ГБУЗ РМГЦ</t>
  </si>
  <si>
    <t>ГБУЗ РКПЦ МЗ РБ</t>
  </si>
  <si>
    <t>ФКУЗ "МСЧ МВД России по Республике Башкортостан"</t>
  </si>
  <si>
    <t>ГБУЗ РБ ГДКБ №17 г.Уфа</t>
  </si>
  <si>
    <t>ГБУЗ РБ Поликлиника №46 г.Уфа</t>
  </si>
  <si>
    <t>ГБУЗ РБ Детская поликлиника №2 г.Уфа</t>
  </si>
  <si>
    <t>ГБУЗ РБ Чекмагушевская ЦРБ</t>
  </si>
  <si>
    <t>025004</t>
  </si>
  <si>
    <t>022103</t>
  </si>
  <si>
    <t>025001</t>
  </si>
  <si>
    <t>025005</t>
  </si>
  <si>
    <t>022102</t>
  </si>
  <si>
    <t>021201</t>
  </si>
  <si>
    <t>ГБУЗ РБ ГБ г.Нефтекамск</t>
  </si>
  <si>
    <t>027001</t>
  </si>
  <si>
    <t>021206</t>
  </si>
  <si>
    <t>025003</t>
  </si>
  <si>
    <t>021205</t>
  </si>
  <si>
    <t>025002</t>
  </si>
  <si>
    <t>022104</t>
  </si>
  <si>
    <t>021501</t>
  </si>
  <si>
    <t>024001</t>
  </si>
  <si>
    <t>022001</t>
  </si>
  <si>
    <t>024005</t>
  </si>
  <si>
    <t>024002</t>
  </si>
  <si>
    <t>022012</t>
  </si>
  <si>
    <t>021901</t>
  </si>
  <si>
    <t>021502</t>
  </si>
  <si>
    <t>024006</t>
  </si>
  <si>
    <t>ФГБУЗ МСЧ №142 ФМБА России</t>
  </si>
  <si>
    <t>021536</t>
  </si>
  <si>
    <t>ООО "МедТех"</t>
  </si>
  <si>
    <t>021621</t>
  </si>
  <si>
    <t>ГАУЗ РБ  "Санаторий для детей Нур г.Стерлитамак"</t>
  </si>
  <si>
    <t>021601</t>
  </si>
  <si>
    <t>ГБУЗ РБ ГКБ №1 г.Стерлитамак</t>
  </si>
  <si>
    <t>021616</t>
  </si>
  <si>
    <t>ГБУЗ РБ ДБ г.Стерлитамак</t>
  </si>
  <si>
    <t>021636</t>
  </si>
  <si>
    <t>ГБУЗ РБ СП г.Стерлитамак</t>
  </si>
  <si>
    <t>021111</t>
  </si>
  <si>
    <t>021424</t>
  </si>
  <si>
    <t>021105</t>
  </si>
  <si>
    <t>029001</t>
  </si>
  <si>
    <t>021605</t>
  </si>
  <si>
    <t>021104</t>
  </si>
  <si>
    <t>021102</t>
  </si>
  <si>
    <t>021606</t>
  </si>
  <si>
    <t>021607</t>
  </si>
  <si>
    <t>021405</t>
  </si>
  <si>
    <t>021401</t>
  </si>
  <si>
    <t>ООО "Медсервис" г.Салават</t>
  </si>
  <si>
    <t>021303</t>
  </si>
  <si>
    <t>ГБУЗ РБ ГБ №1 г.Октябрьский</t>
  </si>
  <si>
    <t>028004</t>
  </si>
  <si>
    <t>023002</t>
  </si>
  <si>
    <t>023005</t>
  </si>
  <si>
    <t>028002</t>
  </si>
  <si>
    <t>021002</t>
  </si>
  <si>
    <t>023006</t>
  </si>
  <si>
    <t>021001</t>
  </si>
  <si>
    <t>021003</t>
  </si>
  <si>
    <t>021701</t>
  </si>
  <si>
    <t>021706</t>
  </si>
  <si>
    <t>021110</t>
  </si>
  <si>
    <t>021100</t>
  </si>
  <si>
    <t>027000</t>
  </si>
  <si>
    <t>ГБУЗ РБ Детская поликлиника  №4 г.Уфа</t>
  </si>
  <si>
    <t>021120</t>
  </si>
  <si>
    <t>021130</t>
  </si>
  <si>
    <t>021140</t>
  </si>
  <si>
    <t>021150</t>
  </si>
  <si>
    <t>029100</t>
  </si>
  <si>
    <t>029300</t>
  </si>
  <si>
    <t>029700</t>
  </si>
  <si>
    <t>021040</t>
  </si>
  <si>
    <t>021050</t>
  </si>
  <si>
    <t>021060</t>
  </si>
  <si>
    <t>021070</t>
  </si>
  <si>
    <t>021080</t>
  </si>
  <si>
    <t>021160</t>
  </si>
  <si>
    <t>021310</t>
  </si>
  <si>
    <t>029400</t>
  </si>
  <si>
    <t>ГБУЗ РБ ГКБ Демского района г.Уфы</t>
  </si>
  <si>
    <t>023500</t>
  </si>
  <si>
    <t>021800</t>
  </si>
  <si>
    <t>024200</t>
  </si>
  <si>
    <t>022300</t>
  </si>
  <si>
    <t>021200</t>
  </si>
  <si>
    <t>028000</t>
  </si>
  <si>
    <t>023200</t>
  </si>
  <si>
    <t>020159</t>
  </si>
  <si>
    <t>022800</t>
  </si>
  <si>
    <t>025000</t>
  </si>
  <si>
    <t>020171</t>
  </si>
  <si>
    <t>УФИЦ РАН</t>
  </si>
  <si>
    <t>022117</t>
  </si>
  <si>
    <t>ЧУЗ "КБ "РЖД-Медицина"г.Уфа</t>
  </si>
  <si>
    <t>022204</t>
  </si>
  <si>
    <t>026005</t>
  </si>
  <si>
    <t>022202</t>
  </si>
  <si>
    <t>026002</t>
  </si>
  <si>
    <t>022002</t>
  </si>
  <si>
    <t>022201</t>
  </si>
  <si>
    <t>022205</t>
  </si>
  <si>
    <t>026004</t>
  </si>
  <si>
    <t>022208</t>
  </si>
  <si>
    <t>026003</t>
  </si>
  <si>
    <t>026001</t>
  </si>
  <si>
    <t>022203</t>
  </si>
  <si>
    <t>027002</t>
  </si>
  <si>
    <t>022000</t>
  </si>
  <si>
    <t>022003</t>
  </si>
  <si>
    <t>020251</t>
  </si>
  <si>
    <t>ООО  "МЦ "Агидель"</t>
  </si>
  <si>
    <t>020169</t>
  </si>
  <si>
    <t>ООО "АНЭКО"</t>
  </si>
  <si>
    <t>020235</t>
  </si>
  <si>
    <t>ООО "Евромед-Уфа"</t>
  </si>
  <si>
    <t>020232</t>
  </si>
  <si>
    <t>ООО "Клиника глазных болезней"</t>
  </si>
  <si>
    <t>020241</t>
  </si>
  <si>
    <t>ООО "Клиника современной флебологии"</t>
  </si>
  <si>
    <t>020181</t>
  </si>
  <si>
    <t>ООО "Клиника Эксперт Уфа"</t>
  </si>
  <si>
    <t>029140</t>
  </si>
  <si>
    <t>ООО "Лаборатория гемодиализа"</t>
  </si>
  <si>
    <t>029150</t>
  </si>
  <si>
    <t>ООО "ЛДЦ МИБС-Уфа"</t>
  </si>
  <si>
    <t>020188</t>
  </si>
  <si>
    <t>ООО"МД Проект 2010"</t>
  </si>
  <si>
    <t>020157</t>
  </si>
  <si>
    <t>ООО "Медицинский центр Семья"</t>
  </si>
  <si>
    <t>020265</t>
  </si>
  <si>
    <t>ООО "ММЦ Медикал Он Груп-Уфа"</t>
  </si>
  <si>
    <t>020199</t>
  </si>
  <si>
    <t>020172</t>
  </si>
  <si>
    <t>020170</t>
  </si>
  <si>
    <t>020161</t>
  </si>
  <si>
    <t>ООО "Экома"</t>
  </si>
  <si>
    <t>020248</t>
  </si>
  <si>
    <t>022120</t>
  </si>
  <si>
    <t>022100</t>
  </si>
  <si>
    <t>ГАУЗ РКОД Минздрава РБ</t>
  </si>
  <si>
    <t>022130</t>
  </si>
  <si>
    <t>022113</t>
  </si>
  <si>
    <t xml:space="preserve">022112 </t>
  </si>
  <si>
    <t>026000</t>
  </si>
  <si>
    <t>022132</t>
  </si>
  <si>
    <t>022124</t>
  </si>
  <si>
    <t>ГБУЗ РВФД</t>
  </si>
  <si>
    <t>022220</t>
  </si>
  <si>
    <t>022400</t>
  </si>
  <si>
    <t>022720</t>
  </si>
  <si>
    <t>022710</t>
  </si>
  <si>
    <t>ГБУЗ РКИБ</t>
  </si>
  <si>
    <t>022121</t>
  </si>
  <si>
    <t>АУЗ РСП</t>
  </si>
  <si>
    <t>022134</t>
  </si>
  <si>
    <t>ООО "Центр ПЭТ-Технолоджи"</t>
  </si>
  <si>
    <t>ГБУЗ РБ Балтачевская ЦРБ</t>
  </si>
  <si>
    <t>ГБУЗ РБ Бураевская ЦРБ</t>
  </si>
  <si>
    <t>ГБУЗ РБ Дюртюлинская ЦРБ</t>
  </si>
  <si>
    <t>ГБУЗ РБ Зилаирская ЦРБ</t>
  </si>
  <si>
    <t>ГБУЗ РБ Мелеузовская ЦРБ</t>
  </si>
  <si>
    <t>ГБУЗ РБ Мраковская ЦРБ</t>
  </si>
  <si>
    <t>ГБУЗ РБ Стерлибашевская ЦРБ</t>
  </si>
  <si>
    <t>ГБУЗ РБ Верхнеяркеевская ЦРБ</t>
  </si>
  <si>
    <t>ГБУЗ РБ Раевская ЦРБ</t>
  </si>
  <si>
    <t>ГБУЗ РБ Шаранская ЦРБ</t>
  </si>
  <si>
    <t>ГБУЗ РБ Языковская ЦРБ</t>
  </si>
  <si>
    <t>ГБУЗ РБ Бакалинская ЦРБ</t>
  </si>
  <si>
    <t>ООО "ОСЦ"</t>
  </si>
  <si>
    <t>021322</t>
  </si>
  <si>
    <t>Итого по МО</t>
  </si>
  <si>
    <t>ВСЕГО</t>
  </si>
  <si>
    <t>ГБУЗ РКБ им. Г.Г.Куватова</t>
  </si>
  <si>
    <t>ГБУЗ РБ КБСМП г.Уфа</t>
  </si>
  <si>
    <t xml:space="preserve">ГБУЗ РКВД </t>
  </si>
  <si>
    <t>Посещения с профилактическими и иными целями</t>
  </si>
  <si>
    <t>Обращения в связи с заболеваниями</t>
  </si>
  <si>
    <t>ГБУЗ РБ ГКБ №18 г.Уфы</t>
  </si>
  <si>
    <t>посещения при оказании паллиативной помощи, в том числе на дому (за исключением посещений на дому выездными бригадами)</t>
  </si>
  <si>
    <t>посещения на дому выездными патронажными бригадами</t>
  </si>
  <si>
    <t>Всего</t>
  </si>
  <si>
    <t>020163</t>
  </si>
  <si>
    <t>ООО "АВИЦЕННА" г.Нефтекамск</t>
  </si>
  <si>
    <t>029179</t>
  </si>
  <si>
    <t>ГАУЗ РБ Санаторий "Дуслык" г.Уфа</t>
  </si>
  <si>
    <t>ГБУЗ РБ Детская поликлиника №3 г.Уфа</t>
  </si>
  <si>
    <t>ГБУЗ РБ Детская поликлиника №5 г.Уфа</t>
  </si>
  <si>
    <t>ГАУЗ РБ Детская стоматологическая поликлиника №3 г.Уфа</t>
  </si>
  <si>
    <t>ГБУЗ РБ Детская стоматологическая поликлиника  №7 г.Уфа</t>
  </si>
  <si>
    <t>ГБУЗ РБ Поликлиника №43 г.Уфа</t>
  </si>
  <si>
    <t>ГБУЗ РБ Поликлиника №50 г.Уфа</t>
  </si>
  <si>
    <t>ГБУЗ РБ Стоматологическая поликлиника №1 г.Уфа</t>
  </si>
  <si>
    <t>ГБУЗ РБ Стоматологическая поликлиника №2 г.Уфа</t>
  </si>
  <si>
    <t>ГБУЗ РБ Стоматологическая поликлиника №4 г.Уфа</t>
  </si>
  <si>
    <t>ГБУЗ РБ Стоматологическая поликлиника №5 г.Уфа</t>
  </si>
  <si>
    <t>ГБУЗ РБ Стоматологическая поликлиника №6 г.Уфа</t>
  </si>
  <si>
    <t>ГАУЗ РБ Стоматологическая поликлиника №8 г.Уфа</t>
  </si>
  <si>
    <t>ГАУЗ РБ Стоматологическая поликлиника №9 г.Уфа</t>
  </si>
  <si>
    <t>ГБУЗ РБ ГКБ №5 г.Уфа</t>
  </si>
  <si>
    <t>ФГБОУ ВО БГМУ Минздрава России всего, в том числе:</t>
  </si>
  <si>
    <t>ФГБОУ ВО БГМУ Минздрава России (стоматология)</t>
  </si>
  <si>
    <t>ООО "МЦ МЕГИ"</t>
  </si>
  <si>
    <t>020005</t>
  </si>
  <si>
    <t>ГБУЗ РКНД Минздрава РБ</t>
  </si>
  <si>
    <t>020006</t>
  </si>
  <si>
    <t>ГБУЗ РКПЦ Минздрава РБ</t>
  </si>
  <si>
    <t>020007</t>
  </si>
  <si>
    <t>в условиях дневного стационара</t>
  </si>
  <si>
    <t xml:space="preserve">ИТОГО </t>
  </si>
  <si>
    <t>в амбулаторных условиях</t>
  </si>
  <si>
    <t>ГБУЗ РБ ЦСМП и МК</t>
  </si>
  <si>
    <t>020164</t>
  </si>
  <si>
    <t>ГАУЗ РПНС Акбузат</t>
  </si>
  <si>
    <t>ООО "Медси-Уфа"</t>
  </si>
  <si>
    <t>Реестро-вый номер</t>
  </si>
  <si>
    <t>в  условиях круглосуточного стационара</t>
  </si>
  <si>
    <t>Посещения всего</t>
  </si>
  <si>
    <t xml:space="preserve">в условиях круглосуточных стационаров </t>
  </si>
  <si>
    <t xml:space="preserve">в условиях дневных стационаров </t>
  </si>
  <si>
    <t>Обращения в связи с заболеваниями всего</t>
  </si>
  <si>
    <t>ГБУЗ РБ Детская поликлиника №6 г.Уфа</t>
  </si>
  <si>
    <t xml:space="preserve">Лечебные мероприятия  "Кибер-нож" </t>
  </si>
  <si>
    <t>Медицинская помощь по профилю "Венерология"</t>
  </si>
  <si>
    <t>Медицинская помощь по профилю "Паллиативная медицинская помощь"</t>
  </si>
  <si>
    <t xml:space="preserve">Дополнительное финансовое обеспечение видов и условий оказания медицинской помощи, не установленных базовой программой ОМС </t>
  </si>
  <si>
    <t>Медицинская помощь по профилю "Психотерапия"</t>
  </si>
  <si>
    <t>Медицинская помощь по профилю "Наркология"</t>
  </si>
  <si>
    <t>Медицинская помощь по профилю "Фтизиатрия"</t>
  </si>
  <si>
    <t>Посещения с профилактичес-кими и иными целями</t>
  </si>
  <si>
    <t xml:space="preserve">в условиях круглосуточного стационара </t>
  </si>
  <si>
    <t xml:space="preserve">в условиях дневного стационара </t>
  </si>
  <si>
    <t xml:space="preserve">в условиях круглосуточ-ного стационара </t>
  </si>
  <si>
    <t>ГБУЗ РКПТД (консультативные посещения)</t>
  </si>
  <si>
    <t>Все МО, кроме ГБУЗ РКНД Минздрава РБ</t>
  </si>
  <si>
    <t>все МО, кроме ГБУЗ РКНД Минздрава РБ</t>
  </si>
  <si>
    <t>ГБУЗ РКНД Минздрава РБ (консультатив-ные посещения)</t>
  </si>
  <si>
    <t>в условиях круглосуточного стационара</t>
  </si>
  <si>
    <t>все МО кроме ГБУЗ РКПЦ Минздрава РБ</t>
  </si>
  <si>
    <t>ИТОГО</t>
  </si>
  <si>
    <t>ФГБОУ ВО БГМУ Минздрава России (без стоматологии, офтальмологии для отдельных структурных подразделений)</t>
  </si>
  <si>
    <t>ФГБОУ ВО БГМУ Минздрава России (офтальмология для отдельных структурных подразделений)</t>
  </si>
  <si>
    <t>ГБУЗ РБ ГКПЦ г.Уфы</t>
  </si>
  <si>
    <t>в том числе</t>
  </si>
  <si>
    <t>операции с имплантацией референсных маркеров</t>
  </si>
  <si>
    <t>операции без имплантации референсных маркеров</t>
  </si>
  <si>
    <t>АНМО "Уфимский хоспис"</t>
  </si>
  <si>
    <t>020051</t>
  </si>
  <si>
    <t xml:space="preserve">Всего </t>
  </si>
  <si>
    <t>ООО "Клиника эстетической медицины "Юхелф"</t>
  </si>
  <si>
    <t>ГБУЗ РЦПБ СО СПИДОМ И ИЗ</t>
  </si>
  <si>
    <t>020052</t>
  </si>
  <si>
    <t>ООО "Клиника Фомина Уфа"</t>
  </si>
  <si>
    <t>020066</t>
  </si>
  <si>
    <t>020058</t>
  </si>
  <si>
    <t>ООО "ДОКТОР ВЕН"</t>
  </si>
  <si>
    <t>ГБУЗ РБ Баймакская ЦГБ</t>
  </si>
  <si>
    <t>ГБУЗ РБ Учалинская ЦГБ</t>
  </si>
  <si>
    <t xml:space="preserve">АО "Санаторий "Зеленая роща" </t>
  </si>
  <si>
    <t>Медицинская помощь за пределами РБ</t>
  </si>
  <si>
    <t>ГБУЗ РБ ГКБ №9 г.Уфа</t>
  </si>
  <si>
    <t xml:space="preserve">ГБУЗ РКФПЦ </t>
  </si>
  <si>
    <t>АО санаторий "Юматово"</t>
  </si>
  <si>
    <t>020083</t>
  </si>
  <si>
    <t xml:space="preserve">Дополнительное финансовое обеспечение видов и условий оказания медицинской помощи, не установленных базовой программой ОМС на 2026 год.                 </t>
  </si>
  <si>
    <t>ГБУЗ РБ ГКБ №21 г.Уфы им. В.Г. Сахаутдинова</t>
  </si>
  <si>
    <t>ГБУЗ РКГВВ им. М.В. Каменева</t>
  </si>
  <si>
    <t>В амбулаторных условиях</t>
  </si>
  <si>
    <t>ГБУЗ РБ Баймакская ЦРБ</t>
  </si>
  <si>
    <t>ГБУЗ РБ Учалинская ЦРБ</t>
  </si>
  <si>
    <t>ГБУЗ РБ ГКБ №9 г.Уфы</t>
  </si>
  <si>
    <t>020233</t>
  </si>
  <si>
    <t>ООО санаторий "Юматово"</t>
  </si>
  <si>
    <t>ГБУЗ РКГВВ</t>
  </si>
  <si>
    <t>ГБУЗ РБ ГКБ №21 г.Уфа</t>
  </si>
  <si>
    <t>Реестровый номер</t>
  </si>
  <si>
    <t>Лекарственная терапия у пациентов с ХПН</t>
  </si>
  <si>
    <t>Плановые объемы финансового обеспечения по комплексу процессных мероприятий «Осуществление медицинской реабилитации и санаторно-курортного лечения, в том числе детей» на 2026 год.</t>
  </si>
  <si>
    <t>Плановые объемы финансового обеспечения по комплексу процессных мероприятий «Оказание медицинской помощи населению Республики Башкортостан (кибер-нож)» на 2026 год.</t>
  </si>
  <si>
    <t>Плановые объемы финансового обеспечения по комплексу процессных мероприятий «Организация медицинской помощи по профилю «Венерология»» на 2026 год.</t>
  </si>
  <si>
    <t xml:space="preserve">Плановые объемы финансового обеспечения по комплексу процессных мероприятий «Оказание паллиативной медицинской помощи,  в том числе на дому» на 2026 год.                                                                         </t>
  </si>
  <si>
    <t>Плановые объемы финансового обеспечения по комплексу процессных мероприятий «Улучшение уровня психологического здоровья населения» на 2026 год.</t>
  </si>
  <si>
    <t>Плановые объемы финансового обеспечения по комплексу процессных мероприятий «Организация медицинской помощи по профилю «Наркология»» на 2026 год.</t>
  </si>
  <si>
    <t xml:space="preserve">Плановые объемы финансового обеспечения по  комплексу процессных мероприятий «Оказание специализированной медицинской помощи больным биологически опасными инфекционными заболеваниями (туберкулез, ВИЧ-инфекция, вирусные гепатиты В и С)»  на 2026 год. </t>
  </si>
  <si>
    <t>Плановые объемы финансового обеспечения комплекса процессных мероприятий "Реализация комплекса мер по обеспечению отдельных категорий граждан лекарственными препаратами" на 2026 год.</t>
  </si>
  <si>
    <t>ГБУЗ РКНД Минздрава РБ (медицинская реабилитация)</t>
  </si>
  <si>
    <t>взрослые</t>
  </si>
  <si>
    <t>дети</t>
  </si>
  <si>
    <t>всего</t>
  </si>
  <si>
    <t>Долечивание работающих граждан непосредствен-но после стационарного лечения в санаторно-курортных организациях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</si>
</sst>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[$-419]General"/>
    <numFmt numFmtId="167" formatCode="#,##0.00&quot; &quot;[$руб.-419];[Red]&quot;-&quot;#,##0.00&quot; &quot;[$руб.-419]"/>
    <numFmt numFmtId="168" formatCode="&quot;Да&quot;;&quot;Да&quot;;&quot;Нет&quot;"/>
    <numFmt numFmtId="169" formatCode="#,##0_ ;\-#,##0\ "/>
  </numFmts>
  <fonts count="6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name val="Calibri"/>
      <family val="2"/>
      <charset val="1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name val="Arial Cyr"/>
      <family val="2"/>
      <charset val="204"/>
    </font>
    <font>
      <sz val="11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b/>
      <sz val="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Arial Cyr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9"/>
      <color theme="1"/>
      <name val="Arial Cyr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36">
    <xf numFmtId="0" fontId="0" fillId="0" borderId="0"/>
    <xf numFmtId="0" fontId="8" fillId="0" borderId="0"/>
    <xf numFmtId="0" fontId="9" fillId="0" borderId="0"/>
    <xf numFmtId="0" fontId="10" fillId="0" borderId="0"/>
    <xf numFmtId="166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7" fillId="0" borderId="0"/>
    <xf numFmtId="0" fontId="9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2" applyNumberFormat="0" applyAlignment="0" applyProtection="0"/>
    <xf numFmtId="0" fontId="17" fillId="23" borderId="3" applyNumberFormat="0" applyAlignment="0" applyProtection="0"/>
    <xf numFmtId="0" fontId="18" fillId="0" borderId="0"/>
    <xf numFmtId="166" fontId="11" fillId="0" borderId="0" applyBorder="0" applyProtection="0"/>
    <xf numFmtId="166" fontId="11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0" borderId="0" applyNumberFormat="0" applyBorder="0" applyProtection="0">
      <alignment horizontal="center"/>
    </xf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 applyNumberFormat="0" applyBorder="0" applyProtection="0">
      <alignment horizontal="center" textRotation="90"/>
    </xf>
    <xf numFmtId="0" fontId="26" fillId="9" borderId="2" applyNumberFormat="0" applyAlignment="0" applyProtection="0"/>
    <xf numFmtId="0" fontId="27" fillId="0" borderId="7" applyNumberFormat="0" applyFill="0" applyAlignment="0" applyProtection="0"/>
    <xf numFmtId="0" fontId="28" fillId="24" borderId="0" applyNumberFormat="0" applyBorder="0" applyAlignment="0" applyProtection="0"/>
    <xf numFmtId="0" fontId="7" fillId="25" borderId="8" applyNumberFormat="0" applyFont="0" applyAlignment="0" applyProtection="0"/>
    <xf numFmtId="0" fontId="29" fillId="22" borderId="9" applyNumberFormat="0" applyAlignment="0" applyProtection="0"/>
    <xf numFmtId="0" fontId="30" fillId="0" borderId="0" applyNumberFormat="0" applyBorder="0" applyProtection="0"/>
    <xf numFmtId="167" fontId="30" fillId="0" borderId="0" applyBorder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26" fillId="9" borderId="2" applyNumberFormat="0" applyAlignment="0" applyProtection="0"/>
    <xf numFmtId="0" fontId="29" fillId="22" borderId="9" applyNumberFormat="0" applyAlignment="0" applyProtection="0"/>
    <xf numFmtId="0" fontId="16" fillId="22" borderId="2" applyNumberFormat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17" fillId="23" borderId="3" applyNumberFormat="0" applyAlignment="0" applyProtection="0"/>
    <xf numFmtId="0" fontId="31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34" fillId="0" borderId="0"/>
    <xf numFmtId="0" fontId="18" fillId="0" borderId="0"/>
    <xf numFmtId="0" fontId="35" fillId="0" borderId="0"/>
    <xf numFmtId="0" fontId="35" fillId="0" borderId="0"/>
    <xf numFmtId="0" fontId="36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2" fillId="0" borderId="0"/>
    <xf numFmtId="0" fontId="13" fillId="0" borderId="0"/>
    <xf numFmtId="0" fontId="13" fillId="0" borderId="0"/>
    <xf numFmtId="0" fontId="9" fillId="0" borderId="0"/>
    <xf numFmtId="0" fontId="2" fillId="0" borderId="0"/>
    <xf numFmtId="0" fontId="12" fillId="0" borderId="0"/>
    <xf numFmtId="0" fontId="34" fillId="0" borderId="0"/>
    <xf numFmtId="0" fontId="34" fillId="0" borderId="0"/>
    <xf numFmtId="0" fontId="15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5" borderId="8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38" fillId="0" borderId="0" applyFill="0" applyBorder="0" applyAlignment="0" applyProtection="0"/>
    <xf numFmtId="164" fontId="34" fillId="0" borderId="0" applyFont="0" applyFill="0" applyBorder="0" applyAlignment="0" applyProtection="0"/>
    <xf numFmtId="0" fontId="21" fillId="6" borderId="0" applyNumberFormat="0" applyBorder="0" applyAlignment="0" applyProtection="0"/>
    <xf numFmtId="9" fontId="39" fillId="0" borderId="0" applyFont="0" applyFill="0" applyBorder="0" applyAlignment="0" applyProtection="0"/>
    <xf numFmtId="0" fontId="7" fillId="0" borderId="0"/>
    <xf numFmtId="0" fontId="13" fillId="0" borderId="0"/>
    <xf numFmtId="0" fontId="7" fillId="0" borderId="0"/>
    <xf numFmtId="0" fontId="34" fillId="0" borderId="0"/>
    <xf numFmtId="0" fontId="9" fillId="0" borderId="0"/>
    <xf numFmtId="0" fontId="1" fillId="0" borderId="0"/>
    <xf numFmtId="0" fontId="9" fillId="0" borderId="0"/>
  </cellStyleXfs>
  <cellXfs count="684">
    <xf numFmtId="0" fontId="0" fillId="0" borderId="0" xfId="0"/>
    <xf numFmtId="0" fontId="47" fillId="0" borderId="65" xfId="0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wrapText="1"/>
    </xf>
    <xf numFmtId="4" fontId="44" fillId="0" borderId="0" xfId="0" applyNumberFormat="1" applyFont="1" applyFill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3" fontId="48" fillId="0" borderId="0" xfId="0" applyNumberFormat="1" applyFont="1" applyFill="1" applyAlignment="1">
      <alignment horizontal="center" vertical="center"/>
    </xf>
    <xf numFmtId="4" fontId="48" fillId="0" borderId="0" xfId="0" applyNumberFormat="1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4" fontId="44" fillId="0" borderId="46" xfId="0" applyNumberFormat="1" applyFont="1" applyFill="1" applyBorder="1" applyAlignment="1">
      <alignment horizontal="center" vertical="center"/>
    </xf>
    <xf numFmtId="4" fontId="44" fillId="3" borderId="46" xfId="0" applyNumberFormat="1" applyFont="1" applyFill="1" applyBorder="1" applyAlignment="1">
      <alignment horizontal="center" vertical="center"/>
    </xf>
    <xf numFmtId="4" fontId="44" fillId="26" borderId="53" xfId="0" applyNumberFormat="1" applyFont="1" applyFill="1" applyBorder="1" applyAlignment="1">
      <alignment horizontal="center" vertical="center"/>
    </xf>
    <xf numFmtId="4" fontId="44" fillId="26" borderId="74" xfId="0" applyNumberFormat="1" applyFont="1" applyFill="1" applyBorder="1" applyAlignment="1">
      <alignment horizontal="center" vertical="center"/>
    </xf>
    <xf numFmtId="4" fontId="48" fillId="3" borderId="68" xfId="94" applyNumberFormat="1" applyFont="1" applyFill="1" applyBorder="1" applyAlignment="1">
      <alignment horizontal="center" vertical="center"/>
    </xf>
    <xf numFmtId="4" fontId="48" fillId="3" borderId="46" xfId="94" applyNumberFormat="1" applyFont="1" applyFill="1" applyBorder="1" applyAlignment="1">
      <alignment horizontal="center" vertical="center"/>
    </xf>
    <xf numFmtId="4" fontId="44" fillId="3" borderId="74" xfId="0" applyNumberFormat="1" applyFont="1" applyFill="1" applyBorder="1" applyAlignment="1">
      <alignment horizontal="center" vertical="center"/>
    </xf>
    <xf numFmtId="0" fontId="48" fillId="3" borderId="0" xfId="0" applyFont="1" applyFill="1" applyAlignment="1">
      <alignment horizontal="center" vertical="center"/>
    </xf>
    <xf numFmtId="3" fontId="48" fillId="3" borderId="46" xfId="2" applyNumberFormat="1" applyFont="1" applyFill="1" applyBorder="1" applyAlignment="1">
      <alignment horizontal="center" vertical="center"/>
    </xf>
    <xf numFmtId="0" fontId="48" fillId="3" borderId="46" xfId="2" applyFont="1" applyFill="1" applyBorder="1" applyAlignment="1">
      <alignment horizontal="center" vertical="center" wrapText="1"/>
    </xf>
    <xf numFmtId="4" fontId="48" fillId="3" borderId="63" xfId="94" applyNumberFormat="1" applyFont="1" applyFill="1" applyBorder="1" applyAlignment="1">
      <alignment horizontal="center" vertical="center"/>
    </xf>
    <xf numFmtId="169" fontId="48" fillId="3" borderId="46" xfId="2" applyNumberFormat="1" applyFont="1" applyFill="1" applyBorder="1" applyAlignment="1">
      <alignment horizontal="center" vertical="center"/>
    </xf>
    <xf numFmtId="4" fontId="48" fillId="3" borderId="51" xfId="94" applyNumberFormat="1" applyFont="1" applyFill="1" applyBorder="1" applyAlignment="1">
      <alignment horizontal="center" vertical="center"/>
    </xf>
    <xf numFmtId="4" fontId="48" fillId="3" borderId="60" xfId="94" applyNumberFormat="1" applyFont="1" applyFill="1" applyBorder="1" applyAlignment="1">
      <alignment horizontal="center" vertical="center"/>
    </xf>
    <xf numFmtId="0" fontId="48" fillId="3" borderId="46" xfId="0" quotePrefix="1" applyFont="1" applyFill="1" applyBorder="1" applyAlignment="1">
      <alignment horizontal="center" vertical="center"/>
    </xf>
    <xf numFmtId="4" fontId="47" fillId="0" borderId="0" xfId="0" applyNumberFormat="1" applyFont="1" applyAlignment="1">
      <alignment horizontal="center" vertical="center"/>
    </xf>
    <xf numFmtId="4" fontId="44" fillId="0" borderId="46" xfId="94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4" fontId="48" fillId="0" borderId="46" xfId="94" applyNumberFormat="1" applyFont="1" applyFill="1" applyBorder="1" applyAlignment="1">
      <alignment horizontal="center" vertical="center"/>
    </xf>
    <xf numFmtId="4" fontId="48" fillId="0" borderId="60" xfId="94" applyNumberFormat="1" applyFont="1" applyFill="1" applyBorder="1" applyAlignment="1">
      <alignment horizontal="center" vertical="center"/>
    </xf>
    <xf numFmtId="4" fontId="48" fillId="0" borderId="51" xfId="94" applyNumberFormat="1" applyFont="1" applyFill="1" applyBorder="1" applyAlignment="1">
      <alignment horizontal="center" vertical="center"/>
    </xf>
    <xf numFmtId="4" fontId="48" fillId="0" borderId="63" xfId="94" applyNumberFormat="1" applyFont="1" applyFill="1" applyBorder="1" applyAlignment="1">
      <alignment horizontal="center" vertical="center"/>
    </xf>
    <xf numFmtId="4" fontId="44" fillId="3" borderId="62" xfId="0" applyNumberFormat="1" applyFont="1" applyFill="1" applyBorder="1" applyAlignment="1">
      <alignment horizontal="center" vertical="center"/>
    </xf>
    <xf numFmtId="0" fontId="48" fillId="0" borderId="0" xfId="0" applyFont="1" applyFill="1" applyAlignment="1">
      <alignment horizontal="left" vertical="center"/>
    </xf>
    <xf numFmtId="4" fontId="48" fillId="0" borderId="0" xfId="0" applyNumberFormat="1" applyFont="1" applyAlignment="1">
      <alignment horizontal="center" vertical="center"/>
    </xf>
    <xf numFmtId="4" fontId="44" fillId="26" borderId="30" xfId="0" applyNumberFormat="1" applyFont="1" applyFill="1" applyBorder="1" applyAlignment="1">
      <alignment horizontal="center" vertical="center" wrapText="1"/>
    </xf>
    <xf numFmtId="4" fontId="48" fillId="0" borderId="31" xfId="94" applyNumberFormat="1" applyFont="1" applyFill="1" applyBorder="1" applyAlignment="1">
      <alignment horizontal="center" vertical="center"/>
    </xf>
    <xf numFmtId="4" fontId="48" fillId="0" borderId="58" xfId="94" applyNumberFormat="1" applyFont="1" applyFill="1" applyBorder="1" applyAlignment="1">
      <alignment horizontal="center" vertical="center"/>
    </xf>
    <xf numFmtId="4" fontId="48" fillId="3" borderId="31" xfId="94" applyNumberFormat="1" applyFont="1" applyFill="1" applyBorder="1" applyAlignment="1">
      <alignment horizontal="center" vertical="center"/>
    </xf>
    <xf numFmtId="4" fontId="48" fillId="3" borderId="58" xfId="94" applyNumberFormat="1" applyFont="1" applyFill="1" applyBorder="1" applyAlignment="1">
      <alignment horizontal="center" vertical="center"/>
    </xf>
    <xf numFmtId="49" fontId="48" fillId="3" borderId="46" xfId="2" applyNumberFormat="1" applyFont="1" applyFill="1" applyBorder="1" applyAlignment="1">
      <alignment horizontal="center" vertical="center" wrapText="1"/>
    </xf>
    <xf numFmtId="3" fontId="48" fillId="0" borderId="52" xfId="0" applyNumberFormat="1" applyFont="1" applyFill="1" applyBorder="1" applyAlignment="1">
      <alignment horizontal="left" vertical="center" wrapText="1"/>
    </xf>
    <xf numFmtId="0" fontId="48" fillId="3" borderId="46" xfId="2" applyFont="1" applyFill="1" applyBorder="1" applyAlignment="1">
      <alignment horizontal="left" vertical="center" wrapText="1"/>
    </xf>
    <xf numFmtId="3" fontId="51" fillId="0" borderId="62" xfId="0" applyNumberFormat="1" applyFont="1" applyFill="1" applyBorder="1" applyAlignment="1">
      <alignment horizontal="left" vertical="center" wrapText="1"/>
    </xf>
    <xf numFmtId="4" fontId="48" fillId="0" borderId="74" xfId="94" applyNumberFormat="1" applyFont="1" applyFill="1" applyBorder="1" applyAlignment="1">
      <alignment horizontal="center" vertical="center"/>
    </xf>
    <xf numFmtId="3" fontId="48" fillId="0" borderId="62" xfId="0" applyNumberFormat="1" applyFont="1" applyFill="1" applyBorder="1" applyAlignment="1">
      <alignment horizontal="left" vertical="center" wrapText="1"/>
    </xf>
    <xf numFmtId="4" fontId="48" fillId="0" borderId="68" xfId="94" applyNumberFormat="1" applyFont="1" applyFill="1" applyBorder="1" applyAlignment="1">
      <alignment horizontal="center" vertical="center"/>
    </xf>
    <xf numFmtId="0" fontId="48" fillId="3" borderId="63" xfId="0" applyFont="1" applyFill="1" applyBorder="1" applyAlignment="1">
      <alignment horizontal="center" vertical="center"/>
    </xf>
    <xf numFmtId="4" fontId="48" fillId="0" borderId="70" xfId="94" applyNumberFormat="1" applyFont="1" applyFill="1" applyBorder="1" applyAlignment="1">
      <alignment horizontal="center" vertical="center"/>
    </xf>
    <xf numFmtId="4" fontId="48" fillId="0" borderId="59" xfId="94" applyNumberFormat="1" applyFont="1" applyFill="1" applyBorder="1" applyAlignment="1">
      <alignment horizontal="center" vertical="center"/>
    </xf>
    <xf numFmtId="4" fontId="44" fillId="0" borderId="0" xfId="0" applyNumberFormat="1" applyFont="1" applyAlignment="1">
      <alignment horizontal="center" vertical="center"/>
    </xf>
    <xf numFmtId="4" fontId="44" fillId="26" borderId="18" xfId="0" applyNumberFormat="1" applyFont="1" applyFill="1" applyBorder="1" applyAlignment="1">
      <alignment horizontal="center" vertical="center" wrapText="1"/>
    </xf>
    <xf numFmtId="4" fontId="44" fillId="26" borderId="24" xfId="0" applyNumberFormat="1" applyFont="1" applyFill="1" applyBorder="1" applyAlignment="1">
      <alignment horizontal="center" vertical="center" wrapText="1"/>
    </xf>
    <xf numFmtId="4" fontId="44" fillId="26" borderId="19" xfId="0" applyNumberFormat="1" applyFont="1" applyFill="1" applyBorder="1" applyAlignment="1">
      <alignment horizontal="center" vertical="center" wrapText="1"/>
    </xf>
    <xf numFmtId="4" fontId="44" fillId="0" borderId="46" xfId="0" applyNumberFormat="1" applyFont="1" applyFill="1" applyBorder="1" applyAlignment="1">
      <alignment horizontal="center" vertical="center" wrapText="1"/>
    </xf>
    <xf numFmtId="4" fontId="48" fillId="0" borderId="46" xfId="0" applyNumberFormat="1" applyFont="1" applyFill="1" applyBorder="1" applyAlignment="1">
      <alignment horizontal="center" vertical="center"/>
    </xf>
    <xf numFmtId="4" fontId="44" fillId="26" borderId="68" xfId="0" applyNumberFormat="1" applyFont="1" applyFill="1" applyBorder="1" applyAlignment="1">
      <alignment horizontal="center" vertical="center"/>
    </xf>
    <xf numFmtId="4" fontId="44" fillId="26" borderId="62" xfId="0" applyNumberFormat="1" applyFont="1" applyFill="1" applyBorder="1" applyAlignment="1">
      <alignment horizontal="center" vertical="center"/>
    </xf>
    <xf numFmtId="4" fontId="48" fillId="3" borderId="46" xfId="0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0" fillId="0" borderId="0" xfId="0" applyFont="1" applyFill="1" applyAlignment="1">
      <alignment horizontal="center" vertical="center" wrapText="1"/>
    </xf>
    <xf numFmtId="4" fontId="50" fillId="0" borderId="0" xfId="0" applyNumberFormat="1" applyFont="1" applyAlignment="1">
      <alignment horizontal="center" vertical="center" wrapText="1"/>
    </xf>
    <xf numFmtId="4" fontId="44" fillId="26" borderId="58" xfId="0" applyNumberFormat="1" applyFont="1" applyFill="1" applyBorder="1" applyAlignment="1">
      <alignment horizontal="center" vertical="center"/>
    </xf>
    <xf numFmtId="3" fontId="51" fillId="3" borderId="14" xfId="2" applyNumberFormat="1" applyFont="1" applyFill="1" applyBorder="1" applyAlignment="1">
      <alignment horizontal="left" vertical="center" wrapText="1"/>
    </xf>
    <xf numFmtId="3" fontId="51" fillId="3" borderId="46" xfId="2" applyNumberFormat="1" applyFont="1" applyFill="1" applyBorder="1" applyAlignment="1">
      <alignment horizontal="left" vertical="center" wrapText="1"/>
    </xf>
    <xf numFmtId="3" fontId="51" fillId="3" borderId="52" xfId="2" applyNumberFormat="1" applyFont="1" applyFill="1" applyBorder="1" applyAlignment="1">
      <alignment horizontal="left" vertical="center" wrapText="1"/>
    </xf>
    <xf numFmtId="0" fontId="47" fillId="0" borderId="58" xfId="0" applyFont="1" applyBorder="1" applyAlignment="1">
      <alignment horizontal="center" vertical="center"/>
    </xf>
    <xf numFmtId="4" fontId="47" fillId="0" borderId="58" xfId="0" applyNumberFormat="1" applyFont="1" applyBorder="1" applyAlignment="1">
      <alignment horizontal="center" vertical="center"/>
    </xf>
    <xf numFmtId="4" fontId="47" fillId="0" borderId="31" xfId="0" applyNumberFormat="1" applyFont="1" applyBorder="1" applyAlignment="1">
      <alignment horizontal="center" vertical="center"/>
    </xf>
    <xf numFmtId="3" fontId="47" fillId="3" borderId="14" xfId="2" applyNumberFormat="1" applyFont="1" applyFill="1" applyBorder="1" applyAlignment="1">
      <alignment horizontal="left" vertical="center" wrapText="1"/>
    </xf>
    <xf numFmtId="3" fontId="47" fillId="3" borderId="46" xfId="2" applyNumberFormat="1" applyFont="1" applyFill="1" applyBorder="1" applyAlignment="1">
      <alignment horizontal="left" vertical="center" wrapText="1"/>
    </xf>
    <xf numFmtId="3" fontId="47" fillId="3" borderId="52" xfId="2" applyNumberFormat="1" applyFont="1" applyFill="1" applyBorder="1" applyAlignment="1">
      <alignment horizontal="left" vertical="center" wrapText="1"/>
    </xf>
    <xf numFmtId="3" fontId="48" fillId="3" borderId="14" xfId="2" applyNumberFormat="1" applyFont="1" applyFill="1" applyBorder="1" applyAlignment="1">
      <alignment horizontal="left" vertical="center" wrapText="1"/>
    </xf>
    <xf numFmtId="3" fontId="48" fillId="3" borderId="46" xfId="2" applyNumberFormat="1" applyFont="1" applyFill="1" applyBorder="1" applyAlignment="1">
      <alignment horizontal="left" vertical="center" wrapText="1"/>
    </xf>
    <xf numFmtId="3" fontId="48" fillId="3" borderId="52" xfId="2" applyNumberFormat="1" applyFont="1" applyFill="1" applyBorder="1" applyAlignment="1">
      <alignment horizontal="left" vertical="center" wrapText="1"/>
    </xf>
    <xf numFmtId="0" fontId="51" fillId="3" borderId="14" xfId="2" applyFont="1" applyFill="1" applyBorder="1" applyAlignment="1">
      <alignment horizontal="left" vertical="center" wrapText="1"/>
    </xf>
    <xf numFmtId="0" fontId="51" fillId="3" borderId="46" xfId="2" applyFont="1" applyFill="1" applyBorder="1" applyAlignment="1">
      <alignment horizontal="left" vertical="center" wrapText="1"/>
    </xf>
    <xf numFmtId="0" fontId="51" fillId="3" borderId="52" xfId="2" applyFont="1" applyFill="1" applyBorder="1" applyAlignment="1">
      <alignment horizontal="left" vertical="center" wrapText="1"/>
    </xf>
    <xf numFmtId="49" fontId="48" fillId="3" borderId="46" xfId="0" applyNumberFormat="1" applyFont="1" applyFill="1" applyBorder="1" applyAlignment="1">
      <alignment horizontal="center" vertical="center" wrapText="1"/>
    </xf>
    <xf numFmtId="3" fontId="51" fillId="3" borderId="14" xfId="0" applyNumberFormat="1" applyFont="1" applyFill="1" applyBorder="1" applyAlignment="1">
      <alignment horizontal="left" vertical="center" wrapText="1"/>
    </xf>
    <xf numFmtId="3" fontId="51" fillId="3" borderId="46" xfId="0" applyNumberFormat="1" applyFont="1" applyFill="1" applyBorder="1" applyAlignment="1">
      <alignment horizontal="left" vertical="center" wrapText="1"/>
    </xf>
    <xf numFmtId="3" fontId="51" fillId="3" borderId="52" xfId="0" applyNumberFormat="1" applyFont="1" applyFill="1" applyBorder="1" applyAlignment="1">
      <alignment horizontal="left" vertical="center" wrapText="1"/>
    </xf>
    <xf numFmtId="0" fontId="48" fillId="3" borderId="14" xfId="2" applyFont="1" applyFill="1" applyBorder="1" applyAlignment="1">
      <alignment horizontal="left" vertical="center" wrapText="1"/>
    </xf>
    <xf numFmtId="0" fontId="48" fillId="3" borderId="52" xfId="2" applyFont="1" applyFill="1" applyBorder="1" applyAlignment="1">
      <alignment horizontal="left" vertical="center" wrapText="1"/>
    </xf>
    <xf numFmtId="49" fontId="48" fillId="3" borderId="46" xfId="0" applyNumberFormat="1" applyFont="1" applyFill="1" applyBorder="1" applyAlignment="1">
      <alignment horizontal="center" vertical="center"/>
    </xf>
    <xf numFmtId="4" fontId="50" fillId="0" borderId="58" xfId="0" applyNumberFormat="1" applyFont="1" applyBorder="1" applyAlignment="1">
      <alignment horizontal="center" vertical="center"/>
    </xf>
    <xf numFmtId="3" fontId="47" fillId="3" borderId="14" xfId="0" applyNumberFormat="1" applyFont="1" applyFill="1" applyBorder="1" applyAlignment="1">
      <alignment horizontal="left" vertical="center" wrapText="1"/>
    </xf>
    <xf numFmtId="3" fontId="47" fillId="3" borderId="46" xfId="0" applyNumberFormat="1" applyFont="1" applyFill="1" applyBorder="1" applyAlignment="1">
      <alignment horizontal="left" vertical="center" wrapText="1"/>
    </xf>
    <xf numFmtId="3" fontId="47" fillId="3" borderId="52" xfId="0" applyNumberFormat="1" applyFont="1" applyFill="1" applyBorder="1" applyAlignment="1">
      <alignment horizontal="left" vertical="center" wrapText="1"/>
    </xf>
    <xf numFmtId="4" fontId="47" fillId="0" borderId="74" xfId="0" applyNumberFormat="1" applyFont="1" applyBorder="1" applyAlignment="1">
      <alignment horizontal="center" vertical="center"/>
    </xf>
    <xf numFmtId="3" fontId="51" fillId="0" borderId="63" xfId="0" applyNumberFormat="1" applyFont="1" applyFill="1" applyBorder="1" applyAlignment="1">
      <alignment horizontal="left" vertical="center" wrapText="1"/>
    </xf>
    <xf numFmtId="3" fontId="51" fillId="0" borderId="46" xfId="0" applyNumberFormat="1" applyFont="1" applyFill="1" applyBorder="1" applyAlignment="1">
      <alignment horizontal="left" vertical="center" wrapText="1"/>
    </xf>
    <xf numFmtId="3" fontId="51" fillId="0" borderId="52" xfId="0" applyNumberFormat="1" applyFont="1" applyFill="1" applyBorder="1" applyAlignment="1">
      <alignment horizontal="left" vertical="center" wrapText="1"/>
    </xf>
    <xf numFmtId="3" fontId="48" fillId="0" borderId="63" xfId="0" applyNumberFormat="1" applyFont="1" applyFill="1" applyBorder="1" applyAlignment="1">
      <alignment horizontal="left" vertical="center" wrapText="1"/>
    </xf>
    <xf numFmtId="3" fontId="48" fillId="0" borderId="46" xfId="0" applyNumberFormat="1" applyFont="1" applyFill="1" applyBorder="1" applyAlignment="1">
      <alignment horizontal="left" vertical="center" wrapText="1"/>
    </xf>
    <xf numFmtId="3" fontId="51" fillId="0" borderId="60" xfId="0" applyNumberFormat="1" applyFont="1" applyFill="1" applyBorder="1" applyAlignment="1">
      <alignment horizontal="left" vertical="center" wrapText="1"/>
    </xf>
    <xf numFmtId="3" fontId="51" fillId="0" borderId="51" xfId="0" applyNumberFormat="1" applyFont="1" applyFill="1" applyBorder="1" applyAlignment="1">
      <alignment horizontal="left" vertical="center" wrapText="1"/>
    </xf>
    <xf numFmtId="3" fontId="51" fillId="0" borderId="55" xfId="0" applyNumberFormat="1" applyFont="1" applyFill="1" applyBorder="1" applyAlignment="1">
      <alignment horizontal="left" vertical="center" wrapText="1"/>
    </xf>
    <xf numFmtId="4" fontId="47" fillId="0" borderId="70" xfId="0" applyNumberFormat="1" applyFont="1" applyBorder="1" applyAlignment="1">
      <alignment horizontal="center" vertical="center"/>
    </xf>
    <xf numFmtId="0" fontId="47" fillId="0" borderId="59" xfId="0" applyFont="1" applyBorder="1" applyAlignment="1">
      <alignment horizontal="center" vertical="center"/>
    </xf>
    <xf numFmtId="4" fontId="47" fillId="0" borderId="59" xfId="0" applyNumberFormat="1" applyFont="1" applyBorder="1" applyAlignment="1">
      <alignment horizontal="center" vertical="center"/>
    </xf>
    <xf numFmtId="0" fontId="47" fillId="0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4" fontId="44" fillId="26" borderId="33" xfId="0" applyNumberFormat="1" applyFont="1" applyFill="1" applyBorder="1" applyAlignment="1">
      <alignment horizontal="center" vertical="center" wrapText="1"/>
    </xf>
    <xf numFmtId="4" fontId="44" fillId="26" borderId="26" xfId="0" applyNumberFormat="1" applyFont="1" applyFill="1" applyBorder="1" applyAlignment="1">
      <alignment horizontal="center" vertical="center" wrapText="1"/>
    </xf>
    <xf numFmtId="4" fontId="47" fillId="0" borderId="63" xfId="0" applyNumberFormat="1" applyFont="1" applyBorder="1" applyAlignment="1">
      <alignment horizontal="center" vertical="center"/>
    </xf>
    <xf numFmtId="4" fontId="47" fillId="0" borderId="46" xfId="0" applyNumberFormat="1" applyFont="1" applyBorder="1" applyAlignment="1">
      <alignment horizontal="center" vertical="center"/>
    </xf>
    <xf numFmtId="4" fontId="47" fillId="0" borderId="62" xfId="0" applyNumberFormat="1" applyFont="1" applyBorder="1" applyAlignment="1">
      <alignment horizontal="center" vertical="center"/>
    </xf>
    <xf numFmtId="3" fontId="51" fillId="3" borderId="63" xfId="2" applyNumberFormat="1" applyFont="1" applyFill="1" applyBorder="1" applyAlignment="1">
      <alignment horizontal="left" vertical="center" wrapText="1"/>
    </xf>
    <xf numFmtId="4" fontId="47" fillId="0" borderId="54" xfId="0" applyNumberFormat="1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8" fillId="3" borderId="62" xfId="2" applyFont="1" applyFill="1" applyBorder="1" applyAlignment="1">
      <alignment horizontal="left" vertical="center" wrapText="1"/>
    </xf>
    <xf numFmtId="3" fontId="48" fillId="3" borderId="51" xfId="2" applyNumberFormat="1" applyFont="1" applyFill="1" applyBorder="1" applyAlignment="1">
      <alignment horizontal="center" vertical="center"/>
    </xf>
    <xf numFmtId="4" fontId="48" fillId="0" borderId="68" xfId="0" applyNumberFormat="1" applyFont="1" applyFill="1" applyBorder="1" applyAlignment="1">
      <alignment horizontal="center" vertical="center"/>
    </xf>
    <xf numFmtId="4" fontId="48" fillId="0" borderId="31" xfId="0" applyNumberFormat="1" applyFont="1" applyFill="1" applyBorder="1" applyAlignment="1">
      <alignment horizontal="center" vertical="center"/>
    </xf>
    <xf numFmtId="4" fontId="48" fillId="0" borderId="58" xfId="0" applyNumberFormat="1" applyFont="1" applyFill="1" applyBorder="1" applyAlignment="1">
      <alignment horizontal="center" vertical="center"/>
    </xf>
    <xf numFmtId="4" fontId="48" fillId="3" borderId="31" xfId="0" applyNumberFormat="1" applyFont="1" applyFill="1" applyBorder="1" applyAlignment="1">
      <alignment horizontal="center" vertical="center"/>
    </xf>
    <xf numFmtId="4" fontId="48" fillId="3" borderId="58" xfId="0" applyNumberFormat="1" applyFont="1" applyFill="1" applyBorder="1" applyAlignment="1">
      <alignment horizontal="center" vertical="center"/>
    </xf>
    <xf numFmtId="4" fontId="49" fillId="0" borderId="0" xfId="0" applyNumberFormat="1" applyFont="1" applyFill="1" applyAlignment="1">
      <alignment horizontal="center" vertical="center"/>
    </xf>
    <xf numFmtId="4" fontId="44" fillId="0" borderId="74" xfId="0" applyNumberFormat="1" applyFont="1" applyFill="1" applyBorder="1" applyAlignment="1">
      <alignment horizontal="center" vertical="center"/>
    </xf>
    <xf numFmtId="4" fontId="44" fillId="0" borderId="62" xfId="0" applyNumberFormat="1" applyFont="1" applyFill="1" applyBorder="1" applyAlignment="1">
      <alignment horizontal="center" vertical="center"/>
    </xf>
    <xf numFmtId="4" fontId="44" fillId="0" borderId="51" xfId="0" applyNumberFormat="1" applyFont="1" applyFill="1" applyBorder="1" applyAlignment="1">
      <alignment horizontal="center" vertical="center"/>
    </xf>
    <xf numFmtId="4" fontId="48" fillId="0" borderId="74" xfId="0" applyNumberFormat="1" applyFont="1" applyFill="1" applyBorder="1" applyAlignment="1">
      <alignment horizontal="center" vertical="center"/>
    </xf>
    <xf numFmtId="4" fontId="48" fillId="0" borderId="75" xfId="94" applyNumberFormat="1" applyFont="1" applyFill="1" applyBorder="1" applyAlignment="1">
      <alignment horizontal="center" vertical="center"/>
    </xf>
    <xf numFmtId="4" fontId="48" fillId="0" borderId="0" xfId="0" applyNumberFormat="1" applyFont="1" applyFill="1"/>
    <xf numFmtId="0" fontId="48" fillId="3" borderId="62" xfId="0" applyFont="1" applyFill="1" applyBorder="1" applyAlignment="1">
      <alignment horizontal="left" vertical="center"/>
    </xf>
    <xf numFmtId="0" fontId="48" fillId="3" borderId="52" xfId="0" applyFont="1" applyFill="1" applyBorder="1" applyAlignment="1">
      <alignment horizontal="left" vertical="center"/>
    </xf>
    <xf numFmtId="4" fontId="55" fillId="0" borderId="0" xfId="0" applyNumberFormat="1" applyFont="1" applyFill="1" applyAlignment="1">
      <alignment horizontal="center" vertical="center"/>
    </xf>
    <xf numFmtId="4" fontId="44" fillId="26" borderId="63" xfId="0" applyNumberFormat="1" applyFont="1" applyFill="1" applyBorder="1" applyAlignment="1">
      <alignment horizontal="center" vertical="center"/>
    </xf>
    <xf numFmtId="4" fontId="44" fillId="26" borderId="54" xfId="0" applyNumberFormat="1" applyFont="1" applyFill="1" applyBorder="1" applyAlignment="1">
      <alignment horizontal="center" vertical="center"/>
    </xf>
    <xf numFmtId="4" fontId="44" fillId="26" borderId="46" xfId="0" applyNumberFormat="1" applyFont="1" applyFill="1" applyBorder="1" applyAlignment="1">
      <alignment horizontal="center" vertical="center"/>
    </xf>
    <xf numFmtId="4" fontId="44" fillId="26" borderId="52" xfId="0" applyNumberFormat="1" applyFont="1" applyFill="1" applyBorder="1" applyAlignment="1">
      <alignment horizontal="center" vertical="center"/>
    </xf>
    <xf numFmtId="49" fontId="48" fillId="3" borderId="46" xfId="2" applyNumberFormat="1" applyFont="1" applyFill="1" applyBorder="1" applyAlignment="1">
      <alignment horizontal="center" vertical="center"/>
    </xf>
    <xf numFmtId="0" fontId="48" fillId="3" borderId="46" xfId="0" applyFont="1" applyFill="1" applyBorder="1" applyAlignment="1">
      <alignment horizontal="center" vertical="center"/>
    </xf>
    <xf numFmtId="0" fontId="48" fillId="3" borderId="46" xfId="0" applyFont="1" applyFill="1" applyBorder="1" applyAlignment="1">
      <alignment horizontal="left" vertical="center" wrapText="1"/>
    </xf>
    <xf numFmtId="0" fontId="44" fillId="3" borderId="46" xfId="2" applyFont="1" applyFill="1" applyBorder="1" applyAlignment="1">
      <alignment horizontal="left" vertical="center" wrapText="1"/>
    </xf>
    <xf numFmtId="0" fontId="48" fillId="3" borderId="46" xfId="195" applyFont="1" applyFill="1" applyBorder="1" applyAlignment="1">
      <alignment horizontal="left" vertical="center" wrapText="1"/>
    </xf>
    <xf numFmtId="49" fontId="48" fillId="3" borderId="46" xfId="2" applyNumberFormat="1" applyFont="1" applyFill="1" applyBorder="1" applyAlignment="1">
      <alignment horizontal="left" vertical="center" wrapText="1"/>
    </xf>
    <xf numFmtId="3" fontId="48" fillId="3" borderId="46" xfId="0" applyNumberFormat="1" applyFont="1" applyFill="1" applyBorder="1" applyAlignment="1">
      <alignment horizontal="left" vertical="center" wrapText="1"/>
    </xf>
    <xf numFmtId="0" fontId="48" fillId="3" borderId="46" xfId="0" applyFont="1" applyFill="1" applyBorder="1" applyAlignment="1">
      <alignment horizontal="left" vertical="center"/>
    </xf>
    <xf numFmtId="0" fontId="54" fillId="0" borderId="0" xfId="0" applyFont="1" applyFill="1" applyBorder="1" applyAlignment="1">
      <alignment horizontal="center" vertical="center"/>
    </xf>
    <xf numFmtId="0" fontId="48" fillId="3" borderId="52" xfId="0" applyFont="1" applyFill="1" applyBorder="1" applyAlignment="1">
      <alignment horizontal="left" vertical="center" wrapText="1"/>
    </xf>
    <xf numFmtId="0" fontId="44" fillId="3" borderId="52" xfId="2" applyFont="1" applyFill="1" applyBorder="1" applyAlignment="1">
      <alignment horizontal="left" vertical="center" wrapText="1"/>
    </xf>
    <xf numFmtId="0" fontId="48" fillId="3" borderId="52" xfId="195" applyFont="1" applyFill="1" applyBorder="1" applyAlignment="1">
      <alignment horizontal="left" vertical="center" wrapText="1"/>
    </xf>
    <xf numFmtId="49" fontId="48" fillId="3" borderId="52" xfId="2" applyNumberFormat="1" applyFont="1" applyFill="1" applyBorder="1" applyAlignment="1">
      <alignment horizontal="left" vertical="center" wrapText="1"/>
    </xf>
    <xf numFmtId="3" fontId="48" fillId="3" borderId="52" xfId="0" applyNumberFormat="1" applyFont="1" applyFill="1" applyBorder="1" applyAlignment="1">
      <alignment horizontal="left" vertical="center" wrapText="1"/>
    </xf>
    <xf numFmtId="4" fontId="44" fillId="0" borderId="68" xfId="0" applyNumberFormat="1" applyFont="1" applyFill="1" applyBorder="1" applyAlignment="1">
      <alignment horizontal="center" vertical="center"/>
    </xf>
    <xf numFmtId="4" fontId="48" fillId="0" borderId="63" xfId="0" applyNumberFormat="1" applyFont="1" applyFill="1" applyBorder="1" applyAlignment="1">
      <alignment horizontal="center" vertical="center"/>
    </xf>
    <xf numFmtId="4" fontId="44" fillId="0" borderId="54" xfId="0" applyNumberFormat="1" applyFont="1" applyFill="1" applyBorder="1" applyAlignment="1">
      <alignment horizontal="center" vertical="center"/>
    </xf>
    <xf numFmtId="3" fontId="48" fillId="3" borderId="62" xfId="0" applyNumberFormat="1" applyFont="1" applyFill="1" applyBorder="1" applyAlignment="1">
      <alignment horizontal="left" vertical="center" wrapText="1"/>
    </xf>
    <xf numFmtId="0" fontId="48" fillId="3" borderId="62" xfId="0" applyFont="1" applyFill="1" applyBorder="1" applyAlignment="1">
      <alignment horizontal="left" vertical="center" wrapText="1"/>
    </xf>
    <xf numFmtId="4" fontId="44" fillId="0" borderId="28" xfId="0" applyNumberFormat="1" applyFont="1" applyFill="1" applyBorder="1" applyAlignment="1">
      <alignment horizontal="center" vertical="center" wrapText="1"/>
    </xf>
    <xf numFmtId="4" fontId="44" fillId="0" borderId="13" xfId="0" applyNumberFormat="1" applyFont="1" applyFill="1" applyBorder="1" applyAlignment="1">
      <alignment horizontal="center" vertical="center" wrapText="1"/>
    </xf>
    <xf numFmtId="4" fontId="44" fillId="0" borderId="36" xfId="0" applyNumberFormat="1" applyFont="1" applyFill="1" applyBorder="1" applyAlignment="1">
      <alignment horizontal="center" vertical="center" wrapText="1"/>
    </xf>
    <xf numFmtId="4" fontId="44" fillId="0" borderId="62" xfId="0" applyNumberFormat="1" applyFont="1" applyFill="1" applyBorder="1" applyAlignment="1">
      <alignment horizontal="center" vertical="center" wrapText="1"/>
    </xf>
    <xf numFmtId="0" fontId="54" fillId="0" borderId="0" xfId="0" applyFont="1" applyFill="1" applyAlignment="1">
      <alignment horizontal="center" vertical="center"/>
    </xf>
    <xf numFmtId="3" fontId="54" fillId="0" borderId="64" xfId="2" applyNumberFormat="1" applyFont="1" applyFill="1" applyBorder="1" applyAlignment="1">
      <alignment horizontal="center" vertical="center" wrapText="1"/>
    </xf>
    <xf numFmtId="3" fontId="54" fillId="0" borderId="65" xfId="2" applyNumberFormat="1" applyFont="1" applyFill="1" applyBorder="1" applyAlignment="1">
      <alignment horizontal="center" vertical="center" wrapText="1"/>
    </xf>
    <xf numFmtId="3" fontId="57" fillId="0" borderId="65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4" fontId="44" fillId="0" borderId="47" xfId="0" applyNumberFormat="1" applyFont="1" applyFill="1" applyBorder="1" applyAlignment="1">
      <alignment horizontal="center" vertical="center" wrapText="1"/>
    </xf>
    <xf numFmtId="4" fontId="44" fillId="0" borderId="56" xfId="0" applyNumberFormat="1" applyFont="1" applyFill="1" applyBorder="1" applyAlignment="1">
      <alignment horizontal="center" vertical="center" wrapText="1"/>
    </xf>
    <xf numFmtId="4" fontId="44" fillId="0" borderId="23" xfId="0" applyNumberFormat="1" applyFont="1" applyFill="1" applyBorder="1" applyAlignment="1">
      <alignment horizontal="center" vertical="center" wrapText="1"/>
    </xf>
    <xf numFmtId="4" fontId="48" fillId="3" borderId="54" xfId="94" applyNumberFormat="1" applyFont="1" applyFill="1" applyBorder="1" applyAlignment="1">
      <alignment horizontal="center" vertical="center"/>
    </xf>
    <xf numFmtId="3" fontId="48" fillId="3" borderId="62" xfId="2" applyNumberFormat="1" applyFont="1" applyFill="1" applyBorder="1" applyAlignment="1">
      <alignment horizontal="left" vertical="center" wrapText="1"/>
    </xf>
    <xf numFmtId="0" fontId="44" fillId="3" borderId="62" xfId="2" applyFont="1" applyFill="1" applyBorder="1" applyAlignment="1">
      <alignment horizontal="left" vertical="center" wrapText="1"/>
    </xf>
    <xf numFmtId="0" fontId="48" fillId="3" borderId="62" xfId="195" applyFont="1" applyFill="1" applyBorder="1" applyAlignment="1">
      <alignment horizontal="left" vertical="center" wrapText="1"/>
    </xf>
    <xf numFmtId="49" fontId="48" fillId="3" borderId="62" xfId="2" applyNumberFormat="1" applyFont="1" applyFill="1" applyBorder="1" applyAlignment="1">
      <alignment horizontal="left" vertical="center" wrapText="1"/>
    </xf>
    <xf numFmtId="4" fontId="44" fillId="0" borderId="1" xfId="0" applyNumberFormat="1" applyFont="1" applyFill="1" applyBorder="1" applyAlignment="1">
      <alignment horizontal="center" vertical="center" wrapText="1"/>
    </xf>
    <xf numFmtId="3" fontId="47" fillId="3" borderId="63" xfId="2" applyNumberFormat="1" applyFont="1" applyFill="1" applyBorder="1" applyAlignment="1">
      <alignment horizontal="left" vertical="center" wrapText="1"/>
    </xf>
    <xf numFmtId="3" fontId="47" fillId="3" borderId="62" xfId="2" applyNumberFormat="1" applyFont="1" applyFill="1" applyBorder="1" applyAlignment="1">
      <alignment horizontal="left" vertical="center" wrapText="1"/>
    </xf>
    <xf numFmtId="4" fontId="47" fillId="0" borderId="68" xfId="0" applyNumberFormat="1" applyFont="1" applyBorder="1" applyAlignment="1">
      <alignment horizontal="center" vertical="center"/>
    </xf>
    <xf numFmtId="3" fontId="48" fillId="3" borderId="63" xfId="2" applyNumberFormat="1" applyFont="1" applyFill="1" applyBorder="1" applyAlignment="1">
      <alignment horizontal="left" vertical="center" wrapText="1"/>
    </xf>
    <xf numFmtId="0" fontId="51" fillId="3" borderId="63" xfId="2" applyFont="1" applyFill="1" applyBorder="1" applyAlignment="1">
      <alignment horizontal="left" vertical="center" wrapText="1"/>
    </xf>
    <xf numFmtId="3" fontId="51" fillId="3" borderId="63" xfId="0" applyNumberFormat="1" applyFont="1" applyFill="1" applyBorder="1" applyAlignment="1">
      <alignment horizontal="left" vertical="center" wrapText="1"/>
    </xf>
    <xf numFmtId="0" fontId="48" fillId="3" borderId="63" xfId="2" applyFont="1" applyFill="1" applyBorder="1" applyAlignment="1">
      <alignment horizontal="left" vertical="center" wrapText="1"/>
    </xf>
    <xf numFmtId="3" fontId="47" fillId="3" borderId="63" xfId="0" applyNumberFormat="1" applyFont="1" applyFill="1" applyBorder="1" applyAlignment="1">
      <alignment horizontal="left" vertical="center" wrapText="1"/>
    </xf>
    <xf numFmtId="4" fontId="44" fillId="26" borderId="20" xfId="0" applyNumberFormat="1" applyFont="1" applyFill="1" applyBorder="1" applyAlignment="1">
      <alignment horizontal="center" vertical="center" wrapText="1"/>
    </xf>
    <xf numFmtId="0" fontId="48" fillId="0" borderId="0" xfId="0" applyFont="1" applyFill="1"/>
    <xf numFmtId="4" fontId="44" fillId="26" borderId="28" xfId="0" applyNumberFormat="1" applyFont="1" applyFill="1" applyBorder="1" applyAlignment="1">
      <alignment horizontal="center" vertical="center" wrapText="1"/>
    </xf>
    <xf numFmtId="4" fontId="44" fillId="26" borderId="13" xfId="0" applyNumberFormat="1" applyFont="1" applyFill="1" applyBorder="1" applyAlignment="1">
      <alignment horizontal="center" vertical="center" wrapText="1"/>
    </xf>
    <xf numFmtId="4" fontId="44" fillId="26" borderId="29" xfId="0" applyNumberFormat="1" applyFont="1" applyFill="1" applyBorder="1" applyAlignment="1">
      <alignment horizontal="center" vertical="center" wrapText="1"/>
    </xf>
    <xf numFmtId="3" fontId="57" fillId="0" borderId="65" xfId="2" applyNumberFormat="1" applyFont="1" applyFill="1" applyBorder="1" applyAlignment="1">
      <alignment horizontal="center" vertical="center" wrapText="1"/>
    </xf>
    <xf numFmtId="0" fontId="48" fillId="0" borderId="0" xfId="0" applyFont="1"/>
    <xf numFmtId="4" fontId="48" fillId="0" borderId="0" xfId="0" applyNumberFormat="1" applyFont="1" applyFill="1" applyAlignment="1">
      <alignment horizontal="center"/>
    </xf>
    <xf numFmtId="4" fontId="44" fillId="0" borderId="0" xfId="0" applyNumberFormat="1" applyFont="1" applyFill="1" applyAlignment="1">
      <alignment horizontal="center"/>
    </xf>
    <xf numFmtId="0" fontId="49" fillId="3" borderId="63" xfId="0" applyFont="1" applyFill="1" applyBorder="1" applyAlignment="1">
      <alignment horizontal="center" vertical="center"/>
    </xf>
    <xf numFmtId="3" fontId="48" fillId="0" borderId="63" xfId="61" applyNumberFormat="1" applyFont="1" applyFill="1" applyBorder="1" applyAlignment="1">
      <alignment horizontal="center" vertical="center"/>
    </xf>
    <xf numFmtId="3" fontId="48" fillId="0" borderId="60" xfId="61" applyNumberFormat="1" applyFont="1" applyFill="1" applyBorder="1" applyAlignment="1">
      <alignment horizontal="center" vertical="center"/>
    </xf>
    <xf numFmtId="4" fontId="44" fillId="0" borderId="0" xfId="0" applyNumberFormat="1" applyFont="1" applyFill="1"/>
    <xf numFmtId="3" fontId="54" fillId="0" borderId="65" xfId="0" applyNumberFormat="1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/>
    </xf>
    <xf numFmtId="0" fontId="44" fillId="0" borderId="0" xfId="0" applyFont="1" applyFill="1"/>
    <xf numFmtId="4" fontId="44" fillId="0" borderId="62" xfId="0" applyNumberFormat="1" applyFont="1" applyFill="1" applyBorder="1" applyAlignment="1">
      <alignment horizontal="center"/>
    </xf>
    <xf numFmtId="4" fontId="48" fillId="3" borderId="63" xfId="0" applyNumberFormat="1" applyFont="1" applyFill="1" applyBorder="1" applyAlignment="1">
      <alignment horizontal="center" vertical="center"/>
    </xf>
    <xf numFmtId="4" fontId="48" fillId="3" borderId="46" xfId="0" applyNumberFormat="1" applyFont="1" applyFill="1" applyBorder="1" applyAlignment="1">
      <alignment horizontal="center"/>
    </xf>
    <xf numFmtId="4" fontId="44" fillId="0" borderId="52" xfId="0" applyNumberFormat="1" applyFont="1" applyFill="1" applyBorder="1" applyAlignment="1">
      <alignment horizontal="center"/>
    </xf>
    <xf numFmtId="4" fontId="44" fillId="0" borderId="58" xfId="0" applyNumberFormat="1" applyFont="1" applyFill="1" applyBorder="1" applyAlignment="1">
      <alignment horizontal="center"/>
    </xf>
    <xf numFmtId="4" fontId="44" fillId="3" borderId="52" xfId="0" applyNumberFormat="1" applyFont="1" applyFill="1" applyBorder="1" applyAlignment="1">
      <alignment horizontal="center"/>
    </xf>
    <xf numFmtId="4" fontId="44" fillId="3" borderId="58" xfId="0" applyNumberFormat="1" applyFont="1" applyFill="1" applyBorder="1" applyAlignment="1">
      <alignment horizontal="center"/>
    </xf>
    <xf numFmtId="4" fontId="44" fillId="0" borderId="55" xfId="0" applyNumberFormat="1" applyFont="1" applyFill="1" applyBorder="1" applyAlignment="1">
      <alignment horizontal="center"/>
    </xf>
    <xf numFmtId="4" fontId="44" fillId="0" borderId="59" xfId="0" applyNumberFormat="1" applyFont="1" applyFill="1" applyBorder="1" applyAlignment="1">
      <alignment horizontal="center"/>
    </xf>
    <xf numFmtId="4" fontId="44" fillId="26" borderId="1" xfId="0" applyNumberFormat="1" applyFont="1" applyFill="1" applyBorder="1" applyAlignment="1">
      <alignment horizontal="center" vertical="center" wrapText="1"/>
    </xf>
    <xf numFmtId="3" fontId="54" fillId="0" borderId="73" xfId="2" applyNumberFormat="1" applyFont="1" applyFill="1" applyBorder="1" applyAlignment="1">
      <alignment horizontal="center" vertical="center" wrapText="1"/>
    </xf>
    <xf numFmtId="4" fontId="44" fillId="26" borderId="80" xfId="0" applyNumberFormat="1" applyFont="1" applyFill="1" applyBorder="1" applyAlignment="1">
      <alignment horizontal="center" vertical="center" wrapText="1"/>
    </xf>
    <xf numFmtId="4" fontId="57" fillId="0" borderId="66" xfId="0" applyNumberFormat="1" applyFont="1" applyFill="1" applyBorder="1" applyAlignment="1">
      <alignment horizontal="center" vertical="center" wrapText="1"/>
    </xf>
    <xf numFmtId="4" fontId="48" fillId="0" borderId="65" xfId="94" applyNumberFormat="1" applyFont="1" applyFill="1" applyBorder="1" applyAlignment="1">
      <alignment horizontal="center" vertical="center"/>
    </xf>
    <xf numFmtId="0" fontId="54" fillId="3" borderId="64" xfId="0" applyFont="1" applyFill="1" applyBorder="1" applyAlignment="1">
      <alignment horizontal="center" vertical="center"/>
    </xf>
    <xf numFmtId="0" fontId="54" fillId="3" borderId="65" xfId="0" quotePrefix="1" applyFont="1" applyFill="1" applyBorder="1" applyAlignment="1">
      <alignment horizontal="center" vertical="center"/>
    </xf>
    <xf numFmtId="0" fontId="54" fillId="3" borderId="66" xfId="0" applyFont="1" applyFill="1" applyBorder="1" applyAlignment="1">
      <alignment horizontal="left" vertical="center" wrapText="1"/>
    </xf>
    <xf numFmtId="4" fontId="48" fillId="3" borderId="73" xfId="0" applyNumberFormat="1" applyFont="1" applyFill="1" applyBorder="1" applyAlignment="1">
      <alignment horizontal="center" vertical="center"/>
    </xf>
    <xf numFmtId="4" fontId="48" fillId="3" borderId="65" xfId="0" applyNumberFormat="1" applyFont="1" applyFill="1" applyBorder="1" applyAlignment="1">
      <alignment horizontal="center" vertical="center"/>
    </xf>
    <xf numFmtId="4" fontId="48" fillId="0" borderId="65" xfId="0" applyNumberFormat="1" applyFont="1" applyFill="1" applyBorder="1" applyAlignment="1">
      <alignment horizontal="center" vertical="center"/>
    </xf>
    <xf numFmtId="4" fontId="44" fillId="0" borderId="65" xfId="0" applyNumberFormat="1" applyFont="1" applyFill="1" applyBorder="1" applyAlignment="1">
      <alignment horizontal="center" vertical="center"/>
    </xf>
    <xf numFmtId="4" fontId="44" fillId="0" borderId="71" xfId="0" applyNumberFormat="1" applyFont="1" applyFill="1" applyBorder="1" applyAlignment="1">
      <alignment horizontal="center" vertical="center"/>
    </xf>
    <xf numFmtId="0" fontId="54" fillId="3" borderId="71" xfId="0" applyFont="1" applyFill="1" applyBorder="1" applyAlignment="1">
      <alignment horizontal="left" vertical="center" wrapText="1"/>
    </xf>
    <xf numFmtId="4" fontId="44" fillId="3" borderId="66" xfId="0" applyNumberFormat="1" applyFont="1" applyFill="1" applyBorder="1" applyAlignment="1">
      <alignment horizontal="center" vertical="center"/>
    </xf>
    <xf numFmtId="4" fontId="44" fillId="0" borderId="72" xfId="0" applyNumberFormat="1" applyFont="1" applyFill="1" applyBorder="1" applyAlignment="1">
      <alignment horizontal="center" vertical="center"/>
    </xf>
    <xf numFmtId="4" fontId="48" fillId="3" borderId="73" xfId="94" applyNumberFormat="1" applyFont="1" applyFill="1" applyBorder="1" applyAlignment="1">
      <alignment horizontal="center" vertical="center"/>
    </xf>
    <xf numFmtId="4" fontId="48" fillId="3" borderId="65" xfId="94" applyNumberFormat="1" applyFont="1" applyFill="1" applyBorder="1" applyAlignment="1">
      <alignment horizontal="center" vertical="center"/>
    </xf>
    <xf numFmtId="4" fontId="48" fillId="0" borderId="32" xfId="94" applyNumberFormat="1" applyFont="1" applyFill="1" applyBorder="1" applyAlignment="1">
      <alignment horizontal="center" vertical="center"/>
    </xf>
    <xf numFmtId="4" fontId="48" fillId="0" borderId="72" xfId="94" applyNumberFormat="1" applyFont="1" applyFill="1" applyBorder="1" applyAlignment="1">
      <alignment horizontal="center" vertical="center"/>
    </xf>
    <xf numFmtId="4" fontId="47" fillId="0" borderId="64" xfId="0" applyNumberFormat="1" applyFont="1" applyFill="1" applyBorder="1" applyAlignment="1">
      <alignment horizontal="left" vertical="center"/>
    </xf>
    <xf numFmtId="4" fontId="47" fillId="0" borderId="65" xfId="0" applyNumberFormat="1" applyFont="1" applyFill="1" applyBorder="1" applyAlignment="1">
      <alignment horizontal="left" vertical="center"/>
    </xf>
    <xf numFmtId="4" fontId="47" fillId="0" borderId="71" xfId="0" applyNumberFormat="1" applyFont="1" applyFill="1" applyBorder="1" applyAlignment="1">
      <alignment horizontal="left" vertical="center"/>
    </xf>
    <xf numFmtId="4" fontId="52" fillId="0" borderId="32" xfId="0" applyNumberFormat="1" applyFont="1" applyFill="1" applyBorder="1" applyAlignment="1">
      <alignment horizontal="center" vertical="center"/>
    </xf>
    <xf numFmtId="0" fontId="52" fillId="0" borderId="72" xfId="0" applyFont="1" applyFill="1" applyBorder="1" applyAlignment="1">
      <alignment horizontal="center" vertical="center"/>
    </xf>
    <xf numFmtId="4" fontId="53" fillId="0" borderId="32" xfId="0" applyNumberFormat="1" applyFont="1" applyFill="1" applyBorder="1" applyAlignment="1">
      <alignment horizontal="center" vertical="center"/>
    </xf>
    <xf numFmtId="3" fontId="51" fillId="0" borderId="64" xfId="0" applyNumberFormat="1" applyFont="1" applyFill="1" applyBorder="1" applyAlignment="1">
      <alignment horizontal="left" vertical="center" wrapText="1"/>
    </xf>
    <xf numFmtId="3" fontId="51" fillId="0" borderId="65" xfId="0" applyNumberFormat="1" applyFont="1" applyFill="1" applyBorder="1" applyAlignment="1">
      <alignment horizontal="left" vertical="center" wrapText="1"/>
    </xf>
    <xf numFmtId="3" fontId="51" fillId="0" borderId="71" xfId="0" applyNumberFormat="1" applyFont="1" applyFill="1" applyBorder="1" applyAlignment="1">
      <alignment horizontal="left" vertical="center" wrapText="1"/>
    </xf>
    <xf numFmtId="4" fontId="47" fillId="0" borderId="32" xfId="0" applyNumberFormat="1" applyFont="1" applyBorder="1" applyAlignment="1">
      <alignment horizontal="center" vertical="center"/>
    </xf>
    <xf numFmtId="4" fontId="47" fillId="0" borderId="73" xfId="0" applyNumberFormat="1" applyFont="1" applyBorder="1" applyAlignment="1">
      <alignment horizontal="center" vertical="center"/>
    </xf>
    <xf numFmtId="4" fontId="47" fillId="0" borderId="65" xfId="0" applyNumberFormat="1" applyFont="1" applyBorder="1" applyAlignment="1">
      <alignment horizontal="center" vertical="center"/>
    </xf>
    <xf numFmtId="4" fontId="47" fillId="0" borderId="66" xfId="0" applyNumberFormat="1" applyFont="1" applyBorder="1" applyAlignment="1">
      <alignment horizontal="center" vertical="center"/>
    </xf>
    <xf numFmtId="4" fontId="47" fillId="0" borderId="72" xfId="0" applyNumberFormat="1" applyFont="1" applyBorder="1" applyAlignment="1">
      <alignment horizontal="center" vertical="center"/>
    </xf>
    <xf numFmtId="4" fontId="48" fillId="0" borderId="64" xfId="0" applyNumberFormat="1" applyFont="1" applyFill="1" applyBorder="1" applyAlignment="1">
      <alignment horizontal="center" vertical="center"/>
    </xf>
    <xf numFmtId="4" fontId="44" fillId="3" borderId="32" xfId="0" applyNumberFormat="1" applyFont="1" applyFill="1" applyBorder="1" applyAlignment="1">
      <alignment horizontal="center" vertical="center"/>
    </xf>
    <xf numFmtId="4" fontId="48" fillId="3" borderId="36" xfId="0" applyNumberFormat="1" applyFont="1" applyFill="1" applyBorder="1" applyAlignment="1">
      <alignment horizontal="center" vertical="center"/>
    </xf>
    <xf numFmtId="3" fontId="48" fillId="3" borderId="63" xfId="61" applyNumberFormat="1" applyFont="1" applyFill="1" applyBorder="1" applyAlignment="1">
      <alignment horizontal="center" vertical="center"/>
    </xf>
    <xf numFmtId="3" fontId="48" fillId="3" borderId="60" xfId="61" applyNumberFormat="1" applyFont="1" applyFill="1" applyBorder="1" applyAlignment="1">
      <alignment horizontal="center" vertical="center"/>
    </xf>
    <xf numFmtId="0" fontId="48" fillId="3" borderId="0" xfId="0" applyFont="1" applyFill="1"/>
    <xf numFmtId="4" fontId="48" fillId="3" borderId="59" xfId="0" applyNumberFormat="1" applyFont="1" applyFill="1" applyBorder="1" applyAlignment="1">
      <alignment horizontal="center" vertical="center"/>
    </xf>
    <xf numFmtId="4" fontId="44" fillId="3" borderId="64" xfId="0" applyNumberFormat="1" applyFont="1" applyFill="1" applyBorder="1" applyAlignment="1">
      <alignment horizontal="center" vertical="center"/>
    </xf>
    <xf numFmtId="4" fontId="44" fillId="3" borderId="65" xfId="0" applyNumberFormat="1" applyFont="1" applyFill="1" applyBorder="1" applyAlignment="1">
      <alignment horizontal="center" vertical="center"/>
    </xf>
    <xf numFmtId="4" fontId="47" fillId="3" borderId="0" xfId="0" applyNumberFormat="1" applyFont="1" applyFill="1" applyAlignment="1">
      <alignment horizontal="center" vertical="center"/>
    </xf>
    <xf numFmtId="0" fontId="60" fillId="0" borderId="0" xfId="234" applyFont="1" applyFill="1" applyAlignment="1">
      <alignment wrapText="1"/>
    </xf>
    <xf numFmtId="0" fontId="45" fillId="0" borderId="0" xfId="234" applyFont="1" applyFill="1"/>
    <xf numFmtId="0" fontId="48" fillId="0" borderId="0" xfId="234" applyFont="1" applyFill="1"/>
    <xf numFmtId="0" fontId="54" fillId="0" borderId="0" xfId="234" applyFont="1" applyFill="1"/>
    <xf numFmtId="0" fontId="44" fillId="0" borderId="0" xfId="234" applyFont="1" applyFill="1"/>
    <xf numFmtId="0" fontId="54" fillId="3" borderId="63" xfId="234" applyFont="1" applyFill="1" applyBorder="1" applyAlignment="1">
      <alignment horizontal="center" vertical="center"/>
    </xf>
    <xf numFmtId="49" fontId="48" fillId="3" borderId="46" xfId="94" applyNumberFormat="1" applyFont="1" applyFill="1" applyBorder="1" applyAlignment="1">
      <alignment horizontal="center" vertical="center" wrapText="1"/>
    </xf>
    <xf numFmtId="0" fontId="48" fillId="3" borderId="52" xfId="94" applyFont="1" applyFill="1" applyBorder="1" applyAlignment="1">
      <alignment horizontal="left" vertical="center" wrapText="1"/>
    </xf>
    <xf numFmtId="0" fontId="48" fillId="0" borderId="62" xfId="234" applyFont="1" applyFill="1" applyBorder="1"/>
    <xf numFmtId="0" fontId="48" fillId="3" borderId="46" xfId="94" applyFont="1" applyFill="1" applyBorder="1" applyAlignment="1">
      <alignment horizontal="center" vertical="center" wrapText="1"/>
    </xf>
    <xf numFmtId="49" fontId="48" fillId="3" borderId="46" xfId="94" applyNumberFormat="1" applyFont="1" applyFill="1" applyBorder="1" applyAlignment="1">
      <alignment horizontal="center" vertical="center"/>
    </xf>
    <xf numFmtId="49" fontId="48" fillId="3" borderId="46" xfId="234" applyNumberFormat="1" applyFont="1" applyFill="1" applyBorder="1" applyAlignment="1">
      <alignment horizontal="center" vertical="center" wrapText="1"/>
    </xf>
    <xf numFmtId="0" fontId="48" fillId="3" borderId="52" xfId="234" applyFont="1" applyFill="1" applyBorder="1" applyAlignment="1">
      <alignment horizontal="left" vertical="center" wrapText="1"/>
    </xf>
    <xf numFmtId="0" fontId="54" fillId="3" borderId="46" xfId="94" applyFont="1" applyFill="1" applyBorder="1" applyAlignment="1">
      <alignment horizontal="center" vertical="center" wrapText="1"/>
    </xf>
    <xf numFmtId="0" fontId="54" fillId="3" borderId="52" xfId="94" applyFont="1" applyFill="1" applyBorder="1" applyAlignment="1">
      <alignment horizontal="left" vertical="center" wrapText="1"/>
    </xf>
    <xf numFmtId="49" fontId="54" fillId="3" borderId="46" xfId="94" applyNumberFormat="1" applyFont="1" applyFill="1" applyBorder="1" applyAlignment="1">
      <alignment horizontal="center" vertical="center"/>
    </xf>
    <xf numFmtId="0" fontId="44" fillId="3" borderId="52" xfId="94" applyFont="1" applyFill="1" applyBorder="1" applyAlignment="1">
      <alignment horizontal="left" vertical="center" wrapText="1"/>
    </xf>
    <xf numFmtId="4" fontId="48" fillId="0" borderId="62" xfId="94" applyNumberFormat="1" applyFont="1" applyFill="1" applyBorder="1" applyAlignment="1">
      <alignment horizontal="center" vertical="center"/>
    </xf>
    <xf numFmtId="49" fontId="48" fillId="3" borderId="46" xfId="234" applyNumberFormat="1" applyFont="1" applyFill="1" applyBorder="1" applyAlignment="1">
      <alignment horizontal="center" vertical="center"/>
    </xf>
    <xf numFmtId="49" fontId="48" fillId="3" borderId="52" xfId="94" applyNumberFormat="1" applyFont="1" applyFill="1" applyBorder="1" applyAlignment="1">
      <alignment horizontal="left" vertical="center" wrapText="1"/>
    </xf>
    <xf numFmtId="3" fontId="48" fillId="3" borderId="52" xfId="94" applyNumberFormat="1" applyFont="1" applyFill="1" applyBorder="1" applyAlignment="1">
      <alignment horizontal="left" vertical="center" wrapText="1"/>
    </xf>
    <xf numFmtId="3" fontId="48" fillId="3" borderId="46" xfId="94" applyNumberFormat="1" applyFont="1" applyFill="1" applyBorder="1" applyAlignment="1">
      <alignment horizontal="center" vertical="center"/>
    </xf>
    <xf numFmtId="3" fontId="48" fillId="3" borderId="52" xfId="234" applyNumberFormat="1" applyFont="1" applyFill="1" applyBorder="1" applyAlignment="1">
      <alignment horizontal="left" vertical="center" wrapText="1"/>
    </xf>
    <xf numFmtId="169" fontId="48" fillId="3" borderId="46" xfId="94" applyNumberFormat="1" applyFont="1" applyFill="1" applyBorder="1" applyAlignment="1">
      <alignment horizontal="center" vertical="center"/>
    </xf>
    <xf numFmtId="3" fontId="48" fillId="0" borderId="51" xfId="235" applyNumberFormat="1" applyFont="1" applyFill="1" applyBorder="1" applyAlignment="1">
      <alignment horizontal="center" vertical="center"/>
    </xf>
    <xf numFmtId="0" fontId="48" fillId="3" borderId="46" xfId="234" applyFont="1" applyFill="1" applyBorder="1" applyAlignment="1">
      <alignment horizontal="center" vertical="center"/>
    </xf>
    <xf numFmtId="0" fontId="48" fillId="3" borderId="52" xfId="234" applyFont="1" applyFill="1" applyBorder="1" applyAlignment="1">
      <alignment horizontal="left" vertical="center"/>
    </xf>
    <xf numFmtId="0" fontId="48" fillId="3" borderId="46" xfId="234" quotePrefix="1" applyFont="1" applyFill="1" applyBorder="1" applyAlignment="1">
      <alignment horizontal="center" vertical="center"/>
    </xf>
    <xf numFmtId="0" fontId="54" fillId="3" borderId="64" xfId="234" applyFont="1" applyFill="1" applyBorder="1" applyAlignment="1">
      <alignment horizontal="center" vertical="center"/>
    </xf>
    <xf numFmtId="0" fontId="48" fillId="3" borderId="65" xfId="234" quotePrefix="1" applyFont="1" applyFill="1" applyBorder="1" applyAlignment="1">
      <alignment horizontal="center" vertical="center"/>
    </xf>
    <xf numFmtId="0" fontId="48" fillId="3" borderId="71" xfId="234" applyFont="1" applyFill="1" applyBorder="1" applyAlignment="1">
      <alignment horizontal="left" vertical="center"/>
    </xf>
    <xf numFmtId="0" fontId="48" fillId="0" borderId="66" xfId="234" applyFont="1" applyFill="1" applyBorder="1"/>
    <xf numFmtId="0" fontId="47" fillId="0" borderId="0" xfId="234" applyFont="1" applyFill="1"/>
    <xf numFmtId="4" fontId="44" fillId="26" borderId="62" xfId="0" applyNumberFormat="1" applyFont="1" applyFill="1" applyBorder="1" applyAlignment="1">
      <alignment horizontal="center" vertical="center" wrapText="1"/>
    </xf>
    <xf numFmtId="4" fontId="54" fillId="0" borderId="62" xfId="94" applyNumberFormat="1" applyFont="1" applyFill="1" applyBorder="1" applyAlignment="1">
      <alignment horizontal="center" vertical="center" wrapText="1"/>
    </xf>
    <xf numFmtId="0" fontId="48" fillId="0" borderId="0" xfId="234" applyFont="1" applyFill="1" applyBorder="1"/>
    <xf numFmtId="4" fontId="50" fillId="0" borderId="0" xfId="0" applyNumberFormat="1" applyFont="1" applyAlignment="1">
      <alignment horizontal="center" vertical="center"/>
    </xf>
    <xf numFmtId="4" fontId="54" fillId="0" borderId="73" xfId="0" applyNumberFormat="1" applyFont="1" applyBorder="1" applyAlignment="1">
      <alignment horizontal="center" vertical="center" wrapText="1"/>
    </xf>
    <xf numFmtId="4" fontId="54" fillId="0" borderId="65" xfId="0" applyNumberFormat="1" applyFont="1" applyBorder="1" applyAlignment="1">
      <alignment horizontal="center" vertical="center" wrapText="1"/>
    </xf>
    <xf numFmtId="4" fontId="44" fillId="26" borderId="47" xfId="0" applyNumberFormat="1" applyFont="1" applyFill="1" applyBorder="1" applyAlignment="1">
      <alignment horizontal="center" vertical="center" wrapText="1"/>
    </xf>
    <xf numFmtId="4" fontId="44" fillId="26" borderId="23" xfId="0" applyNumberFormat="1" applyFont="1" applyFill="1" applyBorder="1" applyAlignment="1">
      <alignment horizontal="center" vertical="center" wrapText="1"/>
    </xf>
    <xf numFmtId="4" fontId="44" fillId="0" borderId="68" xfId="0" applyNumberFormat="1" applyFont="1" applyFill="1" applyBorder="1" applyAlignment="1">
      <alignment horizontal="center" vertical="center" wrapText="1"/>
    </xf>
    <xf numFmtId="4" fontId="48" fillId="3" borderId="68" xfId="0" applyNumberFormat="1" applyFont="1" applyFill="1" applyBorder="1" applyAlignment="1">
      <alignment horizontal="center" vertical="center"/>
    </xf>
    <xf numFmtId="4" fontId="48" fillId="3" borderId="54" xfId="0" applyNumberFormat="1" applyFont="1" applyFill="1" applyBorder="1" applyAlignment="1">
      <alignment horizontal="center" vertical="center"/>
    </xf>
    <xf numFmtId="4" fontId="44" fillId="3" borderId="70" xfId="0" applyNumberFormat="1" applyFont="1" applyFill="1" applyBorder="1" applyAlignment="1">
      <alignment horizontal="center" vertical="center"/>
    </xf>
    <xf numFmtId="4" fontId="44" fillId="3" borderId="73" xfId="0" applyNumberFormat="1" applyFont="1" applyFill="1" applyBorder="1" applyAlignment="1">
      <alignment horizontal="center" vertical="center"/>
    </xf>
    <xf numFmtId="3" fontId="48" fillId="0" borderId="60" xfId="61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49" fontId="48" fillId="3" borderId="51" xfId="2" applyNumberFormat="1" applyFont="1" applyFill="1" applyBorder="1" applyAlignment="1">
      <alignment horizontal="center" vertical="center"/>
    </xf>
    <xf numFmtId="49" fontId="48" fillId="3" borderId="12" xfId="2" applyNumberFormat="1" applyFont="1" applyFill="1" applyBorder="1" applyAlignment="1">
      <alignment horizontal="center" vertical="center"/>
    </xf>
    <xf numFmtId="49" fontId="48" fillId="3" borderId="13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4" fillId="26" borderId="63" xfId="0" applyFont="1" applyFill="1" applyBorder="1" applyAlignment="1">
      <alignment horizontal="left" vertical="center"/>
    </xf>
    <xf numFmtId="0" fontId="44" fillId="26" borderId="46" xfId="0" applyFont="1" applyFill="1" applyBorder="1" applyAlignment="1">
      <alignment horizontal="left" vertical="center"/>
    </xf>
    <xf numFmtId="0" fontId="44" fillId="26" borderId="52" xfId="0" applyFont="1" applyFill="1" applyBorder="1" applyAlignment="1">
      <alignment horizontal="left" vertical="center"/>
    </xf>
    <xf numFmtId="0" fontId="44" fillId="0" borderId="68" xfId="0" applyFont="1" applyFill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44" fillId="26" borderId="28" xfId="0" applyFont="1" applyFill="1" applyBorder="1" applyAlignment="1">
      <alignment horizontal="left" vertical="center"/>
    </xf>
    <xf numFmtId="0" fontId="44" fillId="26" borderId="13" xfId="0" applyFont="1" applyFill="1" applyBorder="1" applyAlignment="1">
      <alignment horizontal="left" vertical="center"/>
    </xf>
    <xf numFmtId="0" fontId="44" fillId="26" borderId="1" xfId="0" applyFont="1" applyFill="1" applyBorder="1" applyAlignment="1">
      <alignment horizontal="left" vertical="center"/>
    </xf>
    <xf numFmtId="4" fontId="54" fillId="0" borderId="18" xfId="94" applyNumberFormat="1" applyFont="1" applyFill="1" applyBorder="1" applyAlignment="1">
      <alignment horizontal="center" vertical="center" wrapText="1"/>
    </xf>
    <xf numFmtId="0" fontId="56" fillId="0" borderId="4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8" fillId="0" borderId="18" xfId="0" applyFont="1" applyFill="1" applyBorder="1" applyAlignment="1">
      <alignment horizontal="center" vertical="center" wrapText="1"/>
    </xf>
    <xf numFmtId="0" fontId="48" fillId="0" borderId="41" xfId="0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horizontal="center" vertical="center" wrapText="1"/>
    </xf>
    <xf numFmtId="0" fontId="48" fillId="0" borderId="24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8" fillId="0" borderId="25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3" fontId="48" fillId="0" borderId="18" xfId="94" applyNumberFormat="1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3" fontId="48" fillId="0" borderId="34" xfId="0" applyNumberFormat="1" applyFont="1" applyFill="1" applyBorder="1" applyAlignment="1">
      <alignment horizontal="center" vertical="center" wrapText="1"/>
    </xf>
    <xf numFmtId="3" fontId="48" fillId="0" borderId="35" xfId="0" applyNumberFormat="1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3" fontId="48" fillId="0" borderId="45" xfId="0" applyNumberFormat="1" applyFont="1" applyFill="1" applyBorder="1" applyAlignment="1">
      <alignment horizontal="center" vertical="center" wrapText="1"/>
    </xf>
    <xf numFmtId="3" fontId="48" fillId="0" borderId="49" xfId="0" applyNumberFormat="1" applyFont="1" applyFill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4" fontId="44" fillId="0" borderId="45" xfId="0" applyNumberFormat="1" applyFont="1" applyFill="1" applyBorder="1" applyAlignment="1">
      <alignment horizontal="center" vertical="center" wrapText="1"/>
    </xf>
    <xf numFmtId="4" fontId="44" fillId="0" borderId="49" xfId="0" applyNumberFormat="1" applyFont="1" applyFill="1" applyBorder="1" applyAlignment="1">
      <alignment horizontal="center" vertical="center" wrapText="1"/>
    </xf>
    <xf numFmtId="3" fontId="48" fillId="0" borderId="60" xfId="94" applyNumberFormat="1" applyFont="1" applyFill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3" fontId="48" fillId="0" borderId="51" xfId="94" applyNumberFormat="1" applyFont="1" applyFill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3" fontId="44" fillId="0" borderId="57" xfId="94" applyNumberFormat="1" applyFont="1" applyFill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58" xfId="0" applyBorder="1" applyAlignment="1">
      <alignment horizontal="left" vertical="center" wrapText="1"/>
    </xf>
    <xf numFmtId="0" fontId="44" fillId="26" borderId="29" xfId="0" applyFont="1" applyFill="1" applyBorder="1" applyAlignment="1">
      <alignment horizontal="left" vertical="center"/>
    </xf>
    <xf numFmtId="0" fontId="44" fillId="26" borderId="62" xfId="0" applyFont="1" applyFill="1" applyBorder="1" applyAlignment="1">
      <alignment horizontal="left" vertical="center"/>
    </xf>
    <xf numFmtId="0" fontId="43" fillId="0" borderId="0" xfId="0" applyFont="1" applyAlignment="1">
      <alignment horizontal="center" vertical="center" wrapText="1"/>
    </xf>
    <xf numFmtId="0" fontId="48" fillId="0" borderId="64" xfId="0" applyFont="1" applyFill="1" applyBorder="1" applyAlignment="1">
      <alignment horizontal="center" vertical="center" wrapText="1"/>
    </xf>
    <xf numFmtId="0" fontId="48" fillId="0" borderId="65" xfId="0" applyFont="1" applyFill="1" applyBorder="1" applyAlignment="1">
      <alignment horizontal="center" vertical="center" wrapText="1"/>
    </xf>
    <xf numFmtId="0" fontId="48" fillId="0" borderId="71" xfId="0" applyFont="1" applyFill="1" applyBorder="1" applyAlignment="1">
      <alignment horizontal="center" vertical="center" wrapText="1"/>
    </xf>
    <xf numFmtId="3" fontId="48" fillId="0" borderId="33" xfId="0" applyNumberFormat="1" applyFont="1" applyFill="1" applyBorder="1" applyAlignment="1">
      <alignment horizontal="center" vertical="center" wrapText="1"/>
    </xf>
    <xf numFmtId="3" fontId="48" fillId="0" borderId="61" xfId="0" applyNumberFormat="1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 wrapText="1"/>
    </xf>
    <xf numFmtId="3" fontId="48" fillId="0" borderId="18" xfId="0" applyNumberFormat="1" applyFont="1" applyFill="1" applyBorder="1" applyAlignment="1">
      <alignment horizontal="center" vertical="center" wrapText="1"/>
    </xf>
    <xf numFmtId="3" fontId="48" fillId="0" borderId="63" xfId="0" applyNumberFormat="1" applyFont="1" applyFill="1" applyBorder="1" applyAlignment="1">
      <alignment horizontal="center" vertical="center" wrapText="1"/>
    </xf>
    <xf numFmtId="0" fontId="0" fillId="0" borderId="64" xfId="0" applyFont="1" applyBorder="1" applyAlignment="1">
      <alignment horizontal="center" vertical="center" wrapText="1"/>
    </xf>
    <xf numFmtId="4" fontId="44" fillId="0" borderId="26" xfId="0" applyNumberFormat="1" applyFont="1" applyFill="1" applyBorder="1" applyAlignment="1">
      <alignment horizontal="center" vertical="center" wrapText="1"/>
    </xf>
    <xf numFmtId="0" fontId="0" fillId="0" borderId="72" xfId="0" applyFont="1" applyBorder="1" applyAlignment="1">
      <alignment horizontal="center" vertical="center" wrapText="1"/>
    </xf>
    <xf numFmtId="3" fontId="48" fillId="0" borderId="67" xfId="0" applyNumberFormat="1" applyFont="1" applyFill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58" xfId="0" applyFont="1" applyBorder="1" applyAlignment="1">
      <alignment horizontal="left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54" fillId="0" borderId="18" xfId="0" applyFont="1" applyFill="1" applyBorder="1" applyAlignment="1">
      <alignment horizontal="center" vertical="center" wrapText="1"/>
    </xf>
    <xf numFmtId="0" fontId="54" fillId="0" borderId="41" xfId="0" applyFont="1" applyFill="1" applyBorder="1" applyAlignment="1">
      <alignment horizontal="center" vertical="center" wrapText="1"/>
    </xf>
    <xf numFmtId="0" fontId="54" fillId="0" borderId="64" xfId="0" applyFont="1" applyFill="1" applyBorder="1" applyAlignment="1">
      <alignment horizontal="center" vertical="center" wrapText="1"/>
    </xf>
    <xf numFmtId="0" fontId="54" fillId="0" borderId="24" xfId="0" applyFont="1" applyFill="1" applyBorder="1" applyAlignment="1">
      <alignment horizontal="center" vertical="center" wrapText="1"/>
    </xf>
    <xf numFmtId="0" fontId="54" fillId="0" borderId="12" xfId="0" applyFont="1" applyFill="1" applyBorder="1" applyAlignment="1">
      <alignment horizontal="center" vertical="center" wrapText="1"/>
    </xf>
    <xf numFmtId="0" fontId="54" fillId="0" borderId="65" xfId="0" applyFont="1" applyFill="1" applyBorder="1" applyAlignment="1">
      <alignment horizontal="center" vertical="center" wrapText="1"/>
    </xf>
    <xf numFmtId="0" fontId="54" fillId="0" borderId="19" xfId="0" applyFont="1" applyFill="1" applyBorder="1" applyAlignment="1">
      <alignment horizontal="center" vertical="center" wrapText="1"/>
    </xf>
    <xf numFmtId="0" fontId="54" fillId="0" borderId="78" xfId="0" applyFont="1" applyFill="1" applyBorder="1" applyAlignment="1">
      <alignment horizontal="center" vertical="center" wrapText="1"/>
    </xf>
    <xf numFmtId="0" fontId="54" fillId="0" borderId="66" xfId="0" applyFont="1" applyFill="1" applyBorder="1" applyAlignment="1">
      <alignment horizontal="center" vertical="center" wrapText="1"/>
    </xf>
    <xf numFmtId="3" fontId="54" fillId="0" borderId="18" xfId="94" applyNumberFormat="1" applyFont="1" applyFill="1" applyBorder="1" applyAlignment="1">
      <alignment horizontal="center" vertical="center" wrapText="1"/>
    </xf>
    <xf numFmtId="0" fontId="56" fillId="0" borderId="24" xfId="0" applyFont="1" applyBorder="1" applyAlignment="1">
      <alignment horizontal="center" vertical="center" wrapText="1"/>
    </xf>
    <xf numFmtId="0" fontId="56" fillId="0" borderId="20" xfId="0" applyFont="1" applyBorder="1" applyAlignment="1">
      <alignment horizontal="center" vertical="center" wrapText="1"/>
    </xf>
    <xf numFmtId="3" fontId="54" fillId="0" borderId="30" xfId="0" applyNumberFormat="1" applyFont="1" applyFill="1" applyBorder="1" applyAlignment="1">
      <alignment horizontal="center" vertical="center" wrapText="1"/>
    </xf>
    <xf numFmtId="3" fontId="54" fillId="0" borderId="35" xfId="0" applyNumberFormat="1" applyFont="1" applyFill="1" applyBorder="1" applyAlignment="1">
      <alignment horizontal="center" vertical="center" wrapText="1"/>
    </xf>
    <xf numFmtId="0" fontId="56" fillId="0" borderId="32" xfId="0" applyFont="1" applyBorder="1" applyAlignment="1">
      <alignment horizontal="center" vertical="center" wrapText="1"/>
    </xf>
    <xf numFmtId="3" fontId="54" fillId="0" borderId="26" xfId="0" applyNumberFormat="1" applyFont="1" applyFill="1" applyBorder="1" applyAlignment="1">
      <alignment horizontal="center" vertical="center" wrapText="1"/>
    </xf>
    <xf numFmtId="3" fontId="54" fillId="0" borderId="49" xfId="0" applyNumberFormat="1" applyFont="1" applyFill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4" fontId="57" fillId="0" borderId="26" xfId="0" applyNumberFormat="1" applyFont="1" applyFill="1" applyBorder="1" applyAlignment="1">
      <alignment horizontal="center" vertical="center" wrapText="1"/>
    </xf>
    <xf numFmtId="4" fontId="57" fillId="0" borderId="49" xfId="0" applyNumberFormat="1" applyFont="1" applyFill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3" fontId="54" fillId="0" borderId="60" xfId="94" applyNumberFormat="1" applyFont="1" applyFill="1" applyBorder="1" applyAlignment="1">
      <alignment horizontal="center" vertical="center" wrapText="1"/>
    </xf>
    <xf numFmtId="0" fontId="56" fillId="0" borderId="42" xfId="0" applyFont="1" applyBorder="1" applyAlignment="1">
      <alignment horizontal="center" vertical="center" wrapText="1"/>
    </xf>
    <xf numFmtId="3" fontId="54" fillId="0" borderId="51" xfId="94" applyNumberFormat="1" applyFont="1" applyFill="1" applyBorder="1" applyAlignment="1">
      <alignment horizontal="center" vertical="center" wrapText="1"/>
    </xf>
    <xf numFmtId="0" fontId="56" fillId="0" borderId="38" xfId="0" applyFont="1" applyBorder="1" applyAlignment="1">
      <alignment horizontal="center" vertical="center" wrapText="1"/>
    </xf>
    <xf numFmtId="3" fontId="57" fillId="0" borderId="57" xfId="94" applyNumberFormat="1" applyFont="1" applyFill="1" applyBorder="1" applyAlignment="1">
      <alignment horizontal="center" vertical="center" wrapText="1"/>
    </xf>
    <xf numFmtId="0" fontId="56" fillId="0" borderId="43" xfId="0" applyFont="1" applyBorder="1" applyAlignment="1">
      <alignment horizontal="center" vertical="center" wrapText="1"/>
    </xf>
    <xf numFmtId="0" fontId="48" fillId="0" borderId="53" xfId="0" applyFont="1" applyBorder="1" applyAlignment="1">
      <alignment horizontal="left" vertical="center" wrapText="1"/>
    </xf>
    <xf numFmtId="3" fontId="48" fillId="3" borderId="60" xfId="61" applyNumberFormat="1" applyFont="1" applyFill="1" applyBorder="1" applyAlignment="1">
      <alignment horizontal="center" vertical="center" wrapText="1"/>
    </xf>
    <xf numFmtId="0" fontId="48" fillId="3" borderId="41" xfId="0" applyFont="1" applyFill="1" applyBorder="1" applyAlignment="1">
      <alignment horizontal="center" vertical="center" wrapText="1"/>
    </xf>
    <xf numFmtId="0" fontId="48" fillId="3" borderId="28" xfId="0" applyFont="1" applyFill="1" applyBorder="1" applyAlignment="1">
      <alignment horizontal="center" vertical="center" wrapText="1"/>
    </xf>
    <xf numFmtId="0" fontId="54" fillId="0" borderId="67" xfId="0" applyFont="1" applyFill="1" applyBorder="1" applyAlignment="1">
      <alignment horizontal="center" vertical="center" wrapText="1"/>
    </xf>
    <xf numFmtId="0" fontId="54" fillId="0" borderId="11" xfId="0" applyFont="1" applyFill="1" applyBorder="1" applyAlignment="1">
      <alignment horizontal="center" vertical="center" wrapText="1"/>
    </xf>
    <xf numFmtId="0" fontId="54" fillId="0" borderId="76" xfId="0" applyFont="1" applyFill="1" applyBorder="1" applyAlignment="1">
      <alignment vertical="center" wrapText="1"/>
    </xf>
    <xf numFmtId="0" fontId="54" fillId="2" borderId="39" xfId="0" applyFont="1" applyFill="1" applyBorder="1" applyAlignment="1">
      <alignment horizontal="center" vertical="center" wrapText="1"/>
    </xf>
    <xf numFmtId="0" fontId="54" fillId="2" borderId="12" xfId="0" applyFont="1" applyFill="1" applyBorder="1" applyAlignment="1">
      <alignment horizontal="center" vertical="center" wrapText="1"/>
    </xf>
    <xf numFmtId="0" fontId="54" fillId="0" borderId="38" xfId="0" applyFont="1" applyBorder="1" applyAlignment="1">
      <alignment vertical="center" wrapText="1"/>
    </xf>
    <xf numFmtId="0" fontId="54" fillId="2" borderId="40" xfId="0" applyFont="1" applyFill="1" applyBorder="1" applyAlignment="1">
      <alignment horizontal="center" vertical="center" wrapText="1"/>
    </xf>
    <xf numFmtId="0" fontId="54" fillId="2" borderId="41" xfId="0" applyFont="1" applyFill="1" applyBorder="1" applyAlignment="1">
      <alignment horizontal="center" vertical="center" wrapText="1"/>
    </xf>
    <xf numFmtId="0" fontId="54" fillId="0" borderId="42" xfId="0" applyFont="1" applyBorder="1" applyAlignment="1">
      <alignment vertical="center" wrapText="1"/>
    </xf>
    <xf numFmtId="4" fontId="54" fillId="0" borderId="63" xfId="0" applyNumberFormat="1" applyFont="1" applyBorder="1" applyAlignment="1">
      <alignment horizontal="center" vertical="center" wrapText="1"/>
    </xf>
    <xf numFmtId="4" fontId="54" fillId="0" borderId="64" xfId="0" applyNumberFormat="1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" fontId="54" fillId="0" borderId="79" xfId="94" applyNumberFormat="1" applyFont="1" applyFill="1" applyBorder="1" applyAlignment="1">
      <alignment horizontal="center" vertical="center" wrapText="1"/>
    </xf>
    <xf numFmtId="4" fontId="54" fillId="0" borderId="24" xfId="0" applyNumberFormat="1" applyFont="1" applyBorder="1" applyAlignment="1">
      <alignment horizontal="center" vertical="center" wrapText="1"/>
    </xf>
    <xf numFmtId="4" fontId="54" fillId="0" borderId="19" xfId="0" applyNumberFormat="1" applyFont="1" applyBorder="1" applyAlignment="1">
      <alignment horizontal="center" vertical="center" wrapText="1"/>
    </xf>
    <xf numFmtId="4" fontId="54" fillId="0" borderId="45" xfId="0" applyNumberFormat="1" applyFont="1" applyBorder="1" applyAlignment="1">
      <alignment horizontal="center" vertical="center" wrapText="1"/>
    </xf>
    <xf numFmtId="4" fontId="54" fillId="0" borderId="49" xfId="0" applyNumberFormat="1" applyFont="1" applyBorder="1" applyAlignment="1">
      <alignment horizontal="center" vertical="center" wrapText="1"/>
    </xf>
    <xf numFmtId="4" fontId="54" fillId="0" borderId="50" xfId="0" applyNumberFormat="1" applyFont="1" applyBorder="1" applyAlignment="1">
      <alignment horizontal="center" vertical="center" wrapText="1"/>
    </xf>
    <xf numFmtId="4" fontId="54" fillId="0" borderId="30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4" fontId="54" fillId="0" borderId="32" xfId="0" applyNumberFormat="1" applyFont="1" applyBorder="1" applyAlignment="1">
      <alignment horizontal="center" vertical="center" wrapText="1"/>
    </xf>
    <xf numFmtId="4" fontId="54" fillId="0" borderId="52" xfId="0" applyNumberFormat="1" applyFont="1" applyBorder="1" applyAlignment="1">
      <alignment horizontal="center" vertical="center" wrapText="1"/>
    </xf>
    <xf numFmtId="0" fontId="48" fillId="0" borderId="53" xfId="0" applyFont="1" applyBorder="1" applyAlignment="1">
      <alignment horizontal="center" vertical="center" wrapText="1"/>
    </xf>
    <xf numFmtId="0" fontId="48" fillId="0" borderId="54" xfId="0" applyFont="1" applyBorder="1" applyAlignment="1">
      <alignment horizontal="center" vertical="center" wrapText="1"/>
    </xf>
    <xf numFmtId="4" fontId="57" fillId="0" borderId="62" xfId="0" applyNumberFormat="1" applyFont="1" applyBorder="1" applyAlignment="1">
      <alignment horizontal="center" vertical="center" wrapText="1"/>
    </xf>
    <xf numFmtId="0" fontId="57" fillId="0" borderId="66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wrapText="1"/>
    </xf>
    <xf numFmtId="0" fontId="41" fillId="0" borderId="0" xfId="0" applyFont="1" applyAlignment="1">
      <alignment horizontal="center" wrapText="1"/>
    </xf>
    <xf numFmtId="4" fontId="57" fillId="0" borderId="19" xfId="0" applyNumberFormat="1" applyFont="1" applyFill="1" applyBorder="1" applyAlignment="1">
      <alignment horizontal="center" vertical="center" wrapText="1"/>
    </xf>
    <xf numFmtId="4" fontId="57" fillId="0" borderId="62" xfId="0" applyNumberFormat="1" applyFont="1" applyFill="1" applyBorder="1" applyAlignment="1">
      <alignment horizontal="center" vertical="center" wrapText="1"/>
    </xf>
    <xf numFmtId="4" fontId="59" fillId="0" borderId="66" xfId="0" applyNumberFormat="1" applyFont="1" applyFill="1" applyBorder="1" applyAlignment="1">
      <alignment horizontal="center" vertical="center" wrapText="1"/>
    </xf>
    <xf numFmtId="3" fontId="54" fillId="0" borderId="18" xfId="0" applyNumberFormat="1" applyFont="1" applyFill="1" applyBorder="1" applyAlignment="1">
      <alignment horizontal="center" vertical="center" wrapText="1"/>
    </xf>
    <xf numFmtId="0" fontId="56" fillId="0" borderId="19" xfId="0" applyFont="1" applyBorder="1" applyAlignment="1">
      <alignment horizontal="center" vertical="center" wrapText="1"/>
    </xf>
    <xf numFmtId="0" fontId="56" fillId="0" borderId="63" xfId="0" applyFont="1" applyBorder="1" applyAlignment="1">
      <alignment horizontal="center" vertical="center" wrapText="1"/>
    </xf>
    <xf numFmtId="0" fontId="56" fillId="0" borderId="62" xfId="0" applyFont="1" applyBorder="1" applyAlignment="1">
      <alignment horizontal="center" vertical="center" wrapText="1"/>
    </xf>
    <xf numFmtId="3" fontId="54" fillId="0" borderId="79" xfId="0" applyNumberFormat="1" applyFont="1" applyFill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4" fillId="0" borderId="28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 wrapText="1"/>
    </xf>
    <xf numFmtId="0" fontId="54" fillId="0" borderId="29" xfId="0" applyFont="1" applyFill="1" applyBorder="1" applyAlignment="1">
      <alignment horizontal="center" vertical="center" wrapText="1"/>
    </xf>
    <xf numFmtId="3" fontId="54" fillId="0" borderId="63" xfId="2" applyNumberFormat="1" applyFont="1" applyFill="1" applyBorder="1" applyAlignment="1">
      <alignment horizontal="center" vertical="center" wrapText="1"/>
    </xf>
    <xf numFmtId="0" fontId="54" fillId="0" borderId="46" xfId="0" applyFont="1" applyBorder="1" applyAlignment="1">
      <alignment horizontal="center" vertical="center" wrapText="1"/>
    </xf>
    <xf numFmtId="3" fontId="54" fillId="0" borderId="46" xfId="0" applyNumberFormat="1" applyFont="1" applyFill="1" applyBorder="1" applyAlignment="1">
      <alignment horizontal="center" vertical="center" wrapText="1"/>
    </xf>
    <xf numFmtId="4" fontId="57" fillId="0" borderId="52" xfId="94" applyNumberFormat="1" applyFont="1" applyFill="1" applyBorder="1" applyAlignment="1">
      <alignment horizontal="center" vertical="center" wrapText="1"/>
    </xf>
    <xf numFmtId="0" fontId="58" fillId="0" borderId="71" xfId="0" applyFont="1" applyBorder="1" applyAlignment="1">
      <alignment horizontal="center" wrapText="1"/>
    </xf>
    <xf numFmtId="0" fontId="54" fillId="0" borderId="14" xfId="0" applyFont="1" applyFill="1" applyBorder="1" applyAlignment="1">
      <alignment horizontal="center" vertical="center" wrapText="1"/>
    </xf>
    <xf numFmtId="0" fontId="54" fillId="0" borderId="15" xfId="0" applyFont="1" applyFill="1" applyBorder="1" applyAlignment="1">
      <alignment horizontal="center" vertical="center" wrapText="1"/>
    </xf>
    <xf numFmtId="0" fontId="54" fillId="0" borderId="46" xfId="0" applyFont="1" applyFill="1" applyBorder="1" applyAlignment="1">
      <alignment horizontal="center" vertical="center" wrapText="1"/>
    </xf>
    <xf numFmtId="0" fontId="54" fillId="0" borderId="25" xfId="0" applyFont="1" applyFill="1" applyBorder="1" applyAlignment="1">
      <alignment horizontal="center" vertical="center" wrapText="1"/>
    </xf>
    <xf numFmtId="0" fontId="54" fillId="0" borderId="20" xfId="0" applyFont="1" applyFill="1" applyBorder="1" applyAlignment="1">
      <alignment horizontal="center" vertical="center" wrapText="1"/>
    </xf>
    <xf numFmtId="0" fontId="54" fillId="0" borderId="52" xfId="0" applyFont="1" applyFill="1" applyBorder="1" applyAlignment="1">
      <alignment horizontal="center" vertical="center" wrapText="1"/>
    </xf>
    <xf numFmtId="4" fontId="57" fillId="0" borderId="57" xfId="94" applyNumberFormat="1" applyFont="1" applyFill="1" applyBorder="1" applyAlignment="1">
      <alignment horizontal="center" vertical="center" wrapText="1"/>
    </xf>
    <xf numFmtId="0" fontId="56" fillId="0" borderId="53" xfId="0" applyFont="1" applyBorder="1" applyAlignment="1">
      <alignment horizontal="center" vertical="center" wrapText="1"/>
    </xf>
    <xf numFmtId="0" fontId="54" fillId="0" borderId="71" xfId="0" applyFont="1" applyFill="1" applyBorder="1" applyAlignment="1">
      <alignment horizontal="center" vertical="center" wrapText="1"/>
    </xf>
    <xf numFmtId="4" fontId="57" fillId="0" borderId="26" xfId="94" applyNumberFormat="1" applyFont="1" applyFill="1" applyBorder="1" applyAlignment="1">
      <alignment horizontal="center" vertical="center" wrapText="1"/>
    </xf>
    <xf numFmtId="4" fontId="57" fillId="0" borderId="58" xfId="94" applyNumberFormat="1" applyFont="1" applyFill="1" applyBorder="1" applyAlignment="1">
      <alignment horizontal="center" vertical="center" wrapText="1"/>
    </xf>
    <xf numFmtId="4" fontId="57" fillId="0" borderId="27" xfId="0" applyNumberFormat="1" applyFont="1" applyFill="1" applyBorder="1" applyAlignment="1">
      <alignment horizontal="center" vertical="center" wrapText="1"/>
    </xf>
    <xf numFmtId="3" fontId="54" fillId="0" borderId="31" xfId="0" applyNumberFormat="1" applyFont="1" applyFill="1" applyBorder="1" applyAlignment="1">
      <alignment horizontal="center" vertical="center" wrapText="1"/>
    </xf>
    <xf numFmtId="3" fontId="54" fillId="0" borderId="58" xfId="0" applyNumberFormat="1" applyFont="1" applyFill="1" applyBorder="1" applyAlignment="1">
      <alignment horizontal="center" vertical="center" wrapText="1"/>
    </xf>
    <xf numFmtId="3" fontId="54" fillId="0" borderId="68" xfId="2" applyNumberFormat="1" applyFont="1" applyFill="1" applyBorder="1" applyAlignment="1">
      <alignment horizontal="center" vertical="center" wrapText="1"/>
    </xf>
    <xf numFmtId="0" fontId="44" fillId="26" borderId="14" xfId="0" applyFont="1" applyFill="1" applyBorder="1" applyAlignment="1">
      <alignment horizontal="left" vertical="center"/>
    </xf>
    <xf numFmtId="3" fontId="54" fillId="0" borderId="51" xfId="2" applyNumberFormat="1" applyFont="1" applyFill="1" applyBorder="1" applyAlignment="1">
      <alignment horizontal="center" vertical="center" wrapText="1"/>
    </xf>
    <xf numFmtId="0" fontId="54" fillId="3" borderId="60" xfId="234" applyFont="1" applyFill="1" applyBorder="1" applyAlignment="1">
      <alignment horizontal="center" vertical="center"/>
    </xf>
    <xf numFmtId="0" fontId="54" fillId="3" borderId="41" xfId="234" applyFont="1" applyFill="1" applyBorder="1" applyAlignment="1">
      <alignment horizontal="center" vertical="center"/>
    </xf>
    <xf numFmtId="0" fontId="54" fillId="3" borderId="28" xfId="234" applyFont="1" applyFill="1" applyBorder="1" applyAlignment="1">
      <alignment horizontal="center" vertical="center"/>
    </xf>
    <xf numFmtId="49" fontId="48" fillId="3" borderId="51" xfId="94" applyNumberFormat="1" applyFont="1" applyFill="1" applyBorder="1" applyAlignment="1">
      <alignment horizontal="center" vertical="center"/>
    </xf>
    <xf numFmtId="49" fontId="48" fillId="3" borderId="12" xfId="94" applyNumberFormat="1" applyFont="1" applyFill="1" applyBorder="1" applyAlignment="1">
      <alignment horizontal="center" vertical="center"/>
    </xf>
    <xf numFmtId="49" fontId="48" fillId="3" borderId="13" xfId="94" applyNumberFormat="1" applyFont="1" applyFill="1" applyBorder="1" applyAlignment="1">
      <alignment horizontal="center" vertical="center"/>
    </xf>
    <xf numFmtId="0" fontId="44" fillId="0" borderId="63" xfId="0" applyFont="1" applyFill="1" applyBorder="1" applyAlignment="1">
      <alignment horizontal="left" vertical="center" wrapText="1"/>
    </xf>
    <xf numFmtId="0" fontId="0" fillId="0" borderId="46" xfId="0" applyFont="1" applyBorder="1" applyAlignment="1">
      <alignment horizontal="left" vertical="center" wrapText="1"/>
    </xf>
    <xf numFmtId="0" fontId="40" fillId="0" borderId="0" xfId="234" applyFont="1" applyFill="1" applyAlignment="1">
      <alignment horizontal="center" vertical="center" wrapText="1"/>
    </xf>
    <xf numFmtId="0" fontId="60" fillId="0" borderId="0" xfId="234" applyFont="1" applyAlignment="1">
      <alignment horizontal="center" vertical="center" wrapText="1"/>
    </xf>
    <xf numFmtId="0" fontId="1" fillId="0" borderId="0" xfId="234" applyAlignment="1">
      <alignment horizontal="center" vertical="center" wrapText="1"/>
    </xf>
    <xf numFmtId="3" fontId="54" fillId="0" borderId="81" xfId="94" applyNumberFormat="1" applyFont="1" applyFill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4" fillId="0" borderId="39" xfId="234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4" fillId="0" borderId="40" xfId="234" applyFont="1" applyFill="1" applyBorder="1" applyAlignment="1">
      <alignment horizontal="center" vertical="center" wrapText="1"/>
    </xf>
    <xf numFmtId="3" fontId="42" fillId="0" borderId="0" xfId="0" applyNumberFormat="1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4" fontId="47" fillId="0" borderId="0" xfId="0" applyNumberFormat="1" applyFont="1" applyAlignment="1">
      <alignment vertical="center"/>
    </xf>
    <xf numFmtId="3" fontId="50" fillId="0" borderId="0" xfId="0" applyNumberFormat="1" applyFont="1" applyAlignment="1">
      <alignment horizontal="center" vertical="center"/>
    </xf>
    <xf numFmtId="4" fontId="47" fillId="0" borderId="0" xfId="0" applyNumberFormat="1" applyFont="1" applyFill="1" applyAlignment="1">
      <alignment horizontal="left" vertical="center"/>
    </xf>
    <xf numFmtId="3" fontId="62" fillId="3" borderId="18" xfId="0" applyNumberFormat="1" applyFont="1" applyFill="1" applyBorder="1" applyAlignment="1">
      <alignment horizontal="center" vertical="center" wrapText="1"/>
    </xf>
    <xf numFmtId="4" fontId="62" fillId="3" borderId="24" xfId="0" applyNumberFormat="1" applyFont="1" applyFill="1" applyBorder="1" applyAlignment="1">
      <alignment horizontal="center" vertical="center" wrapText="1"/>
    </xf>
    <xf numFmtId="4" fontId="62" fillId="0" borderId="20" xfId="0" applyNumberFormat="1" applyFont="1" applyFill="1" applyBorder="1" applyAlignment="1">
      <alignment horizontal="center" vertical="center" wrapText="1"/>
    </xf>
    <xf numFmtId="4" fontId="62" fillId="0" borderId="18" xfId="94" applyNumberFormat="1" applyFont="1" applyFill="1" applyBorder="1" applyAlignment="1">
      <alignment horizontal="center" vertical="center" wrapText="1"/>
    </xf>
    <xf numFmtId="4" fontId="62" fillId="0" borderId="24" xfId="94" applyNumberFormat="1" applyFont="1" applyFill="1" applyBorder="1" applyAlignment="1">
      <alignment horizontal="center" vertical="center" wrapText="1"/>
    </xf>
    <xf numFmtId="4" fontId="62" fillId="0" borderId="19" xfId="94" applyNumberFormat="1" applyFont="1" applyFill="1" applyBorder="1" applyAlignment="1">
      <alignment horizontal="center" vertical="center" wrapText="1"/>
    </xf>
    <xf numFmtId="4" fontId="62" fillId="0" borderId="0" xfId="0" applyNumberFormat="1" applyFont="1" applyAlignment="1">
      <alignment horizontal="center" vertical="center"/>
    </xf>
    <xf numFmtId="3" fontId="62" fillId="3" borderId="63" xfId="0" applyNumberFormat="1" applyFont="1" applyFill="1" applyBorder="1" applyAlignment="1">
      <alignment horizontal="center" vertical="center" wrapText="1"/>
    </xf>
    <xf numFmtId="4" fontId="62" fillId="3" borderId="46" xfId="0" applyNumberFormat="1" applyFont="1" applyFill="1" applyBorder="1" applyAlignment="1">
      <alignment horizontal="center" vertical="center" wrapText="1"/>
    </xf>
    <xf numFmtId="4" fontId="62" fillId="0" borderId="52" xfId="0" applyNumberFormat="1" applyFont="1" applyFill="1" applyBorder="1" applyAlignment="1">
      <alignment horizontal="center" vertical="center" wrapText="1"/>
    </xf>
    <xf numFmtId="4" fontId="63" fillId="3" borderId="63" xfId="0" applyNumberFormat="1" applyFont="1" applyFill="1" applyBorder="1" applyAlignment="1">
      <alignment horizontal="center" vertical="center" wrapText="1"/>
    </xf>
    <xf numFmtId="4" fontId="62" fillId="3" borderId="62" xfId="0" applyNumberFormat="1" applyFont="1" applyFill="1" applyBorder="1" applyAlignment="1">
      <alignment horizontal="center" vertical="center" wrapText="1"/>
    </xf>
    <xf numFmtId="3" fontId="62" fillId="3" borderId="64" xfId="0" applyNumberFormat="1" applyFont="1" applyFill="1" applyBorder="1" applyAlignment="1">
      <alignment horizontal="center" vertical="center" wrapText="1"/>
    </xf>
    <xf numFmtId="0" fontId="65" fillId="0" borderId="46" xfId="0" applyFont="1" applyBorder="1" applyAlignment="1">
      <alignment horizontal="center" vertical="center" wrapText="1"/>
    </xf>
    <xf numFmtId="0" fontId="64" fillId="0" borderId="62" xfId="0" applyFont="1" applyBorder="1" applyAlignment="1">
      <alignment horizontal="center" vertical="center" wrapText="1"/>
    </xf>
    <xf numFmtId="0" fontId="50" fillId="26" borderId="28" xfId="0" applyFont="1" applyFill="1" applyBorder="1" applyAlignment="1">
      <alignment horizontal="left" vertical="center"/>
    </xf>
    <xf numFmtId="0" fontId="50" fillId="26" borderId="13" xfId="0" applyFont="1" applyFill="1" applyBorder="1" applyAlignment="1">
      <alignment horizontal="left" vertical="center"/>
    </xf>
    <xf numFmtId="0" fontId="50" fillId="26" borderId="1" xfId="0" applyFont="1" applyFill="1" applyBorder="1" applyAlignment="1">
      <alignment horizontal="left" vertical="center"/>
    </xf>
    <xf numFmtId="4" fontId="50" fillId="26" borderId="28" xfId="0" applyNumberFormat="1" applyFont="1" applyFill="1" applyBorder="1" applyAlignment="1">
      <alignment horizontal="center" vertical="center" wrapText="1"/>
    </xf>
    <xf numFmtId="4" fontId="50" fillId="26" borderId="13" xfId="0" applyNumberFormat="1" applyFont="1" applyFill="1" applyBorder="1" applyAlignment="1">
      <alignment horizontal="center" vertical="center" wrapText="1"/>
    </xf>
    <xf numFmtId="4" fontId="50" fillId="26" borderId="62" xfId="0" applyNumberFormat="1" applyFont="1" applyFill="1" applyBorder="1" applyAlignment="1">
      <alignment horizontal="center" vertical="center" wrapText="1"/>
    </xf>
    <xf numFmtId="0" fontId="50" fillId="0" borderId="68" xfId="0" applyFont="1" applyFill="1" applyBorder="1" applyAlignment="1">
      <alignment horizontal="left" vertical="center" wrapText="1"/>
    </xf>
    <xf numFmtId="0" fontId="64" fillId="0" borderId="53" xfId="0" applyFont="1" applyBorder="1" applyAlignment="1">
      <alignment horizontal="left" vertical="center" wrapText="1"/>
    </xf>
    <xf numFmtId="4" fontId="50" fillId="3" borderId="63" xfId="0" applyNumberFormat="1" applyFont="1" applyFill="1" applyBorder="1" applyAlignment="1">
      <alignment horizontal="center" vertical="center" wrapText="1"/>
    </xf>
    <xf numFmtId="4" fontId="50" fillId="3" borderId="46" xfId="0" applyNumberFormat="1" applyFont="1" applyFill="1" applyBorder="1" applyAlignment="1">
      <alignment horizontal="center" vertical="center" wrapText="1"/>
    </xf>
    <xf numFmtId="4" fontId="50" fillId="0" borderId="46" xfId="94" applyNumberFormat="1" applyFont="1" applyFill="1" applyBorder="1" applyAlignment="1">
      <alignment horizontal="center" vertical="center" wrapText="1"/>
    </xf>
    <xf numFmtId="4" fontId="50" fillId="0" borderId="46" xfId="2" applyNumberFormat="1" applyFont="1" applyFill="1" applyBorder="1" applyAlignment="1">
      <alignment horizontal="center" vertical="center" wrapText="1"/>
    </xf>
    <xf numFmtId="4" fontId="50" fillId="0" borderId="46" xfId="0" applyNumberFormat="1" applyFont="1" applyBorder="1" applyAlignment="1">
      <alignment horizontal="center" vertical="center"/>
    </xf>
    <xf numFmtId="4" fontId="50" fillId="0" borderId="62" xfId="0" applyNumberFormat="1" applyFont="1" applyBorder="1" applyAlignment="1">
      <alignment horizontal="center" vertical="center"/>
    </xf>
    <xf numFmtId="4" fontId="50" fillId="0" borderId="0" xfId="0" applyNumberFormat="1" applyFont="1" applyFill="1" applyAlignment="1">
      <alignment horizontal="center" vertical="center"/>
    </xf>
    <xf numFmtId="0" fontId="50" fillId="26" borderId="63" xfId="0" applyFont="1" applyFill="1" applyBorder="1" applyAlignment="1">
      <alignment horizontal="left" vertical="center"/>
    </xf>
    <xf numFmtId="0" fontId="50" fillId="26" borderId="46" xfId="0" applyFont="1" applyFill="1" applyBorder="1" applyAlignment="1">
      <alignment horizontal="left" vertical="center"/>
    </xf>
    <xf numFmtId="0" fontId="50" fillId="26" borderId="52" xfId="0" applyFont="1" applyFill="1" applyBorder="1" applyAlignment="1">
      <alignment horizontal="left" vertical="center"/>
    </xf>
    <xf numFmtId="4" fontId="50" fillId="26" borderId="68" xfId="0" applyNumberFormat="1" applyFont="1" applyFill="1" applyBorder="1" applyAlignment="1">
      <alignment horizontal="center" vertical="center"/>
    </xf>
    <xf numFmtId="4" fontId="50" fillId="26" borderId="46" xfId="0" applyNumberFormat="1" applyFont="1" applyFill="1" applyBorder="1" applyAlignment="1">
      <alignment horizontal="center" vertical="center"/>
    </xf>
    <xf numFmtId="4" fontId="50" fillId="26" borderId="62" xfId="0" applyNumberFormat="1" applyFont="1" applyFill="1" applyBorder="1" applyAlignment="1">
      <alignment horizontal="center" vertical="center"/>
    </xf>
    <xf numFmtId="0" fontId="47" fillId="3" borderId="63" xfId="0" applyFont="1" applyFill="1" applyBorder="1" applyAlignment="1">
      <alignment horizontal="center" vertical="center"/>
    </xf>
    <xf numFmtId="49" fontId="47" fillId="3" borderId="46" xfId="2" applyNumberFormat="1" applyFont="1" applyFill="1" applyBorder="1" applyAlignment="1">
      <alignment horizontal="center" vertical="center" wrapText="1"/>
    </xf>
    <xf numFmtId="0" fontId="47" fillId="3" borderId="52" xfId="2" applyFont="1" applyFill="1" applyBorder="1" applyAlignment="1">
      <alignment horizontal="left" vertical="center" wrapText="1"/>
    </xf>
    <xf numFmtId="4" fontId="47" fillId="3" borderId="46" xfId="0" applyNumberFormat="1" applyFont="1" applyFill="1" applyBorder="1" applyAlignment="1">
      <alignment horizontal="center" vertical="center" wrapText="1"/>
    </xf>
    <xf numFmtId="4" fontId="47" fillId="0" borderId="46" xfId="94" applyNumberFormat="1" applyFont="1" applyFill="1" applyBorder="1" applyAlignment="1">
      <alignment horizontal="center" vertical="center" wrapText="1"/>
    </xf>
    <xf numFmtId="4" fontId="47" fillId="0" borderId="46" xfId="2" applyNumberFormat="1" applyFont="1" applyFill="1" applyBorder="1" applyAlignment="1">
      <alignment horizontal="center" vertical="center" wrapText="1"/>
    </xf>
    <xf numFmtId="0" fontId="47" fillId="3" borderId="46" xfId="2" applyFont="1" applyFill="1" applyBorder="1" applyAlignment="1">
      <alignment horizontal="center" vertical="center" wrapText="1"/>
    </xf>
    <xf numFmtId="49" fontId="47" fillId="3" borderId="46" xfId="2" applyNumberFormat="1" applyFont="1" applyFill="1" applyBorder="1" applyAlignment="1">
      <alignment horizontal="center" vertical="center"/>
    </xf>
    <xf numFmtId="4" fontId="47" fillId="3" borderId="46" xfId="94" applyNumberFormat="1" applyFont="1" applyFill="1" applyBorder="1" applyAlignment="1">
      <alignment horizontal="center" vertical="center" wrapText="1"/>
    </xf>
    <xf numFmtId="4" fontId="47" fillId="3" borderId="46" xfId="2" applyNumberFormat="1" applyFont="1" applyFill="1" applyBorder="1" applyAlignment="1">
      <alignment horizontal="center" vertical="center" wrapText="1"/>
    </xf>
    <xf numFmtId="4" fontId="47" fillId="3" borderId="46" xfId="0" applyNumberFormat="1" applyFont="1" applyFill="1" applyBorder="1" applyAlignment="1">
      <alignment horizontal="center" vertical="center"/>
    </xf>
    <xf numFmtId="3" fontId="47" fillId="3" borderId="63" xfId="61" applyNumberFormat="1" applyFont="1" applyFill="1" applyBorder="1" applyAlignment="1">
      <alignment horizontal="center" vertical="center"/>
    </xf>
    <xf numFmtId="3" fontId="47" fillId="0" borderId="63" xfId="61" applyNumberFormat="1" applyFont="1" applyFill="1" applyBorder="1" applyAlignment="1">
      <alignment horizontal="center" vertical="center"/>
    </xf>
    <xf numFmtId="49" fontId="47" fillId="3" borderId="46" xfId="0" applyNumberFormat="1" applyFont="1" applyFill="1" applyBorder="1" applyAlignment="1">
      <alignment horizontal="center" vertical="center" wrapText="1"/>
    </xf>
    <xf numFmtId="0" fontId="47" fillId="3" borderId="52" xfId="0" applyFont="1" applyFill="1" applyBorder="1" applyAlignment="1">
      <alignment horizontal="left" vertical="center" wrapText="1"/>
    </xf>
    <xf numFmtId="3" fontId="47" fillId="0" borderId="60" xfId="61" applyNumberFormat="1" applyFont="1" applyFill="1" applyBorder="1" applyAlignment="1">
      <alignment horizontal="center" vertical="center" wrapText="1"/>
    </xf>
    <xf numFmtId="49" fontId="47" fillId="3" borderId="51" xfId="2" applyNumberFormat="1" applyFont="1" applyFill="1" applyBorder="1" applyAlignment="1">
      <alignment horizontal="center" vertical="center"/>
    </xf>
    <xf numFmtId="0" fontId="50" fillId="3" borderId="52" xfId="2" applyFont="1" applyFill="1" applyBorder="1" applyAlignment="1">
      <alignment horizontal="left" vertical="center" wrapText="1"/>
    </xf>
    <xf numFmtId="0" fontId="64" fillId="0" borderId="41" xfId="0" applyFont="1" applyBorder="1" applyAlignment="1">
      <alignment horizontal="center" vertical="center" wrapText="1"/>
    </xf>
    <xf numFmtId="49" fontId="47" fillId="3" borderId="12" xfId="2" applyNumberFormat="1" applyFont="1" applyFill="1" applyBorder="1" applyAlignment="1">
      <alignment horizontal="center" vertical="center"/>
    </xf>
    <xf numFmtId="0" fontId="64" fillId="0" borderId="28" xfId="0" applyFont="1" applyBorder="1" applyAlignment="1">
      <alignment horizontal="center" vertical="center" wrapText="1"/>
    </xf>
    <xf numFmtId="49" fontId="47" fillId="3" borderId="13" xfId="2" applyNumberFormat="1" applyFont="1" applyFill="1" applyBorder="1" applyAlignment="1">
      <alignment horizontal="center" vertical="center"/>
    </xf>
    <xf numFmtId="0" fontId="47" fillId="3" borderId="52" xfId="195" applyFont="1" applyFill="1" applyBorder="1" applyAlignment="1">
      <alignment horizontal="left" vertical="center" wrapText="1"/>
    </xf>
    <xf numFmtId="3" fontId="47" fillId="0" borderId="60" xfId="61" applyNumberFormat="1" applyFont="1" applyFill="1" applyBorder="1" applyAlignment="1">
      <alignment horizontal="center" vertical="center"/>
    </xf>
    <xf numFmtId="49" fontId="47" fillId="3" borderId="46" xfId="0" applyNumberFormat="1" applyFont="1" applyFill="1" applyBorder="1" applyAlignment="1">
      <alignment horizontal="center" vertical="center"/>
    </xf>
    <xf numFmtId="49" fontId="47" fillId="3" borderId="52" xfId="2" applyNumberFormat="1" applyFont="1" applyFill="1" applyBorder="1" applyAlignment="1">
      <alignment horizontal="left" vertical="center" wrapText="1"/>
    </xf>
    <xf numFmtId="0" fontId="47" fillId="3" borderId="46" xfId="0" quotePrefix="1" applyFont="1" applyFill="1" applyBorder="1" applyAlignment="1">
      <alignment horizontal="center" vertical="center"/>
    </xf>
    <xf numFmtId="3" fontId="47" fillId="3" borderId="46" xfId="2" applyNumberFormat="1" applyFont="1" applyFill="1" applyBorder="1" applyAlignment="1">
      <alignment horizontal="center" vertical="center"/>
    </xf>
    <xf numFmtId="169" fontId="47" fillId="3" borderId="46" xfId="2" applyNumberFormat="1" applyFont="1" applyFill="1" applyBorder="1" applyAlignment="1">
      <alignment horizontal="center" vertical="center"/>
    </xf>
    <xf numFmtId="3" fontId="47" fillId="3" borderId="51" xfId="2" applyNumberFormat="1" applyFont="1" applyFill="1" applyBorder="1" applyAlignment="1">
      <alignment horizontal="center" vertical="center"/>
    </xf>
    <xf numFmtId="0" fontId="47" fillId="0" borderId="0" xfId="0" applyFont="1" applyBorder="1"/>
    <xf numFmtId="0" fontId="47" fillId="3" borderId="46" xfId="0" applyFont="1" applyFill="1" applyBorder="1" applyAlignment="1">
      <alignment horizontal="center" vertical="center"/>
    </xf>
    <xf numFmtId="0" fontId="47" fillId="3" borderId="52" xfId="0" applyFont="1" applyFill="1" applyBorder="1" applyAlignment="1">
      <alignment horizontal="left" vertical="center"/>
    </xf>
    <xf numFmtId="0" fontId="62" fillId="3" borderId="64" xfId="0" applyFont="1" applyFill="1" applyBorder="1" applyAlignment="1">
      <alignment horizontal="center" vertical="center"/>
    </xf>
    <xf numFmtId="0" fontId="62" fillId="3" borderId="65" xfId="0" quotePrefix="1" applyFont="1" applyFill="1" applyBorder="1" applyAlignment="1">
      <alignment horizontal="center" vertical="center"/>
    </xf>
    <xf numFmtId="0" fontId="62" fillId="3" borderId="71" xfId="0" applyFont="1" applyFill="1" applyBorder="1" applyAlignment="1">
      <alignment horizontal="left" vertical="center" wrapText="1"/>
    </xf>
    <xf numFmtId="4" fontId="50" fillId="3" borderId="64" xfId="0" applyNumberFormat="1" applyFont="1" applyFill="1" applyBorder="1" applyAlignment="1">
      <alignment horizontal="center" vertical="center" wrapText="1"/>
    </xf>
    <xf numFmtId="4" fontId="47" fillId="3" borderId="65" xfId="0" applyNumberFormat="1" applyFont="1" applyFill="1" applyBorder="1" applyAlignment="1">
      <alignment horizontal="center" vertical="center" wrapText="1"/>
    </xf>
    <xf numFmtId="4" fontId="47" fillId="0" borderId="65" xfId="94" applyNumberFormat="1" applyFont="1" applyFill="1" applyBorder="1" applyAlignment="1">
      <alignment horizontal="center" vertical="center" wrapText="1"/>
    </xf>
    <xf numFmtId="4" fontId="47" fillId="0" borderId="65" xfId="2" applyNumberFormat="1" applyFont="1" applyFill="1" applyBorder="1" applyAlignment="1">
      <alignment horizontal="center" vertical="center" wrapText="1"/>
    </xf>
    <xf numFmtId="3" fontId="47" fillId="0" borderId="0" xfId="0" applyNumberFormat="1" applyFont="1" applyAlignment="1">
      <alignment horizontal="center" vertical="center"/>
    </xf>
    <xf numFmtId="4" fontId="44" fillId="3" borderId="46" xfId="94" applyNumberFormat="1" applyFont="1" applyFill="1" applyBorder="1" applyAlignment="1">
      <alignment horizontal="center" vertical="center"/>
    </xf>
    <xf numFmtId="4" fontId="44" fillId="3" borderId="46" xfId="0" applyNumberFormat="1" applyFont="1" applyFill="1" applyBorder="1" applyAlignment="1">
      <alignment horizontal="center"/>
    </xf>
    <xf numFmtId="4" fontId="44" fillId="3" borderId="62" xfId="94" applyNumberFormat="1" applyFont="1" applyFill="1" applyBorder="1" applyAlignment="1">
      <alignment horizontal="center" vertical="center"/>
    </xf>
    <xf numFmtId="4" fontId="44" fillId="3" borderId="62" xfId="0" applyNumberFormat="1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center" vertical="center" wrapText="1"/>
    </xf>
    <xf numFmtId="0" fontId="48" fillId="3" borderId="49" xfId="0" applyFont="1" applyFill="1" applyBorder="1"/>
    <xf numFmtId="4" fontId="44" fillId="3" borderId="65" xfId="94" applyNumberFormat="1" applyFont="1" applyFill="1" applyBorder="1" applyAlignment="1">
      <alignment horizontal="center" vertical="center"/>
    </xf>
    <xf numFmtId="4" fontId="44" fillId="3" borderId="71" xfId="0" applyNumberFormat="1" applyFont="1" applyFill="1" applyBorder="1" applyAlignment="1">
      <alignment horizontal="center" vertical="center"/>
    </xf>
    <xf numFmtId="4" fontId="48" fillId="3" borderId="64" xfId="94" applyNumberFormat="1" applyFont="1" applyFill="1" applyBorder="1" applyAlignment="1">
      <alignment horizontal="center" vertical="center"/>
    </xf>
    <xf numFmtId="4" fontId="44" fillId="3" borderId="66" xfId="94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 wrapText="1"/>
    </xf>
    <xf numFmtId="4" fontId="47" fillId="0" borderId="0" xfId="0" applyNumberFormat="1" applyFont="1" applyFill="1" applyAlignment="1">
      <alignment horizontal="center" vertical="center"/>
    </xf>
    <xf numFmtId="3" fontId="47" fillId="0" borderId="0" xfId="0" applyNumberFormat="1" applyFont="1" applyFill="1" applyAlignment="1">
      <alignment horizontal="center" vertical="center"/>
    </xf>
    <xf numFmtId="0" fontId="62" fillId="0" borderId="18" xfId="0" applyFont="1" applyFill="1" applyBorder="1" applyAlignment="1">
      <alignment horizontal="center" vertical="center" wrapText="1"/>
    </xf>
    <xf numFmtId="0" fontId="62" fillId="0" borderId="24" xfId="0" applyFont="1" applyFill="1" applyBorder="1" applyAlignment="1">
      <alignment horizontal="center" vertical="center" wrapText="1"/>
    </xf>
    <xf numFmtId="0" fontId="62" fillId="0" borderId="20" xfId="0" applyFont="1" applyFill="1" applyBorder="1" applyAlignment="1">
      <alignment horizontal="center" vertical="center" wrapText="1"/>
    </xf>
    <xf numFmtId="3" fontId="62" fillId="0" borderId="33" xfId="0" applyNumberFormat="1" applyFont="1" applyFill="1" applyBorder="1" applyAlignment="1">
      <alignment horizontal="center" vertical="center" wrapText="1"/>
    </xf>
    <xf numFmtId="0" fontId="62" fillId="0" borderId="17" xfId="0" applyFont="1" applyBorder="1" applyAlignment="1">
      <alignment horizontal="center" vertical="center" wrapText="1"/>
    </xf>
    <xf numFmtId="0" fontId="62" fillId="0" borderId="26" xfId="0" applyFont="1" applyBorder="1" applyAlignment="1">
      <alignment horizontal="center" vertical="center" wrapText="1"/>
    </xf>
    <xf numFmtId="3" fontId="62" fillId="0" borderId="44" xfId="0" applyNumberFormat="1" applyFont="1" applyFill="1" applyBorder="1" applyAlignment="1">
      <alignment horizontal="center" vertical="center" wrapText="1"/>
    </xf>
    <xf numFmtId="0" fontId="65" fillId="0" borderId="44" xfId="0" applyFont="1" applyBorder="1" applyAlignment="1">
      <alignment horizontal="center" vertical="center" wrapText="1"/>
    </xf>
    <xf numFmtId="3" fontId="62" fillId="0" borderId="48" xfId="0" applyNumberFormat="1" applyFont="1" applyFill="1" applyBorder="1" applyAlignment="1">
      <alignment horizontal="center" vertical="center" wrapText="1"/>
    </xf>
    <xf numFmtId="0" fontId="65" fillId="0" borderId="45" xfId="0" applyFont="1" applyBorder="1" applyAlignment="1">
      <alignment horizontal="center" vertical="center" wrapText="1"/>
    </xf>
    <xf numFmtId="4" fontId="63" fillId="0" borderId="26" xfId="0" applyNumberFormat="1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center" vertical="center"/>
    </xf>
    <xf numFmtId="0" fontId="62" fillId="0" borderId="14" xfId="0" applyFont="1" applyFill="1" applyBorder="1" applyAlignment="1">
      <alignment horizontal="center" vertical="center" wrapText="1"/>
    </xf>
    <xf numFmtId="0" fontId="62" fillId="0" borderId="46" xfId="0" applyFont="1" applyFill="1" applyBorder="1" applyAlignment="1">
      <alignment horizontal="center" vertical="center" wrapText="1"/>
    </xf>
    <xf numFmtId="0" fontId="62" fillId="0" borderId="52" xfId="0" applyFont="1" applyFill="1" applyBorder="1" applyAlignment="1">
      <alignment horizontal="center" vertical="center" wrapText="1"/>
    </xf>
    <xf numFmtId="3" fontId="62" fillId="0" borderId="21" xfId="2" applyNumberFormat="1" applyFont="1" applyFill="1" applyBorder="1" applyAlignment="1">
      <alignment horizontal="center" vertical="center" wrapText="1"/>
    </xf>
    <xf numFmtId="0" fontId="62" fillId="0" borderId="53" xfId="0" applyFont="1" applyBorder="1" applyAlignment="1">
      <alignment horizontal="center" vertical="center" wrapText="1"/>
    </xf>
    <xf numFmtId="0" fontId="62" fillId="0" borderId="54" xfId="0" applyFont="1" applyBorder="1" applyAlignment="1">
      <alignment horizontal="center" vertical="center" wrapText="1"/>
    </xf>
    <xf numFmtId="3" fontId="62" fillId="0" borderId="52" xfId="0" applyNumberFormat="1" applyFont="1" applyFill="1" applyBorder="1" applyAlignment="1">
      <alignment horizontal="center" vertical="center" wrapText="1"/>
    </xf>
    <xf numFmtId="0" fontId="65" fillId="0" borderId="53" xfId="0" applyFont="1" applyBorder="1" applyAlignment="1">
      <alignment horizontal="center" vertical="center" wrapText="1"/>
    </xf>
    <xf numFmtId="0" fontId="65" fillId="0" borderId="54" xfId="0" applyFont="1" applyBorder="1" applyAlignment="1">
      <alignment horizontal="center" vertical="center" wrapText="1"/>
    </xf>
    <xf numFmtId="4" fontId="63" fillId="0" borderId="57" xfId="94" applyNumberFormat="1" applyFont="1" applyFill="1" applyBorder="1" applyAlignment="1">
      <alignment horizontal="center" vertical="center" wrapText="1"/>
    </xf>
    <xf numFmtId="0" fontId="65" fillId="0" borderId="56" xfId="0" applyFont="1" applyBorder="1" applyAlignment="1">
      <alignment horizontal="center" vertical="center" wrapText="1"/>
    </xf>
    <xf numFmtId="0" fontId="65" fillId="0" borderId="47" xfId="0" applyFont="1" applyBorder="1" applyAlignment="1">
      <alignment horizontal="center" vertical="center" wrapText="1"/>
    </xf>
    <xf numFmtId="0" fontId="65" fillId="0" borderId="36" xfId="0" applyFont="1" applyBorder="1" applyAlignment="1">
      <alignment horizontal="center" vertical="center" wrapText="1"/>
    </xf>
    <xf numFmtId="4" fontId="63" fillId="0" borderId="58" xfId="0" applyNumberFormat="1" applyFont="1" applyFill="1" applyBorder="1" applyAlignment="1">
      <alignment horizontal="center" vertical="center" wrapText="1"/>
    </xf>
    <xf numFmtId="0" fontId="62" fillId="0" borderId="15" xfId="0" applyFont="1" applyFill="1" applyBorder="1" applyAlignment="1">
      <alignment horizontal="center" vertical="center" wrapText="1"/>
    </xf>
    <xf numFmtId="0" fontId="62" fillId="0" borderId="25" xfId="0" applyFont="1" applyFill="1" applyBorder="1" applyAlignment="1">
      <alignment horizontal="center" vertical="center" wrapText="1"/>
    </xf>
    <xf numFmtId="0" fontId="62" fillId="0" borderId="16" xfId="0" applyFont="1" applyFill="1" applyBorder="1" applyAlignment="1">
      <alignment horizontal="center" vertical="center" wrapText="1"/>
    </xf>
    <xf numFmtId="3" fontId="62" fillId="0" borderId="60" xfId="2" applyNumberFormat="1" applyFont="1" applyFill="1" applyBorder="1" applyAlignment="1">
      <alignment horizontal="center" vertical="center" wrapText="1"/>
    </xf>
    <xf numFmtId="3" fontId="62" fillId="0" borderId="51" xfId="2" applyNumberFormat="1" applyFont="1" applyFill="1" applyBorder="1" applyAlignment="1">
      <alignment horizontal="center" vertical="center" wrapText="1"/>
    </xf>
    <xf numFmtId="3" fontId="62" fillId="0" borderId="51" xfId="0" applyNumberFormat="1" applyFont="1" applyFill="1" applyBorder="1" applyAlignment="1">
      <alignment horizontal="center" vertical="center" wrapText="1"/>
    </xf>
    <xf numFmtId="0" fontId="63" fillId="0" borderId="78" xfId="0" applyFont="1" applyBorder="1" applyAlignment="1">
      <alignment horizontal="center" vertical="center" wrapText="1"/>
    </xf>
    <xf numFmtId="3" fontId="62" fillId="0" borderId="69" xfId="2" applyNumberFormat="1" applyFont="1" applyFill="1" applyBorder="1" applyAlignment="1">
      <alignment horizontal="center" vertical="center" wrapText="1"/>
    </xf>
    <xf numFmtId="3" fontId="62" fillId="0" borderId="55" xfId="0" applyNumberFormat="1" applyFont="1" applyFill="1" applyBorder="1" applyAlignment="1">
      <alignment horizontal="center" vertical="center" wrapText="1"/>
    </xf>
    <xf numFmtId="3" fontId="63" fillId="0" borderId="55" xfId="0" applyNumberFormat="1" applyFont="1" applyFill="1" applyBorder="1" applyAlignment="1">
      <alignment horizontal="center" vertical="center" wrapText="1"/>
    </xf>
    <xf numFmtId="3" fontId="63" fillId="0" borderId="57" xfId="0" applyNumberFormat="1" applyFont="1" applyFill="1" applyBorder="1" applyAlignment="1">
      <alignment horizontal="center" vertical="center" wrapText="1"/>
    </xf>
    <xf numFmtId="4" fontId="63" fillId="0" borderId="59" xfId="0" applyNumberFormat="1" applyFont="1" applyFill="1" applyBorder="1" applyAlignment="1">
      <alignment horizontal="center" vertical="center" wrapText="1"/>
    </xf>
    <xf numFmtId="0" fontId="50" fillId="26" borderId="18" xfId="0" applyFont="1" applyFill="1" applyBorder="1" applyAlignment="1">
      <alignment horizontal="left" vertical="center"/>
    </xf>
    <xf numFmtId="0" fontId="50" fillId="26" borderId="24" xfId="0" applyFont="1" applyFill="1" applyBorder="1" applyAlignment="1">
      <alignment horizontal="left" vertical="center"/>
    </xf>
    <xf numFmtId="0" fontId="50" fillId="26" borderId="19" xfId="0" applyFont="1" applyFill="1" applyBorder="1" applyAlignment="1">
      <alignment horizontal="left" vertical="center"/>
    </xf>
    <xf numFmtId="4" fontId="50" fillId="26" borderId="79" xfId="0" applyNumberFormat="1" applyFont="1" applyFill="1" applyBorder="1" applyAlignment="1">
      <alignment horizontal="center" vertical="center" wrapText="1"/>
    </xf>
    <xf numFmtId="4" fontId="50" fillId="26" borderId="24" xfId="0" applyNumberFormat="1" applyFont="1" applyFill="1" applyBorder="1" applyAlignment="1">
      <alignment horizontal="center" vertical="center" wrapText="1"/>
    </xf>
    <xf numFmtId="4" fontId="50" fillId="26" borderId="20" xfId="0" applyNumberFormat="1" applyFont="1" applyFill="1" applyBorder="1" applyAlignment="1">
      <alignment horizontal="center" vertical="center" wrapText="1"/>
    </xf>
    <xf numFmtId="4" fontId="50" fillId="26" borderId="18" xfId="0" applyNumberFormat="1" applyFont="1" applyFill="1" applyBorder="1" applyAlignment="1">
      <alignment horizontal="center" vertical="center" wrapText="1"/>
    </xf>
    <xf numFmtId="4" fontId="50" fillId="26" borderId="19" xfId="0" applyNumberFormat="1" applyFont="1" applyFill="1" applyBorder="1" applyAlignment="1">
      <alignment horizontal="center" vertical="center" wrapText="1"/>
    </xf>
    <xf numFmtId="4" fontId="50" fillId="26" borderId="26" xfId="0" applyNumberFormat="1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center" vertical="center"/>
    </xf>
    <xf numFmtId="4" fontId="50" fillId="0" borderId="63" xfId="0" applyNumberFormat="1" applyFont="1" applyFill="1" applyBorder="1" applyAlignment="1">
      <alignment horizontal="center" vertical="center"/>
    </xf>
    <xf numFmtId="4" fontId="50" fillId="0" borderId="46" xfId="0" applyNumberFormat="1" applyFont="1" applyFill="1" applyBorder="1" applyAlignment="1">
      <alignment horizontal="center" vertical="center"/>
    </xf>
    <xf numFmtId="4" fontId="50" fillId="0" borderId="52" xfId="0" applyNumberFormat="1" applyFont="1" applyFill="1" applyBorder="1" applyAlignment="1">
      <alignment horizontal="center" vertical="center"/>
    </xf>
    <xf numFmtId="4" fontId="50" fillId="0" borderId="62" xfId="0" applyNumberFormat="1" applyFont="1" applyFill="1" applyBorder="1" applyAlignment="1">
      <alignment horizontal="center" vertical="center"/>
    </xf>
    <xf numFmtId="4" fontId="50" fillId="0" borderId="54" xfId="0" applyNumberFormat="1" applyFont="1" applyFill="1" applyBorder="1" applyAlignment="1">
      <alignment horizontal="center" vertical="center"/>
    </xf>
    <xf numFmtId="4" fontId="50" fillId="0" borderId="74" xfId="0" applyNumberFormat="1" applyFont="1" applyFill="1" applyBorder="1" applyAlignment="1">
      <alignment horizontal="center" vertical="center"/>
    </xf>
    <xf numFmtId="4" fontId="50" fillId="26" borderId="63" xfId="0" applyNumberFormat="1" applyFont="1" applyFill="1" applyBorder="1" applyAlignment="1">
      <alignment horizontal="center" vertical="center"/>
    </xf>
    <xf numFmtId="4" fontId="50" fillId="26" borderId="52" xfId="0" applyNumberFormat="1" applyFont="1" applyFill="1" applyBorder="1" applyAlignment="1">
      <alignment horizontal="center" vertical="center"/>
    </xf>
    <xf numFmtId="4" fontId="50" fillId="26" borderId="54" xfId="0" applyNumberFormat="1" applyFont="1" applyFill="1" applyBorder="1" applyAlignment="1">
      <alignment horizontal="center" vertical="center"/>
    </xf>
    <xf numFmtId="4" fontId="50" fillId="26" borderId="74" xfId="0" applyNumberFormat="1" applyFont="1" applyFill="1" applyBorder="1" applyAlignment="1">
      <alignment horizontal="center" vertical="center"/>
    </xf>
    <xf numFmtId="0" fontId="47" fillId="3" borderId="62" xfId="2" applyFont="1" applyFill="1" applyBorder="1" applyAlignment="1">
      <alignment horizontal="left" vertical="center" wrapText="1"/>
    </xf>
    <xf numFmtId="0" fontId="47" fillId="3" borderId="46" xfId="2" applyFont="1" applyFill="1" applyBorder="1" applyAlignment="1">
      <alignment horizontal="left" vertical="center" wrapText="1"/>
    </xf>
    <xf numFmtId="0" fontId="47" fillId="3" borderId="46" xfId="0" applyFont="1" applyFill="1" applyBorder="1" applyAlignment="1">
      <alignment horizontal="left" vertical="center" wrapText="1"/>
    </xf>
    <xf numFmtId="0" fontId="50" fillId="3" borderId="46" xfId="2" applyFont="1" applyFill="1" applyBorder="1" applyAlignment="1">
      <alignment horizontal="left" vertical="center" wrapText="1"/>
    </xf>
    <xf numFmtId="0" fontId="47" fillId="3" borderId="46" xfId="195" applyFont="1" applyFill="1" applyBorder="1" applyAlignment="1">
      <alignment horizontal="left" vertical="center" wrapText="1"/>
    </xf>
    <xf numFmtId="49" fontId="47" fillId="3" borderId="46" xfId="2" applyNumberFormat="1" applyFont="1" applyFill="1" applyBorder="1" applyAlignment="1">
      <alignment horizontal="left" vertical="center" wrapText="1"/>
    </xf>
    <xf numFmtId="0" fontId="47" fillId="3" borderId="46" xfId="0" applyFont="1" applyFill="1" applyBorder="1" applyAlignment="1">
      <alignment horizontal="left" vertical="center"/>
    </xf>
    <xf numFmtId="0" fontId="62" fillId="3" borderId="66" xfId="0" applyFont="1" applyFill="1" applyBorder="1" applyAlignment="1">
      <alignment horizontal="left" vertical="center" wrapText="1"/>
    </xf>
    <xf numFmtId="4" fontId="47" fillId="3" borderId="54" xfId="94" applyNumberFormat="1" applyFont="1" applyFill="1" applyBorder="1" applyAlignment="1">
      <alignment horizontal="center" vertical="center"/>
    </xf>
    <xf numFmtId="4" fontId="47" fillId="3" borderId="46" xfId="94" applyNumberFormat="1" applyFont="1" applyFill="1" applyBorder="1" applyAlignment="1">
      <alignment horizontal="center" vertical="center"/>
    </xf>
    <xf numFmtId="4" fontId="50" fillId="3" borderId="46" xfId="94" applyNumberFormat="1" applyFont="1" applyFill="1" applyBorder="1" applyAlignment="1">
      <alignment horizontal="center" vertical="center"/>
    </xf>
    <xf numFmtId="4" fontId="50" fillId="3" borderId="46" xfId="0" applyNumberFormat="1" applyFont="1" applyFill="1" applyBorder="1" applyAlignment="1">
      <alignment horizontal="center" vertical="center"/>
    </xf>
    <xf numFmtId="4" fontId="50" fillId="3" borderId="52" xfId="0" applyNumberFormat="1" applyFont="1" applyFill="1" applyBorder="1" applyAlignment="1">
      <alignment horizontal="center" vertical="center"/>
    </xf>
    <xf numFmtId="4" fontId="47" fillId="3" borderId="63" xfId="94" applyNumberFormat="1" applyFont="1" applyFill="1" applyBorder="1" applyAlignment="1">
      <alignment horizontal="center" vertical="center"/>
    </xf>
    <xf numFmtId="4" fontId="47" fillId="3" borderId="52" xfId="94" applyNumberFormat="1" applyFont="1" applyFill="1" applyBorder="1" applyAlignment="1">
      <alignment horizontal="center" vertical="center"/>
    </xf>
    <xf numFmtId="4" fontId="50" fillId="3" borderId="62" xfId="94" applyNumberFormat="1" applyFont="1" applyFill="1" applyBorder="1" applyAlignment="1">
      <alignment horizontal="center" vertical="center"/>
    </xf>
    <xf numFmtId="4" fontId="50" fillId="3" borderId="52" xfId="94" applyNumberFormat="1" applyFont="1" applyFill="1" applyBorder="1" applyAlignment="1">
      <alignment horizontal="center" vertical="center"/>
    </xf>
    <xf numFmtId="4" fontId="50" fillId="3" borderId="74" xfId="0" applyNumberFormat="1" applyFont="1" applyFill="1" applyBorder="1" applyAlignment="1">
      <alignment horizontal="center" vertical="center"/>
    </xf>
    <xf numFmtId="0" fontId="47" fillId="3" borderId="0" xfId="0" applyFont="1" applyFill="1" applyAlignment="1">
      <alignment horizontal="center" vertical="center"/>
    </xf>
    <xf numFmtId="4" fontId="47" fillId="3" borderId="53" xfId="94" applyNumberFormat="1" applyFont="1" applyFill="1" applyBorder="1" applyAlignment="1">
      <alignment horizontal="center" vertical="center"/>
    </xf>
    <xf numFmtId="4" fontId="47" fillId="3" borderId="68" xfId="94" applyNumberFormat="1" applyFont="1" applyFill="1" applyBorder="1" applyAlignment="1">
      <alignment horizontal="center" vertical="center"/>
    </xf>
    <xf numFmtId="4" fontId="50" fillId="3" borderId="22" xfId="0" applyNumberFormat="1" applyFont="1" applyFill="1" applyBorder="1" applyAlignment="1">
      <alignment horizontal="center" vertical="center"/>
    </xf>
    <xf numFmtId="4" fontId="47" fillId="3" borderId="14" xfId="94" applyNumberFormat="1" applyFont="1" applyFill="1" applyBorder="1" applyAlignment="1">
      <alignment horizontal="center" vertical="center"/>
    </xf>
    <xf numFmtId="4" fontId="50" fillId="3" borderId="22" xfId="94" applyNumberFormat="1" applyFont="1" applyFill="1" applyBorder="1" applyAlignment="1">
      <alignment horizontal="center" vertical="center"/>
    </xf>
    <xf numFmtId="4" fontId="50" fillId="3" borderId="58" xfId="0" applyNumberFormat="1" applyFont="1" applyFill="1" applyBorder="1" applyAlignment="1">
      <alignment horizontal="center" vertical="center"/>
    </xf>
    <xf numFmtId="3" fontId="47" fillId="3" borderId="60" xfId="61" applyNumberFormat="1" applyFont="1" applyFill="1" applyBorder="1" applyAlignment="1">
      <alignment horizontal="center" vertical="center" wrapText="1"/>
    </xf>
    <xf numFmtId="0" fontId="64" fillId="3" borderId="41" xfId="0" applyFont="1" applyFill="1" applyBorder="1" applyAlignment="1">
      <alignment horizontal="center" vertical="center" wrapText="1"/>
    </xf>
    <xf numFmtId="0" fontId="64" fillId="3" borderId="28" xfId="0" applyFont="1" applyFill="1" applyBorder="1" applyAlignment="1">
      <alignment horizontal="center" vertical="center" wrapText="1"/>
    </xf>
    <xf numFmtId="3" fontId="47" fillId="3" borderId="60" xfId="61" applyNumberFormat="1" applyFont="1" applyFill="1" applyBorder="1" applyAlignment="1">
      <alignment horizontal="center" vertical="center"/>
    </xf>
    <xf numFmtId="4" fontId="50" fillId="3" borderId="62" xfId="0" applyNumberFormat="1" applyFont="1" applyFill="1" applyBorder="1" applyAlignment="1">
      <alignment horizontal="center" vertical="center"/>
    </xf>
    <xf numFmtId="0" fontId="47" fillId="3" borderId="0" xfId="0" applyFont="1" applyFill="1"/>
    <xf numFmtId="4" fontId="47" fillId="3" borderId="60" xfId="94" applyNumberFormat="1" applyFont="1" applyFill="1" applyBorder="1" applyAlignment="1">
      <alignment horizontal="center" vertical="center"/>
    </xf>
    <xf numFmtId="4" fontId="47" fillId="3" borderId="51" xfId="94" applyNumberFormat="1" applyFont="1" applyFill="1" applyBorder="1" applyAlignment="1">
      <alignment horizontal="center" vertical="center"/>
    </xf>
    <xf numFmtId="4" fontId="50" fillId="3" borderId="51" xfId="94" applyNumberFormat="1" applyFont="1" applyFill="1" applyBorder="1" applyAlignment="1">
      <alignment horizontal="center" vertical="center"/>
    </xf>
    <xf numFmtId="4" fontId="50" fillId="3" borderId="51" xfId="0" applyNumberFormat="1" applyFont="1" applyFill="1" applyBorder="1" applyAlignment="1">
      <alignment horizontal="center" vertical="center"/>
    </xf>
    <xf numFmtId="4" fontId="50" fillId="3" borderId="57" xfId="0" applyNumberFormat="1" applyFont="1" applyFill="1" applyBorder="1" applyAlignment="1">
      <alignment horizontal="center" vertical="center"/>
    </xf>
    <xf numFmtId="4" fontId="47" fillId="3" borderId="69" xfId="94" applyNumberFormat="1" applyFont="1" applyFill="1" applyBorder="1" applyAlignment="1">
      <alignment horizontal="center" vertical="center"/>
    </xf>
    <xf numFmtId="4" fontId="47" fillId="3" borderId="55" xfId="94" applyNumberFormat="1" applyFont="1" applyFill="1" applyBorder="1" applyAlignment="1">
      <alignment horizontal="center" vertical="center"/>
    </xf>
    <xf numFmtId="4" fontId="50" fillId="3" borderId="57" xfId="94" applyNumberFormat="1" applyFont="1" applyFill="1" applyBorder="1" applyAlignment="1">
      <alignment horizontal="center" vertical="center"/>
    </xf>
    <xf numFmtId="4" fontId="50" fillId="3" borderId="55" xfId="94" applyNumberFormat="1" applyFont="1" applyFill="1" applyBorder="1" applyAlignment="1">
      <alignment horizontal="center" vertical="center"/>
    </xf>
    <xf numFmtId="4" fontId="50" fillId="3" borderId="70" xfId="0" applyNumberFormat="1" applyFont="1" applyFill="1" applyBorder="1" applyAlignment="1">
      <alignment horizontal="center" vertical="center"/>
    </xf>
    <xf numFmtId="4" fontId="47" fillId="3" borderId="73" xfId="94" applyNumberFormat="1" applyFont="1" applyFill="1" applyBorder="1" applyAlignment="1">
      <alignment horizontal="center" vertical="center"/>
    </xf>
    <xf numFmtId="4" fontId="47" fillId="3" borderId="65" xfId="94" applyNumberFormat="1" applyFont="1" applyFill="1" applyBorder="1" applyAlignment="1">
      <alignment horizontal="center" vertical="center"/>
    </xf>
    <xf numFmtId="4" fontId="50" fillId="3" borderId="65" xfId="94" applyNumberFormat="1" applyFont="1" applyFill="1" applyBorder="1" applyAlignment="1">
      <alignment horizontal="center" vertical="center"/>
    </xf>
    <xf numFmtId="4" fontId="50" fillId="3" borderId="65" xfId="0" applyNumberFormat="1" applyFont="1" applyFill="1" applyBorder="1" applyAlignment="1">
      <alignment horizontal="center" vertical="center"/>
    </xf>
    <xf numFmtId="4" fontId="50" fillId="3" borderId="71" xfId="0" applyNumberFormat="1" applyFont="1" applyFill="1" applyBorder="1" applyAlignment="1">
      <alignment horizontal="center" vertical="center"/>
    </xf>
    <xf numFmtId="4" fontId="47" fillId="3" borderId="64" xfId="94" applyNumberFormat="1" applyFont="1" applyFill="1" applyBorder="1" applyAlignment="1">
      <alignment horizontal="center" vertical="center"/>
    </xf>
    <xf numFmtId="4" fontId="47" fillId="3" borderId="71" xfId="94" applyNumberFormat="1" applyFont="1" applyFill="1" applyBorder="1" applyAlignment="1">
      <alignment horizontal="center" vertical="center"/>
    </xf>
    <xf numFmtId="4" fontId="50" fillId="3" borderId="66" xfId="94" applyNumberFormat="1" applyFont="1" applyFill="1" applyBorder="1" applyAlignment="1">
      <alignment horizontal="center" vertical="center"/>
    </xf>
    <xf numFmtId="4" fontId="50" fillId="3" borderId="71" xfId="94" applyNumberFormat="1" applyFont="1" applyFill="1" applyBorder="1" applyAlignment="1">
      <alignment horizontal="center" vertical="center"/>
    </xf>
    <xf numFmtId="4" fontId="50" fillId="3" borderId="32" xfId="0" applyNumberFormat="1" applyFont="1" applyFill="1" applyBorder="1" applyAlignment="1">
      <alignment horizontal="center" vertical="center"/>
    </xf>
    <xf numFmtId="3" fontId="47" fillId="3" borderId="0" xfId="0" applyNumberFormat="1" applyFont="1" applyFill="1" applyBorder="1" applyAlignment="1">
      <alignment horizontal="center" vertical="center"/>
    </xf>
  </cellXfs>
  <cellStyles count="236">
    <cellStyle name="20% - Accent1" xfId="99" xr:uid="{00000000-0005-0000-0000-000000000000}"/>
    <cellStyle name="20% - Accent2" xfId="100" xr:uid="{00000000-0005-0000-0000-000001000000}"/>
    <cellStyle name="20% - Accent3" xfId="101" xr:uid="{00000000-0005-0000-0000-000002000000}"/>
    <cellStyle name="20% - Accent4" xfId="102" xr:uid="{00000000-0005-0000-0000-000003000000}"/>
    <cellStyle name="20% - Accent5" xfId="103" xr:uid="{00000000-0005-0000-0000-000004000000}"/>
    <cellStyle name="20% - Accent6" xfId="104" xr:uid="{00000000-0005-0000-0000-000005000000}"/>
    <cellStyle name="20% - Акцент1 2" xfId="105" xr:uid="{00000000-0005-0000-0000-000006000000}"/>
    <cellStyle name="20% - Акцент2 2" xfId="106" xr:uid="{00000000-0005-0000-0000-000007000000}"/>
    <cellStyle name="20% - Акцент3 2" xfId="107" xr:uid="{00000000-0005-0000-0000-000008000000}"/>
    <cellStyle name="20% - Акцент4 2" xfId="108" xr:uid="{00000000-0005-0000-0000-000009000000}"/>
    <cellStyle name="20% - Акцент5 2" xfId="109" xr:uid="{00000000-0005-0000-0000-00000A000000}"/>
    <cellStyle name="20% - Акцент6 2" xfId="110" xr:uid="{00000000-0005-0000-0000-00000B000000}"/>
    <cellStyle name="40% - Accent1" xfId="111" xr:uid="{00000000-0005-0000-0000-00000C000000}"/>
    <cellStyle name="40% - Accent2" xfId="112" xr:uid="{00000000-0005-0000-0000-00000D000000}"/>
    <cellStyle name="40% - Accent3" xfId="113" xr:uid="{00000000-0005-0000-0000-00000E000000}"/>
    <cellStyle name="40% - Accent4" xfId="114" xr:uid="{00000000-0005-0000-0000-00000F000000}"/>
    <cellStyle name="40% - Accent5" xfId="115" xr:uid="{00000000-0005-0000-0000-000010000000}"/>
    <cellStyle name="40% - Accent6" xfId="116" xr:uid="{00000000-0005-0000-0000-000011000000}"/>
    <cellStyle name="40% - Акцент1 2" xfId="117" xr:uid="{00000000-0005-0000-0000-000012000000}"/>
    <cellStyle name="40% - Акцент2 2" xfId="118" xr:uid="{00000000-0005-0000-0000-000013000000}"/>
    <cellStyle name="40% - Акцент3 2" xfId="119" xr:uid="{00000000-0005-0000-0000-000014000000}"/>
    <cellStyle name="40% - Акцент4 2" xfId="120" xr:uid="{00000000-0005-0000-0000-000015000000}"/>
    <cellStyle name="40% - Акцент5 2" xfId="121" xr:uid="{00000000-0005-0000-0000-000016000000}"/>
    <cellStyle name="40% - Акцент6 2" xfId="122" xr:uid="{00000000-0005-0000-0000-000017000000}"/>
    <cellStyle name="60% - Accent1" xfId="123" xr:uid="{00000000-0005-0000-0000-000018000000}"/>
    <cellStyle name="60% - Accent2" xfId="124" xr:uid="{00000000-0005-0000-0000-000019000000}"/>
    <cellStyle name="60% - Accent3" xfId="125" xr:uid="{00000000-0005-0000-0000-00001A000000}"/>
    <cellStyle name="60% - Accent4" xfId="126" xr:uid="{00000000-0005-0000-0000-00001B000000}"/>
    <cellStyle name="60% - Accent5" xfId="127" xr:uid="{00000000-0005-0000-0000-00001C000000}"/>
    <cellStyle name="60% - Accent6" xfId="128" xr:uid="{00000000-0005-0000-0000-00001D000000}"/>
    <cellStyle name="60% - Акцент1 2" xfId="129" xr:uid="{00000000-0005-0000-0000-00001E000000}"/>
    <cellStyle name="60% - Акцент2 2" xfId="130" xr:uid="{00000000-0005-0000-0000-00001F000000}"/>
    <cellStyle name="60% - Акцент3 2" xfId="131" xr:uid="{00000000-0005-0000-0000-000020000000}"/>
    <cellStyle name="60% - Акцент4 2" xfId="132" xr:uid="{00000000-0005-0000-0000-000021000000}"/>
    <cellStyle name="60% - Акцент5 2" xfId="133" xr:uid="{00000000-0005-0000-0000-000022000000}"/>
    <cellStyle name="60% - Акцент6 2" xfId="134" xr:uid="{00000000-0005-0000-0000-000023000000}"/>
    <cellStyle name="Accent1" xfId="135" xr:uid="{00000000-0005-0000-0000-000024000000}"/>
    <cellStyle name="Accent2" xfId="136" xr:uid="{00000000-0005-0000-0000-000025000000}"/>
    <cellStyle name="Accent3" xfId="137" xr:uid="{00000000-0005-0000-0000-000026000000}"/>
    <cellStyle name="Accent4" xfId="138" xr:uid="{00000000-0005-0000-0000-000027000000}"/>
    <cellStyle name="Accent5" xfId="139" xr:uid="{00000000-0005-0000-0000-000028000000}"/>
    <cellStyle name="Accent6" xfId="140" xr:uid="{00000000-0005-0000-0000-000029000000}"/>
    <cellStyle name="Bad" xfId="141" xr:uid="{00000000-0005-0000-0000-00002A000000}"/>
    <cellStyle name="Calculation" xfId="142" xr:uid="{00000000-0005-0000-0000-00002B000000}"/>
    <cellStyle name="Check Cell" xfId="143" xr:uid="{00000000-0005-0000-0000-00002C000000}"/>
    <cellStyle name="Excel Built-in Normal" xfId="4" xr:uid="{00000000-0005-0000-0000-00002D000000}"/>
    <cellStyle name="Excel Built-in Normal 2" xfId="144" xr:uid="{00000000-0005-0000-0000-00002E000000}"/>
    <cellStyle name="Excel Built-in Normal 3" xfId="145" xr:uid="{00000000-0005-0000-0000-00002F000000}"/>
    <cellStyle name="Excel Built-in Normal 4" xfId="146" xr:uid="{00000000-0005-0000-0000-000030000000}"/>
    <cellStyle name="Excel Built-in Обычный 2" xfId="147" xr:uid="{00000000-0005-0000-0000-000031000000}"/>
    <cellStyle name="Excel Built-in Обычный_КОЙКИ - ПЛАН 2005год" xfId="148" xr:uid="{00000000-0005-0000-0000-000032000000}"/>
    <cellStyle name="Explanatory Text" xfId="149" xr:uid="{00000000-0005-0000-0000-000033000000}"/>
    <cellStyle name="Good" xfId="150" xr:uid="{00000000-0005-0000-0000-000034000000}"/>
    <cellStyle name="Heading" xfId="151" xr:uid="{00000000-0005-0000-0000-000035000000}"/>
    <cellStyle name="Heading 1" xfId="152" xr:uid="{00000000-0005-0000-0000-000036000000}"/>
    <cellStyle name="Heading 2" xfId="153" xr:uid="{00000000-0005-0000-0000-000037000000}"/>
    <cellStyle name="Heading 3" xfId="154" xr:uid="{00000000-0005-0000-0000-000038000000}"/>
    <cellStyle name="Heading 4" xfId="155" xr:uid="{00000000-0005-0000-0000-000039000000}"/>
    <cellStyle name="Heading1" xfId="156" xr:uid="{00000000-0005-0000-0000-00003A000000}"/>
    <cellStyle name="Input" xfId="157" xr:uid="{00000000-0005-0000-0000-00003B000000}"/>
    <cellStyle name="Linked Cell" xfId="158" xr:uid="{00000000-0005-0000-0000-00003C000000}"/>
    <cellStyle name="Neutral" xfId="159" xr:uid="{00000000-0005-0000-0000-00003D000000}"/>
    <cellStyle name="Normal_Book1" xfId="1" xr:uid="{00000000-0005-0000-0000-00003E000000}"/>
    <cellStyle name="Note" xfId="160" xr:uid="{00000000-0005-0000-0000-00003F000000}"/>
    <cellStyle name="Output" xfId="161" xr:uid="{00000000-0005-0000-0000-000040000000}"/>
    <cellStyle name="Result" xfId="162" xr:uid="{00000000-0005-0000-0000-000041000000}"/>
    <cellStyle name="Result2" xfId="163" xr:uid="{00000000-0005-0000-0000-000042000000}"/>
    <cellStyle name="Title" xfId="164" xr:uid="{00000000-0005-0000-0000-000043000000}"/>
    <cellStyle name="Total" xfId="165" xr:uid="{00000000-0005-0000-0000-000044000000}"/>
    <cellStyle name="Warning Text" xfId="166" xr:uid="{00000000-0005-0000-0000-000045000000}"/>
    <cellStyle name="Акцент1 2" xfId="167" xr:uid="{00000000-0005-0000-0000-000046000000}"/>
    <cellStyle name="Акцент2 2" xfId="168" xr:uid="{00000000-0005-0000-0000-000047000000}"/>
    <cellStyle name="Акцент3 2" xfId="169" xr:uid="{00000000-0005-0000-0000-000048000000}"/>
    <cellStyle name="Акцент4 2" xfId="170" xr:uid="{00000000-0005-0000-0000-000049000000}"/>
    <cellStyle name="Акцент5 2" xfId="171" xr:uid="{00000000-0005-0000-0000-00004A000000}"/>
    <cellStyle name="Акцент6 2" xfId="172" xr:uid="{00000000-0005-0000-0000-00004B000000}"/>
    <cellStyle name="Ввод  2" xfId="173" xr:uid="{00000000-0005-0000-0000-00004C000000}"/>
    <cellStyle name="Вывод 2" xfId="174" xr:uid="{00000000-0005-0000-0000-00004D000000}"/>
    <cellStyle name="Вычисление 2" xfId="175" xr:uid="{00000000-0005-0000-0000-00004E000000}"/>
    <cellStyle name="Заголовок 1 2" xfId="176" xr:uid="{00000000-0005-0000-0000-00004F000000}"/>
    <cellStyle name="Заголовок 2 2" xfId="177" xr:uid="{00000000-0005-0000-0000-000050000000}"/>
    <cellStyle name="Заголовок 3 2" xfId="178" xr:uid="{00000000-0005-0000-0000-000051000000}"/>
    <cellStyle name="Заголовок 4 2" xfId="179" xr:uid="{00000000-0005-0000-0000-000052000000}"/>
    <cellStyle name="Итог 2" xfId="180" xr:uid="{00000000-0005-0000-0000-000053000000}"/>
    <cellStyle name="Контрольная ячейка 2" xfId="181" xr:uid="{00000000-0005-0000-0000-000054000000}"/>
    <cellStyle name="Название 2" xfId="182" xr:uid="{00000000-0005-0000-0000-000055000000}"/>
    <cellStyle name="Нейтральный 2" xfId="183" xr:uid="{00000000-0005-0000-0000-000056000000}"/>
    <cellStyle name="Обычный" xfId="0" builtinId="0"/>
    <cellStyle name="Обычный 10" xfId="184" xr:uid="{00000000-0005-0000-0000-000058000000}"/>
    <cellStyle name="Обычный 100" xfId="5" xr:uid="{00000000-0005-0000-0000-000059000000}"/>
    <cellStyle name="Обычный 101" xfId="6" xr:uid="{00000000-0005-0000-0000-00005A000000}"/>
    <cellStyle name="Обычный 102" xfId="7" xr:uid="{00000000-0005-0000-0000-00005B000000}"/>
    <cellStyle name="Обычный 103" xfId="8" xr:uid="{00000000-0005-0000-0000-00005C000000}"/>
    <cellStyle name="Обычный 104" xfId="9" xr:uid="{00000000-0005-0000-0000-00005D000000}"/>
    <cellStyle name="Обычный 105" xfId="10" xr:uid="{00000000-0005-0000-0000-00005E000000}"/>
    <cellStyle name="Обычный 106" xfId="11" xr:uid="{00000000-0005-0000-0000-00005F000000}"/>
    <cellStyle name="Обычный 107" xfId="12" xr:uid="{00000000-0005-0000-0000-000060000000}"/>
    <cellStyle name="Обычный 108" xfId="13" xr:uid="{00000000-0005-0000-0000-000061000000}"/>
    <cellStyle name="Обычный 109" xfId="14" xr:uid="{00000000-0005-0000-0000-000062000000}"/>
    <cellStyle name="Обычный 11" xfId="185" xr:uid="{00000000-0005-0000-0000-000063000000}"/>
    <cellStyle name="Обычный 110" xfId="15" xr:uid="{00000000-0005-0000-0000-000064000000}"/>
    <cellStyle name="Обычный 111" xfId="16" xr:uid="{00000000-0005-0000-0000-000065000000}"/>
    <cellStyle name="Обычный 112" xfId="17" xr:uid="{00000000-0005-0000-0000-000066000000}"/>
    <cellStyle name="Обычный 113" xfId="18" xr:uid="{00000000-0005-0000-0000-000067000000}"/>
    <cellStyle name="Обычный 114" xfId="19" xr:uid="{00000000-0005-0000-0000-000068000000}"/>
    <cellStyle name="Обычный 115" xfId="20" xr:uid="{00000000-0005-0000-0000-000069000000}"/>
    <cellStyle name="Обычный 116" xfId="21" xr:uid="{00000000-0005-0000-0000-00006A000000}"/>
    <cellStyle name="Обычный 117" xfId="22" xr:uid="{00000000-0005-0000-0000-00006B000000}"/>
    <cellStyle name="Обычный 118" xfId="23" xr:uid="{00000000-0005-0000-0000-00006C000000}"/>
    <cellStyle name="Обычный 119" xfId="24" xr:uid="{00000000-0005-0000-0000-00006D000000}"/>
    <cellStyle name="Обычный 12" xfId="186" xr:uid="{00000000-0005-0000-0000-00006E000000}"/>
    <cellStyle name="Обычный 120" xfId="25" xr:uid="{00000000-0005-0000-0000-00006F000000}"/>
    <cellStyle name="Обычный 121" xfId="26" xr:uid="{00000000-0005-0000-0000-000070000000}"/>
    <cellStyle name="Обычный 122" xfId="27" xr:uid="{00000000-0005-0000-0000-000071000000}"/>
    <cellStyle name="Обычный 123" xfId="28" xr:uid="{00000000-0005-0000-0000-000072000000}"/>
    <cellStyle name="Обычный 124" xfId="29" xr:uid="{00000000-0005-0000-0000-000073000000}"/>
    <cellStyle name="Обычный 125" xfId="30" xr:uid="{00000000-0005-0000-0000-000074000000}"/>
    <cellStyle name="Обычный 126" xfId="31" xr:uid="{00000000-0005-0000-0000-000075000000}"/>
    <cellStyle name="Обычный 127" xfId="32" xr:uid="{00000000-0005-0000-0000-000076000000}"/>
    <cellStyle name="Обычный 128" xfId="33" xr:uid="{00000000-0005-0000-0000-000077000000}"/>
    <cellStyle name="Обычный 129" xfId="34" xr:uid="{00000000-0005-0000-0000-000078000000}"/>
    <cellStyle name="Обычный 13" xfId="187" xr:uid="{00000000-0005-0000-0000-000079000000}"/>
    <cellStyle name="Обычный 130" xfId="35" xr:uid="{00000000-0005-0000-0000-00007A000000}"/>
    <cellStyle name="Обычный 131" xfId="36" xr:uid="{00000000-0005-0000-0000-00007B000000}"/>
    <cellStyle name="Обычный 132" xfId="37" xr:uid="{00000000-0005-0000-0000-00007C000000}"/>
    <cellStyle name="Обычный 133" xfId="38" xr:uid="{00000000-0005-0000-0000-00007D000000}"/>
    <cellStyle name="Обычный 134" xfId="39" xr:uid="{00000000-0005-0000-0000-00007E000000}"/>
    <cellStyle name="Обычный 135" xfId="40" xr:uid="{00000000-0005-0000-0000-00007F000000}"/>
    <cellStyle name="Обычный 136" xfId="41" xr:uid="{00000000-0005-0000-0000-000080000000}"/>
    <cellStyle name="Обычный 137" xfId="42" xr:uid="{00000000-0005-0000-0000-000081000000}"/>
    <cellStyle name="Обычный 138" xfId="43" xr:uid="{00000000-0005-0000-0000-000082000000}"/>
    <cellStyle name="Обычный 139" xfId="44" xr:uid="{00000000-0005-0000-0000-000083000000}"/>
    <cellStyle name="Обычный 14" xfId="188" xr:uid="{00000000-0005-0000-0000-000084000000}"/>
    <cellStyle name="Обычный 15" xfId="189" xr:uid="{00000000-0005-0000-0000-000085000000}"/>
    <cellStyle name="Обычный 16" xfId="190" xr:uid="{00000000-0005-0000-0000-000086000000}"/>
    <cellStyle name="Обычный 17" xfId="191" xr:uid="{00000000-0005-0000-0000-000087000000}"/>
    <cellStyle name="Обычный 18" xfId="192" xr:uid="{00000000-0005-0000-0000-000088000000}"/>
    <cellStyle name="Обычный 19" xfId="234" xr:uid="{00000000-0005-0000-0000-000089000000}"/>
    <cellStyle name="Обычный 2" xfId="2" xr:uid="{00000000-0005-0000-0000-00008A000000}"/>
    <cellStyle name="Обычный 2 10" xfId="45" xr:uid="{00000000-0005-0000-0000-00008B000000}"/>
    <cellStyle name="Обычный 2 11" xfId="46" xr:uid="{00000000-0005-0000-0000-00008C000000}"/>
    <cellStyle name="Обычный 2 12" xfId="47" xr:uid="{00000000-0005-0000-0000-00008D000000}"/>
    <cellStyle name="Обычный 2 13" xfId="48" xr:uid="{00000000-0005-0000-0000-00008E000000}"/>
    <cellStyle name="Обычный 2 137" xfId="233" xr:uid="{00000000-0005-0000-0000-00008F000000}"/>
    <cellStyle name="Обычный 2 14" xfId="49" xr:uid="{00000000-0005-0000-0000-000090000000}"/>
    <cellStyle name="Обычный 2 15" xfId="50" xr:uid="{00000000-0005-0000-0000-000091000000}"/>
    <cellStyle name="Обычный 2 16" xfId="51" xr:uid="{00000000-0005-0000-0000-000092000000}"/>
    <cellStyle name="Обычный 2 17" xfId="52" xr:uid="{00000000-0005-0000-0000-000093000000}"/>
    <cellStyle name="Обычный 2 18" xfId="53" xr:uid="{00000000-0005-0000-0000-000094000000}"/>
    <cellStyle name="Обычный 2 19" xfId="54" xr:uid="{00000000-0005-0000-0000-000095000000}"/>
    <cellStyle name="Обычный 2 2" xfId="55" xr:uid="{00000000-0005-0000-0000-000096000000}"/>
    <cellStyle name="Обычный 2 2 2" xfId="94" xr:uid="{00000000-0005-0000-0000-000097000000}"/>
    <cellStyle name="Обычный 2 2 2 2" xfId="95" xr:uid="{00000000-0005-0000-0000-000098000000}"/>
    <cellStyle name="Обычный 2 2 2 2 2" xfId="229" xr:uid="{00000000-0005-0000-0000-000099000000}"/>
    <cellStyle name="Обычный 2 2 2 3" xfId="193" xr:uid="{00000000-0005-0000-0000-00009A000000}"/>
    <cellStyle name="Обычный 2 2 2 4" xfId="235" xr:uid="{00000000-0005-0000-0000-00009B000000}"/>
    <cellStyle name="Обычный 2 20" xfId="56" xr:uid="{00000000-0005-0000-0000-00009C000000}"/>
    <cellStyle name="Обычный 2 21" xfId="57" xr:uid="{00000000-0005-0000-0000-00009D000000}"/>
    <cellStyle name="Обычный 2 22" xfId="93" xr:uid="{00000000-0005-0000-0000-00009E000000}"/>
    <cellStyle name="Обычный 2 3" xfId="58" xr:uid="{00000000-0005-0000-0000-00009F000000}"/>
    <cellStyle name="Обычный 2 3 2" xfId="195" xr:uid="{00000000-0005-0000-0000-0000A0000000}"/>
    <cellStyle name="Обычный 2 3 3" xfId="194" xr:uid="{00000000-0005-0000-0000-0000A1000000}"/>
    <cellStyle name="Обычный 2 4" xfId="59" xr:uid="{00000000-0005-0000-0000-0000A2000000}"/>
    <cellStyle name="Обычный 2 5" xfId="60" xr:uid="{00000000-0005-0000-0000-0000A3000000}"/>
    <cellStyle name="Обычный 2 5 2" xfId="196" xr:uid="{00000000-0005-0000-0000-0000A4000000}"/>
    <cellStyle name="Обычный 2 6" xfId="61" xr:uid="{00000000-0005-0000-0000-0000A5000000}"/>
    <cellStyle name="Обычный 2 6 3" xfId="232" xr:uid="{00000000-0005-0000-0000-0000A6000000}"/>
    <cellStyle name="Обычный 2 7" xfId="62" xr:uid="{00000000-0005-0000-0000-0000A7000000}"/>
    <cellStyle name="Обычный 2 8" xfId="63" xr:uid="{00000000-0005-0000-0000-0000A8000000}"/>
    <cellStyle name="Обычный 2 9" xfId="64" xr:uid="{00000000-0005-0000-0000-0000A9000000}"/>
    <cellStyle name="Обычный 2_npa12EB" xfId="197" xr:uid="{00000000-0005-0000-0000-0000AA000000}"/>
    <cellStyle name="Обычный 20" xfId="198" xr:uid="{00000000-0005-0000-0000-0000AB000000}"/>
    <cellStyle name="Обычный 20 2" xfId="199" xr:uid="{00000000-0005-0000-0000-0000AC000000}"/>
    <cellStyle name="Обычный 22" xfId="230" xr:uid="{00000000-0005-0000-0000-0000AD000000}"/>
    <cellStyle name="Обычный 3" xfId="65" xr:uid="{00000000-0005-0000-0000-0000AE000000}"/>
    <cellStyle name="Обычный 3 2" xfId="200" xr:uid="{00000000-0005-0000-0000-0000AF000000}"/>
    <cellStyle name="Обычный 3 3" xfId="231" xr:uid="{00000000-0005-0000-0000-0000B0000000}"/>
    <cellStyle name="Обычный 4" xfId="66" xr:uid="{00000000-0005-0000-0000-0000B1000000}"/>
    <cellStyle name="Обычный 4 10" xfId="67" xr:uid="{00000000-0005-0000-0000-0000B2000000}"/>
    <cellStyle name="Обычный 4 11" xfId="68" xr:uid="{00000000-0005-0000-0000-0000B3000000}"/>
    <cellStyle name="Обычный 4 12" xfId="69" xr:uid="{00000000-0005-0000-0000-0000B4000000}"/>
    <cellStyle name="Обычный 4 13" xfId="70" xr:uid="{00000000-0005-0000-0000-0000B5000000}"/>
    <cellStyle name="Обычный 4 14" xfId="71" xr:uid="{00000000-0005-0000-0000-0000B6000000}"/>
    <cellStyle name="Обычный 4 15" xfId="72" xr:uid="{00000000-0005-0000-0000-0000B7000000}"/>
    <cellStyle name="Обычный 4 16" xfId="96" xr:uid="{00000000-0005-0000-0000-0000B8000000}"/>
    <cellStyle name="Обычный 4 16 2" xfId="201" xr:uid="{00000000-0005-0000-0000-0000B9000000}"/>
    <cellStyle name="Обычный 4 17" xfId="202" xr:uid="{00000000-0005-0000-0000-0000BA000000}"/>
    <cellStyle name="Обычный 4 2" xfId="73" xr:uid="{00000000-0005-0000-0000-0000BB000000}"/>
    <cellStyle name="Обычный 4 3" xfId="74" xr:uid="{00000000-0005-0000-0000-0000BC000000}"/>
    <cellStyle name="Обычный 4 4" xfId="75" xr:uid="{00000000-0005-0000-0000-0000BD000000}"/>
    <cellStyle name="Обычный 4 5" xfId="76" xr:uid="{00000000-0005-0000-0000-0000BE000000}"/>
    <cellStyle name="Обычный 4 6" xfId="77" xr:uid="{00000000-0005-0000-0000-0000BF000000}"/>
    <cellStyle name="Обычный 4 7" xfId="78" xr:uid="{00000000-0005-0000-0000-0000C0000000}"/>
    <cellStyle name="Обычный 4 8" xfId="79" xr:uid="{00000000-0005-0000-0000-0000C1000000}"/>
    <cellStyle name="Обычный 4 9" xfId="80" xr:uid="{00000000-0005-0000-0000-0000C2000000}"/>
    <cellStyle name="Обычный 5" xfId="81" xr:uid="{00000000-0005-0000-0000-0000C3000000}"/>
    <cellStyle name="Обычный 5 2" xfId="204" xr:uid="{00000000-0005-0000-0000-0000C4000000}"/>
    <cellStyle name="Обычный 5 3" xfId="203" xr:uid="{00000000-0005-0000-0000-0000C5000000}"/>
    <cellStyle name="Обычный 6" xfId="205" xr:uid="{00000000-0005-0000-0000-0000C6000000}"/>
    <cellStyle name="Обычный 6 4" xfId="91" xr:uid="{00000000-0005-0000-0000-0000C7000000}"/>
    <cellStyle name="Обычный 69" xfId="92" xr:uid="{00000000-0005-0000-0000-0000C8000000}"/>
    <cellStyle name="Обычный 69 2" xfId="97" xr:uid="{00000000-0005-0000-0000-0000C9000000}"/>
    <cellStyle name="Обычный 7" xfId="206" xr:uid="{00000000-0005-0000-0000-0000CA000000}"/>
    <cellStyle name="Обычный 7 2" xfId="207" xr:uid="{00000000-0005-0000-0000-0000CB000000}"/>
    <cellStyle name="Обычный 70" xfId="98" xr:uid="{00000000-0005-0000-0000-0000CC000000}"/>
    <cellStyle name="Обычный 8" xfId="208" xr:uid="{00000000-0005-0000-0000-0000CD000000}"/>
    <cellStyle name="Обычный 9" xfId="209" xr:uid="{00000000-0005-0000-0000-0000CE000000}"/>
    <cellStyle name="Обычный 91" xfId="82" xr:uid="{00000000-0005-0000-0000-0000CF000000}"/>
    <cellStyle name="Обычный 92" xfId="83" xr:uid="{00000000-0005-0000-0000-0000D0000000}"/>
    <cellStyle name="Обычный 93" xfId="84" xr:uid="{00000000-0005-0000-0000-0000D1000000}"/>
    <cellStyle name="Обычный 94" xfId="85" xr:uid="{00000000-0005-0000-0000-0000D2000000}"/>
    <cellStyle name="Обычный 95" xfId="86" xr:uid="{00000000-0005-0000-0000-0000D3000000}"/>
    <cellStyle name="Обычный 96" xfId="87" xr:uid="{00000000-0005-0000-0000-0000D4000000}"/>
    <cellStyle name="Обычный 97" xfId="88" xr:uid="{00000000-0005-0000-0000-0000D5000000}"/>
    <cellStyle name="Обычный 98" xfId="89" xr:uid="{00000000-0005-0000-0000-0000D6000000}"/>
    <cellStyle name="Обычный 99" xfId="90" xr:uid="{00000000-0005-0000-0000-0000D7000000}"/>
    <cellStyle name="Плохой 2" xfId="210" xr:uid="{00000000-0005-0000-0000-0000D8000000}"/>
    <cellStyle name="Пояснение 2" xfId="211" xr:uid="{00000000-0005-0000-0000-0000D9000000}"/>
    <cellStyle name="Примечание 2" xfId="212" xr:uid="{00000000-0005-0000-0000-0000DA000000}"/>
    <cellStyle name="Процентный 2" xfId="213" xr:uid="{00000000-0005-0000-0000-0000DB000000}"/>
    <cellStyle name="Процентный 2 2" xfId="214" xr:uid="{00000000-0005-0000-0000-0000DC000000}"/>
    <cellStyle name="Процентный 3" xfId="215" xr:uid="{00000000-0005-0000-0000-0000DD000000}"/>
    <cellStyle name="Процентный 4" xfId="216" xr:uid="{00000000-0005-0000-0000-0000DE000000}"/>
    <cellStyle name="Процентный 5" xfId="217" xr:uid="{00000000-0005-0000-0000-0000DF000000}"/>
    <cellStyle name="Процентный 6" xfId="228" xr:uid="{00000000-0005-0000-0000-0000E0000000}"/>
    <cellStyle name="Связанная ячейка 2" xfId="218" xr:uid="{00000000-0005-0000-0000-0000E1000000}"/>
    <cellStyle name="Стиль 1" xfId="3" xr:uid="{00000000-0005-0000-0000-0000E2000000}"/>
    <cellStyle name="Текст предупреждения 2" xfId="219" xr:uid="{00000000-0005-0000-0000-0000E3000000}"/>
    <cellStyle name="Финансовый 2" xfId="220" xr:uid="{00000000-0005-0000-0000-0000E4000000}"/>
    <cellStyle name="Финансовый 2 2" xfId="221" xr:uid="{00000000-0005-0000-0000-0000E5000000}"/>
    <cellStyle name="Финансовый 3" xfId="222" xr:uid="{00000000-0005-0000-0000-0000E6000000}"/>
    <cellStyle name="Финансовый 4" xfId="223" xr:uid="{00000000-0005-0000-0000-0000E7000000}"/>
    <cellStyle name="Финансовый 5" xfId="224" xr:uid="{00000000-0005-0000-0000-0000E8000000}"/>
    <cellStyle name="Финансовый 6" xfId="225" xr:uid="{00000000-0005-0000-0000-0000E9000000}"/>
    <cellStyle name="Финансовый 7" xfId="226" xr:uid="{00000000-0005-0000-0000-0000EA000000}"/>
    <cellStyle name="Хороший 2" xfId="227" xr:uid="{00000000-0005-0000-0000-0000EB000000}"/>
  </cellStyles>
  <dxfs count="0"/>
  <tableStyles count="0" defaultTableStyle="TableStyleMedium9" defaultPivotStyle="PivotStyleLight16"/>
  <colors>
    <mruColors>
      <color rgb="FFFF6699"/>
      <color rgb="FFC4D79B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6"/>
  <sheetViews>
    <sheetView tabSelected="1" zoomScale="90" zoomScaleNormal="90" workbookViewId="0">
      <pane xSplit="3" ySplit="8" topLeftCell="D139" activePane="bottomRight" state="frozen"/>
      <selection pane="topRight" activeCell="D1" sqref="D1"/>
      <selection pane="bottomLeft" activeCell="A14" sqref="A14"/>
      <selection pane="bottomRight" activeCell="F156" sqref="F156"/>
    </sheetView>
  </sheetViews>
  <sheetFormatPr defaultRowHeight="12.75" x14ac:dyDescent="0.2"/>
  <cols>
    <col min="1" max="1" width="5" style="559" customWidth="1"/>
    <col min="2" max="2" width="9.140625" style="23"/>
    <col min="3" max="3" width="36.42578125" style="482" customWidth="1"/>
    <col min="4" max="4" width="17.5703125" style="282" customWidth="1"/>
    <col min="5" max="5" width="17" style="23" customWidth="1"/>
    <col min="6" max="6" width="13" style="23" customWidth="1"/>
    <col min="7" max="7" width="14.85546875" style="282" customWidth="1"/>
    <col min="8" max="8" width="15.7109375" style="23" customWidth="1"/>
    <col min="9" max="9" width="14" style="23" customWidth="1"/>
    <col min="10" max="10" width="15.7109375" style="23" customWidth="1"/>
    <col min="11" max="11" width="15.85546875" style="23" customWidth="1"/>
    <col min="12" max="12" width="14.5703125" style="23" customWidth="1"/>
    <col min="13" max="16384" width="9.140625" style="23"/>
  </cols>
  <sheetData>
    <row r="1" spans="1:12" s="480" customFormat="1" ht="21" customHeight="1" x14ac:dyDescent="0.2">
      <c r="A1" s="477" t="s">
        <v>312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9"/>
    </row>
    <row r="2" spans="1:12" ht="16.5" customHeight="1" thickBot="1" x14ac:dyDescent="0.25">
      <c r="A2" s="481"/>
    </row>
    <row r="3" spans="1:12" s="489" customFormat="1" ht="17.25" customHeight="1" x14ac:dyDescent="0.2">
      <c r="A3" s="483" t="s">
        <v>42</v>
      </c>
      <c r="B3" s="484" t="s">
        <v>263</v>
      </c>
      <c r="C3" s="485" t="s">
        <v>43</v>
      </c>
      <c r="D3" s="486" t="s">
        <v>273</v>
      </c>
      <c r="E3" s="487"/>
      <c r="F3" s="487"/>
      <c r="G3" s="487"/>
      <c r="H3" s="487"/>
      <c r="I3" s="487"/>
      <c r="J3" s="487"/>
      <c r="K3" s="487"/>
      <c r="L3" s="488"/>
    </row>
    <row r="4" spans="1:12" s="489" customFormat="1" ht="102.75" customHeight="1" x14ac:dyDescent="0.2">
      <c r="A4" s="490"/>
      <c r="B4" s="491"/>
      <c r="C4" s="492"/>
      <c r="D4" s="493" t="s">
        <v>296</v>
      </c>
      <c r="E4" s="491" t="s">
        <v>337</v>
      </c>
      <c r="F4" s="491" t="s">
        <v>270</v>
      </c>
      <c r="G4" s="491" t="s">
        <v>271</v>
      </c>
      <c r="H4" s="491" t="s">
        <v>272</v>
      </c>
      <c r="I4" s="491" t="s">
        <v>274</v>
      </c>
      <c r="J4" s="491" t="s">
        <v>275</v>
      </c>
      <c r="K4" s="491" t="s">
        <v>276</v>
      </c>
      <c r="L4" s="494" t="s">
        <v>324</v>
      </c>
    </row>
    <row r="5" spans="1:12" s="489" customFormat="1" ht="27.75" customHeight="1" thickBot="1" x14ac:dyDescent="0.25">
      <c r="A5" s="495"/>
      <c r="B5" s="491"/>
      <c r="C5" s="492"/>
      <c r="D5" s="493"/>
      <c r="E5" s="491"/>
      <c r="F5" s="491"/>
      <c r="G5" s="496"/>
      <c r="H5" s="496"/>
      <c r="I5" s="496"/>
      <c r="J5" s="496"/>
      <c r="K5" s="496"/>
      <c r="L5" s="497"/>
    </row>
    <row r="6" spans="1:12" s="282" customFormat="1" ht="15" customHeight="1" x14ac:dyDescent="0.2">
      <c r="A6" s="498" t="s">
        <v>220</v>
      </c>
      <c r="B6" s="499"/>
      <c r="C6" s="500"/>
      <c r="D6" s="501">
        <f t="shared" ref="D6:L6" si="0">SUM(D7:D8)</f>
        <v>6058472559.999999</v>
      </c>
      <c r="E6" s="502">
        <f t="shared" si="0"/>
        <v>85579147.779999986</v>
      </c>
      <c r="F6" s="502">
        <f t="shared" si="0"/>
        <v>75380565.590000004</v>
      </c>
      <c r="G6" s="502">
        <f t="shared" si="0"/>
        <v>223906603.40999997</v>
      </c>
      <c r="H6" s="502">
        <f t="shared" si="0"/>
        <v>1077228356.78</v>
      </c>
      <c r="I6" s="502">
        <f t="shared" si="0"/>
        <v>599012901.39999998</v>
      </c>
      <c r="J6" s="502">
        <f t="shared" si="0"/>
        <v>1197691804.3499999</v>
      </c>
      <c r="K6" s="502">
        <f t="shared" si="0"/>
        <v>2693402061.2600002</v>
      </c>
      <c r="L6" s="503">
        <f t="shared" si="0"/>
        <v>106271118</v>
      </c>
    </row>
    <row r="7" spans="1:12" s="512" customFormat="1" ht="15" customHeight="1" x14ac:dyDescent="0.2">
      <c r="A7" s="504" t="s">
        <v>307</v>
      </c>
      <c r="B7" s="505"/>
      <c r="C7" s="505"/>
      <c r="D7" s="506">
        <f>SUM(E7:L7)+1.43</f>
        <v>5250829.7299999995</v>
      </c>
      <c r="E7" s="507">
        <f>Долечивание!I7</f>
        <v>168.58</v>
      </c>
      <c r="F7" s="508">
        <f>'Кибер-нож'!K7</f>
        <v>3.05</v>
      </c>
      <c r="G7" s="509">
        <f>Венерология!I7</f>
        <v>463.86999999999995</v>
      </c>
      <c r="H7" s="509">
        <f>'Паллиативная МП'!J7</f>
        <v>1325.97</v>
      </c>
      <c r="I7" s="509">
        <f>Психотерапия!Q7</f>
        <v>3234.84</v>
      </c>
      <c r="J7" s="509">
        <f>Наркология!R7</f>
        <v>5239535.17</v>
      </c>
      <c r="K7" s="510">
        <f>Фтизиатрия!K7</f>
        <v>6096.8200000000006</v>
      </c>
      <c r="L7" s="511">
        <f>Лекарст.обеспечение!D7</f>
        <v>0</v>
      </c>
    </row>
    <row r="8" spans="1:12" s="282" customFormat="1" ht="15" customHeight="1" x14ac:dyDescent="0.2">
      <c r="A8" s="513" t="s">
        <v>219</v>
      </c>
      <c r="B8" s="514"/>
      <c r="C8" s="515"/>
      <c r="D8" s="516">
        <f>SUM(D9:D146)-D89</f>
        <v>6053221730.2699995</v>
      </c>
      <c r="E8" s="517">
        <f t="shared" ref="E8:L8" si="1">SUM(E9:E146)-E89</f>
        <v>85578979.199999988</v>
      </c>
      <c r="F8" s="517">
        <f t="shared" si="1"/>
        <v>75380562.540000007</v>
      </c>
      <c r="G8" s="517">
        <f t="shared" si="1"/>
        <v>223906139.53999996</v>
      </c>
      <c r="H8" s="517">
        <f t="shared" si="1"/>
        <v>1077227030.8099999</v>
      </c>
      <c r="I8" s="517">
        <f t="shared" si="1"/>
        <v>599009666.55999994</v>
      </c>
      <c r="J8" s="517">
        <f t="shared" si="1"/>
        <v>1192452269.1799998</v>
      </c>
      <c r="K8" s="517">
        <f t="shared" si="1"/>
        <v>2693395964.4400001</v>
      </c>
      <c r="L8" s="518">
        <f t="shared" si="1"/>
        <v>106271118</v>
      </c>
    </row>
    <row r="9" spans="1:12" x14ac:dyDescent="0.2">
      <c r="A9" s="519">
        <v>1</v>
      </c>
      <c r="B9" s="520" t="s">
        <v>52</v>
      </c>
      <c r="C9" s="521" t="s">
        <v>40</v>
      </c>
      <c r="D9" s="506">
        <f>SUM(E9:L9)</f>
        <v>15097104.380000001</v>
      </c>
      <c r="E9" s="522">
        <f>Долечивание!I9</f>
        <v>0</v>
      </c>
      <c r="F9" s="523">
        <f>'Кибер-нож'!K9</f>
        <v>0</v>
      </c>
      <c r="G9" s="524">
        <f>Венерология!I9</f>
        <v>913063.8</v>
      </c>
      <c r="H9" s="524">
        <f>'Паллиативная МП'!J9</f>
        <v>10069092</v>
      </c>
      <c r="I9" s="524">
        <f>Психотерапия!Q9</f>
        <v>0</v>
      </c>
      <c r="J9" s="524">
        <f>Наркология!R9</f>
        <v>1715144.08</v>
      </c>
      <c r="K9" s="105">
        <f>Фтизиатрия!K9</f>
        <v>2399804.5</v>
      </c>
      <c r="L9" s="106">
        <f>Лекарст.обеспечение!D9</f>
        <v>0</v>
      </c>
    </row>
    <row r="10" spans="1:12" x14ac:dyDescent="0.2">
      <c r="A10" s="519">
        <v>2</v>
      </c>
      <c r="B10" s="525" t="s">
        <v>53</v>
      </c>
      <c r="C10" s="521" t="s">
        <v>205</v>
      </c>
      <c r="D10" s="506">
        <f t="shared" ref="D10:D73" si="2">SUM(E10:L10)</f>
        <v>19146116.729999997</v>
      </c>
      <c r="E10" s="522">
        <f>Долечивание!I10</f>
        <v>0</v>
      </c>
      <c r="F10" s="523">
        <f>'Кибер-нож'!K10</f>
        <v>0</v>
      </c>
      <c r="G10" s="524">
        <f>Венерология!I10</f>
        <v>1346040</v>
      </c>
      <c r="H10" s="524">
        <f>'Паллиативная МП'!J10</f>
        <v>11436484.859999999</v>
      </c>
      <c r="I10" s="524">
        <f>Психотерапия!Q10</f>
        <v>0</v>
      </c>
      <c r="J10" s="524">
        <f>Наркология!R10</f>
        <v>1762667.77</v>
      </c>
      <c r="K10" s="105">
        <f>Фтизиатрия!K10</f>
        <v>4600924.0999999996</v>
      </c>
      <c r="L10" s="106">
        <f>Лекарст.обеспечение!D10</f>
        <v>0</v>
      </c>
    </row>
    <row r="11" spans="1:12" x14ac:dyDescent="0.2">
      <c r="A11" s="519">
        <v>3</v>
      </c>
      <c r="B11" s="526" t="s">
        <v>54</v>
      </c>
      <c r="C11" s="521" t="s">
        <v>5</v>
      </c>
      <c r="D11" s="506">
        <f t="shared" si="2"/>
        <v>47473749.060000002</v>
      </c>
      <c r="E11" s="522">
        <f>Долечивание!I11</f>
        <v>0</v>
      </c>
      <c r="F11" s="523">
        <f>'Кибер-нож'!K11</f>
        <v>0</v>
      </c>
      <c r="G11" s="524">
        <f>Венерология!I11</f>
        <v>2645529.4500000002</v>
      </c>
      <c r="H11" s="524">
        <f>'Паллиативная МП'!J11</f>
        <v>16203138.309999999</v>
      </c>
      <c r="I11" s="524">
        <f>Психотерапия!Q11</f>
        <v>5077986.4000000004</v>
      </c>
      <c r="J11" s="524">
        <f>Наркология!R11</f>
        <v>23547094.900000002</v>
      </c>
      <c r="K11" s="105">
        <f>Фтизиатрия!K11</f>
        <v>0</v>
      </c>
      <c r="L11" s="106">
        <f>Лекарст.обеспечение!D11</f>
        <v>0</v>
      </c>
    </row>
    <row r="12" spans="1:12" x14ac:dyDescent="0.2">
      <c r="A12" s="519">
        <v>4</v>
      </c>
      <c r="B12" s="520" t="s">
        <v>55</v>
      </c>
      <c r="C12" s="521" t="s">
        <v>206</v>
      </c>
      <c r="D12" s="506">
        <f t="shared" si="2"/>
        <v>15716370.57</v>
      </c>
      <c r="E12" s="522">
        <f>Долечивание!I12</f>
        <v>0</v>
      </c>
      <c r="F12" s="523">
        <f>'Кибер-нож'!K12</f>
        <v>0</v>
      </c>
      <c r="G12" s="524">
        <f>Венерология!I12</f>
        <v>1065615</v>
      </c>
      <c r="H12" s="524">
        <f>'Паллиативная МП'!J12</f>
        <v>10541287.1</v>
      </c>
      <c r="I12" s="524">
        <f>Психотерапия!Q12</f>
        <v>0</v>
      </c>
      <c r="J12" s="524">
        <f>Наркология!R12</f>
        <v>2214885.9699999997</v>
      </c>
      <c r="K12" s="105">
        <f>Фтизиатрия!K12</f>
        <v>1894582.5</v>
      </c>
      <c r="L12" s="106">
        <f>Лекарст.обеспечение!D12</f>
        <v>0</v>
      </c>
    </row>
    <row r="13" spans="1:12" ht="14.25" customHeight="1" x14ac:dyDescent="0.2">
      <c r="A13" s="519">
        <v>5</v>
      </c>
      <c r="B13" s="520" t="s">
        <v>56</v>
      </c>
      <c r="C13" s="521" t="s">
        <v>8</v>
      </c>
      <c r="D13" s="506">
        <f t="shared" si="2"/>
        <v>15722300.17</v>
      </c>
      <c r="E13" s="522">
        <f>Долечивание!I13</f>
        <v>0</v>
      </c>
      <c r="F13" s="523">
        <f>'Кибер-нож'!K13</f>
        <v>0</v>
      </c>
      <c r="G13" s="524">
        <f>Венерология!I13</f>
        <v>858100.5</v>
      </c>
      <c r="H13" s="524">
        <f>'Паллиативная МП'!J13</f>
        <v>10069092</v>
      </c>
      <c r="I13" s="524">
        <f>Психотерапия!Q13</f>
        <v>0</v>
      </c>
      <c r="J13" s="524">
        <f>Наркология!R13</f>
        <v>2268997.67</v>
      </c>
      <c r="K13" s="105">
        <f>Фтизиатрия!K13</f>
        <v>2526110</v>
      </c>
      <c r="L13" s="106">
        <f>Лекарст.обеспечение!D13</f>
        <v>0</v>
      </c>
    </row>
    <row r="14" spans="1:12" x14ac:dyDescent="0.2">
      <c r="A14" s="519">
        <v>6</v>
      </c>
      <c r="B14" s="526" t="s">
        <v>57</v>
      </c>
      <c r="C14" s="521" t="s">
        <v>58</v>
      </c>
      <c r="D14" s="506">
        <f t="shared" si="2"/>
        <v>88907438.520000011</v>
      </c>
      <c r="E14" s="522">
        <f>Долечивание!I14</f>
        <v>0</v>
      </c>
      <c r="F14" s="523">
        <f>'Кибер-нож'!K14</f>
        <v>0</v>
      </c>
      <c r="G14" s="524">
        <f>Венерология!I14</f>
        <v>11370887.960000001</v>
      </c>
      <c r="H14" s="524">
        <f>'Паллиативная МП'!J14</f>
        <v>27272568.670000002</v>
      </c>
      <c r="I14" s="524">
        <f>Психотерапия!Q14</f>
        <v>0</v>
      </c>
      <c r="J14" s="524">
        <f>Наркология!R14</f>
        <v>49000926.890000001</v>
      </c>
      <c r="K14" s="105">
        <f>Фтизиатрия!K14</f>
        <v>1263055</v>
      </c>
      <c r="L14" s="106">
        <f>Лекарст.обеспечение!D14</f>
        <v>0</v>
      </c>
    </row>
    <row r="15" spans="1:12" x14ac:dyDescent="0.2">
      <c r="A15" s="519">
        <v>7</v>
      </c>
      <c r="B15" s="520" t="s">
        <v>59</v>
      </c>
      <c r="C15" s="521" t="s">
        <v>207</v>
      </c>
      <c r="D15" s="506">
        <f t="shared" si="2"/>
        <v>24282995.469999999</v>
      </c>
      <c r="E15" s="522">
        <f>Долечивание!I15</f>
        <v>0</v>
      </c>
      <c r="F15" s="523">
        <f>'Кибер-нож'!K15</f>
        <v>0</v>
      </c>
      <c r="G15" s="524">
        <f>Венерология!I15</f>
        <v>2523825</v>
      </c>
      <c r="H15" s="524">
        <f>'Паллиативная МП'!J15</f>
        <v>13205197.449999999</v>
      </c>
      <c r="I15" s="524">
        <f>Психотерапия!Q15</f>
        <v>0</v>
      </c>
      <c r="J15" s="524">
        <f>Наркология!R15</f>
        <v>3816426.49</v>
      </c>
      <c r="K15" s="105">
        <f>Фтизиатрия!K15</f>
        <v>4737546.53</v>
      </c>
      <c r="L15" s="106">
        <f>Лекарст.обеспечение!D15</f>
        <v>0</v>
      </c>
    </row>
    <row r="16" spans="1:12" x14ac:dyDescent="0.2">
      <c r="A16" s="519">
        <v>8</v>
      </c>
      <c r="B16" s="526" t="s">
        <v>60</v>
      </c>
      <c r="C16" s="521" t="s">
        <v>17</v>
      </c>
      <c r="D16" s="506">
        <f t="shared" si="2"/>
        <v>15815009.93</v>
      </c>
      <c r="E16" s="522">
        <f>Долечивание!I16</f>
        <v>0</v>
      </c>
      <c r="F16" s="523">
        <f>'Кибер-нож'!K16</f>
        <v>0</v>
      </c>
      <c r="G16" s="524">
        <f>Венерология!I16</f>
        <v>1080197.1000000001</v>
      </c>
      <c r="H16" s="524">
        <f>'Паллиативная МП'!J16</f>
        <v>10069092</v>
      </c>
      <c r="I16" s="524">
        <f>Психотерапия!Q16</f>
        <v>0</v>
      </c>
      <c r="J16" s="524">
        <f>Наркология!R16</f>
        <v>1824937.3599999999</v>
      </c>
      <c r="K16" s="105">
        <f>Фтизиатрия!K16</f>
        <v>2840783.4699999997</v>
      </c>
      <c r="L16" s="106">
        <f>Лекарст.обеспечение!D16</f>
        <v>0</v>
      </c>
    </row>
    <row r="17" spans="1:12" x14ac:dyDescent="0.2">
      <c r="A17" s="519">
        <v>9</v>
      </c>
      <c r="B17" s="526" t="s">
        <v>61</v>
      </c>
      <c r="C17" s="521" t="s">
        <v>6</v>
      </c>
      <c r="D17" s="506">
        <f t="shared" si="2"/>
        <v>18771775.23</v>
      </c>
      <c r="E17" s="522">
        <f>Долечивание!I17</f>
        <v>0</v>
      </c>
      <c r="F17" s="523">
        <f>'Кибер-нож'!K17</f>
        <v>0</v>
      </c>
      <c r="G17" s="524">
        <f>Венерология!I17</f>
        <v>1328653.6499999999</v>
      </c>
      <c r="H17" s="524">
        <f>'Паллиативная МП'!J17</f>
        <v>5787960.9800000004</v>
      </c>
      <c r="I17" s="524">
        <f>Психотерапия!Q17</f>
        <v>0</v>
      </c>
      <c r="J17" s="524">
        <f>Наркология!R17</f>
        <v>8497523.0999999996</v>
      </c>
      <c r="K17" s="105">
        <f>Фтизиатрия!K17</f>
        <v>3157637.5</v>
      </c>
      <c r="L17" s="106">
        <f>Лекарст.обеспечение!D17</f>
        <v>0</v>
      </c>
    </row>
    <row r="18" spans="1:12" x14ac:dyDescent="0.2">
      <c r="A18" s="519">
        <v>10</v>
      </c>
      <c r="B18" s="526" t="s">
        <v>62</v>
      </c>
      <c r="C18" s="521" t="s">
        <v>18</v>
      </c>
      <c r="D18" s="506">
        <f t="shared" si="2"/>
        <v>30089067.130000003</v>
      </c>
      <c r="E18" s="522">
        <f>Долечивание!I18</f>
        <v>0</v>
      </c>
      <c r="F18" s="523">
        <f>'Кибер-нож'!K18</f>
        <v>0</v>
      </c>
      <c r="G18" s="524">
        <f>Венерология!I18</f>
        <v>1314632.3999999999</v>
      </c>
      <c r="H18" s="524">
        <f>'Паллиативная МП'!J18</f>
        <v>10069092</v>
      </c>
      <c r="I18" s="524">
        <f>Психотерапия!Q18</f>
        <v>16493906.199999999</v>
      </c>
      <c r="J18" s="524">
        <f>Наркология!R18</f>
        <v>0</v>
      </c>
      <c r="K18" s="105">
        <f>Фтизиатрия!K18</f>
        <v>2211436.5300000003</v>
      </c>
      <c r="L18" s="106">
        <f>Лекарст.обеспечение!D18</f>
        <v>0</v>
      </c>
    </row>
    <row r="19" spans="1:12" x14ac:dyDescent="0.2">
      <c r="A19" s="519">
        <v>11</v>
      </c>
      <c r="B19" s="526" t="s">
        <v>63</v>
      </c>
      <c r="C19" s="521" t="s">
        <v>7</v>
      </c>
      <c r="D19" s="506">
        <f t="shared" si="2"/>
        <v>16027883.289999999</v>
      </c>
      <c r="E19" s="522">
        <f>Долечивание!I19</f>
        <v>0</v>
      </c>
      <c r="F19" s="523">
        <f>'Кибер-нож'!K19</f>
        <v>0</v>
      </c>
      <c r="G19" s="524">
        <f>Венерология!I19</f>
        <v>939423.75</v>
      </c>
      <c r="H19" s="524">
        <f>'Паллиативная МП'!J19</f>
        <v>10069092</v>
      </c>
      <c r="I19" s="524">
        <f>Психотерапия!Q19</f>
        <v>0</v>
      </c>
      <c r="J19" s="524">
        <f>Наркология!R19</f>
        <v>2142739.92</v>
      </c>
      <c r="K19" s="105">
        <f>Фтизиатрия!K19</f>
        <v>2876627.62</v>
      </c>
      <c r="L19" s="106">
        <f>Лекарст.обеспечение!D19</f>
        <v>0</v>
      </c>
    </row>
    <row r="20" spans="1:12" x14ac:dyDescent="0.2">
      <c r="A20" s="519">
        <v>12</v>
      </c>
      <c r="B20" s="526" t="s">
        <v>64</v>
      </c>
      <c r="C20" s="521" t="s">
        <v>19</v>
      </c>
      <c r="D20" s="506">
        <f t="shared" si="2"/>
        <v>21929357.060000002</v>
      </c>
      <c r="E20" s="522">
        <f>Долечивание!I20</f>
        <v>0</v>
      </c>
      <c r="F20" s="523">
        <f>'Кибер-нож'!K20</f>
        <v>0</v>
      </c>
      <c r="G20" s="524">
        <f>Венерология!I20</f>
        <v>1785185.55</v>
      </c>
      <c r="H20" s="524">
        <f>'Паллиативная МП'!J20</f>
        <v>10998250.1</v>
      </c>
      <c r="I20" s="524">
        <f>Психотерапия!Q20</f>
        <v>0</v>
      </c>
      <c r="J20" s="524">
        <f>Наркология!R20</f>
        <v>3650541.88</v>
      </c>
      <c r="K20" s="105">
        <f>Фтизиатрия!K20</f>
        <v>5495379.5299999993</v>
      </c>
      <c r="L20" s="106">
        <f>Лекарст.обеспечение!D20</f>
        <v>0</v>
      </c>
    </row>
    <row r="21" spans="1:12" x14ac:dyDescent="0.2">
      <c r="A21" s="519">
        <v>13</v>
      </c>
      <c r="B21" s="526" t="s">
        <v>230</v>
      </c>
      <c r="C21" s="521" t="s">
        <v>231</v>
      </c>
      <c r="D21" s="506">
        <f t="shared" si="2"/>
        <v>0</v>
      </c>
      <c r="E21" s="522">
        <f>Долечивание!I21</f>
        <v>0</v>
      </c>
      <c r="F21" s="523">
        <f>'Кибер-нож'!K21</f>
        <v>0</v>
      </c>
      <c r="G21" s="524">
        <f>Венерология!I21</f>
        <v>0</v>
      </c>
      <c r="H21" s="524">
        <f>'Паллиативная МП'!J21</f>
        <v>0</v>
      </c>
      <c r="I21" s="524">
        <f>Психотерапия!Q21</f>
        <v>0</v>
      </c>
      <c r="J21" s="524">
        <f>Наркология!R21</f>
        <v>0</v>
      </c>
      <c r="K21" s="105">
        <f>Фтизиатрия!K21</f>
        <v>0</v>
      </c>
      <c r="L21" s="106">
        <f>Лекарст.обеспечение!D21</f>
        <v>0</v>
      </c>
    </row>
    <row r="22" spans="1:12" x14ac:dyDescent="0.2">
      <c r="A22" s="519">
        <v>14</v>
      </c>
      <c r="B22" s="526" t="s">
        <v>65</v>
      </c>
      <c r="C22" s="521" t="s">
        <v>22</v>
      </c>
      <c r="D22" s="506">
        <f t="shared" si="2"/>
        <v>17563475.390000001</v>
      </c>
      <c r="E22" s="522">
        <f>Долечивание!I22</f>
        <v>0</v>
      </c>
      <c r="F22" s="523">
        <f>'Кибер-нож'!K22</f>
        <v>0</v>
      </c>
      <c r="G22" s="524">
        <f>Венерология!I22</f>
        <v>1545141.75</v>
      </c>
      <c r="H22" s="524">
        <f>'Паллиативная МП'!J22</f>
        <v>10069092</v>
      </c>
      <c r="I22" s="524">
        <f>Психотерапия!Q22</f>
        <v>0</v>
      </c>
      <c r="J22" s="524">
        <f>Наркология!R22</f>
        <v>2098014.17</v>
      </c>
      <c r="K22" s="105">
        <f>Фтизиатрия!K22</f>
        <v>3851227.4699999997</v>
      </c>
      <c r="L22" s="106">
        <f>Лекарст.обеспечение!D22</f>
        <v>0</v>
      </c>
    </row>
    <row r="23" spans="1:12" x14ac:dyDescent="0.2">
      <c r="A23" s="519">
        <v>15</v>
      </c>
      <c r="B23" s="526" t="s">
        <v>66</v>
      </c>
      <c r="C23" s="521" t="s">
        <v>10</v>
      </c>
      <c r="D23" s="506">
        <f t="shared" si="2"/>
        <v>26888036.84</v>
      </c>
      <c r="E23" s="522">
        <f>Долечивание!I23</f>
        <v>0</v>
      </c>
      <c r="F23" s="523">
        <f>'Кибер-нож'!K23</f>
        <v>0</v>
      </c>
      <c r="G23" s="524">
        <f>Венерология!I23</f>
        <v>2498586.75</v>
      </c>
      <c r="H23" s="524">
        <f>'Паллиативная МП'!J23</f>
        <v>10069092</v>
      </c>
      <c r="I23" s="524">
        <f>Психотерапия!Q23</f>
        <v>0</v>
      </c>
      <c r="J23" s="524">
        <f>Наркология!R23</f>
        <v>9268138.0899999999</v>
      </c>
      <c r="K23" s="105">
        <f>Фтизиатрия!K23</f>
        <v>5052220</v>
      </c>
      <c r="L23" s="106">
        <f>Лекарст.обеспечение!D23</f>
        <v>0</v>
      </c>
    </row>
    <row r="24" spans="1:12" x14ac:dyDescent="0.2">
      <c r="A24" s="519">
        <v>16</v>
      </c>
      <c r="B24" s="526" t="s">
        <v>67</v>
      </c>
      <c r="C24" s="521" t="s">
        <v>304</v>
      </c>
      <c r="D24" s="506">
        <f t="shared" si="2"/>
        <v>37188943.799999997</v>
      </c>
      <c r="E24" s="522">
        <f>Долечивание!I24</f>
        <v>0</v>
      </c>
      <c r="F24" s="523">
        <f>'Кибер-нож'!K24</f>
        <v>0</v>
      </c>
      <c r="G24" s="524">
        <f>Венерология!I24</f>
        <v>2156468.25</v>
      </c>
      <c r="H24" s="524">
        <f>'Паллиативная МП'!J24</f>
        <v>11948530.6</v>
      </c>
      <c r="I24" s="524">
        <f>Психотерапия!Q24</f>
        <v>0</v>
      </c>
      <c r="J24" s="524">
        <f>Наркология!R24</f>
        <v>16768669.949999999</v>
      </c>
      <c r="K24" s="105">
        <f>Фтизиатрия!K24</f>
        <v>6315275</v>
      </c>
      <c r="L24" s="106">
        <f>Лекарст.обеспечение!D24</f>
        <v>0</v>
      </c>
    </row>
    <row r="25" spans="1:12" x14ac:dyDescent="0.2">
      <c r="A25" s="519">
        <v>17</v>
      </c>
      <c r="B25" s="526" t="s">
        <v>68</v>
      </c>
      <c r="C25" s="521" t="s">
        <v>9</v>
      </c>
      <c r="D25" s="506">
        <f t="shared" si="2"/>
        <v>59787979.25</v>
      </c>
      <c r="E25" s="522">
        <f>Долечивание!I25</f>
        <v>0</v>
      </c>
      <c r="F25" s="523">
        <f>'Кибер-нож'!K25</f>
        <v>0</v>
      </c>
      <c r="G25" s="524">
        <f>Венерология!I25</f>
        <v>7868898.2600000007</v>
      </c>
      <c r="H25" s="524">
        <f>'Паллиативная МП'!J25</f>
        <v>16645772.91</v>
      </c>
      <c r="I25" s="524">
        <f>Психотерапия!Q25</f>
        <v>2867755.5</v>
      </c>
      <c r="J25" s="524">
        <f>Наркология!R25</f>
        <v>32405552.579999998</v>
      </c>
      <c r="K25" s="105">
        <f>Фтизиатрия!K25</f>
        <v>0</v>
      </c>
      <c r="L25" s="106">
        <f>Лекарст.обеспечение!D25</f>
        <v>0</v>
      </c>
    </row>
    <row r="26" spans="1:12" x14ac:dyDescent="0.2">
      <c r="A26" s="519">
        <v>18</v>
      </c>
      <c r="B26" s="520" t="s">
        <v>69</v>
      </c>
      <c r="C26" s="521" t="s">
        <v>11</v>
      </c>
      <c r="D26" s="506">
        <f t="shared" si="2"/>
        <v>10141069.109999999</v>
      </c>
      <c r="E26" s="522">
        <f>Долечивание!I26</f>
        <v>0</v>
      </c>
      <c r="F26" s="523">
        <f>'Кибер-нож'!K26</f>
        <v>0</v>
      </c>
      <c r="G26" s="524">
        <f>Венерология!I26</f>
        <v>589453.35</v>
      </c>
      <c r="H26" s="524">
        <f>'Паллиативная МП'!J26</f>
        <v>5657901.7999999998</v>
      </c>
      <c r="I26" s="524">
        <f>Психотерапия!Q26</f>
        <v>0</v>
      </c>
      <c r="J26" s="524">
        <f>Наркология!R26</f>
        <v>1999131.46</v>
      </c>
      <c r="K26" s="105">
        <f>Фтизиатрия!K26</f>
        <v>1894582.5</v>
      </c>
      <c r="L26" s="106">
        <f>Лекарст.обеспечение!D26</f>
        <v>0</v>
      </c>
    </row>
    <row r="27" spans="1:12" x14ac:dyDescent="0.2">
      <c r="A27" s="519">
        <v>19</v>
      </c>
      <c r="B27" s="520" t="s">
        <v>70</v>
      </c>
      <c r="C27" s="521" t="s">
        <v>208</v>
      </c>
      <c r="D27" s="506">
        <f t="shared" si="2"/>
        <v>15994444.129999999</v>
      </c>
      <c r="E27" s="522">
        <f>Долечивание!I27</f>
        <v>0</v>
      </c>
      <c r="F27" s="523">
        <f>'Кибер-нож'!K27</f>
        <v>0</v>
      </c>
      <c r="G27" s="524">
        <f>Венерология!I27</f>
        <v>1104874.5</v>
      </c>
      <c r="H27" s="524">
        <f>'Паллиативная МП'!J27</f>
        <v>11509134.34</v>
      </c>
      <c r="I27" s="524">
        <f>Психотерапия!Q27</f>
        <v>0</v>
      </c>
      <c r="J27" s="524">
        <f>Наркология!R27</f>
        <v>1485852.79</v>
      </c>
      <c r="K27" s="105">
        <f>Фтизиатрия!K27</f>
        <v>1894582.5</v>
      </c>
      <c r="L27" s="106">
        <f>Лекарст.обеспечение!D27</f>
        <v>0</v>
      </c>
    </row>
    <row r="28" spans="1:12" s="245" customFormat="1" x14ac:dyDescent="0.2">
      <c r="A28" s="519">
        <v>20</v>
      </c>
      <c r="B28" s="520" t="s">
        <v>71</v>
      </c>
      <c r="C28" s="521" t="s">
        <v>305</v>
      </c>
      <c r="D28" s="506">
        <f t="shared" si="2"/>
        <v>48789104.590000004</v>
      </c>
      <c r="E28" s="522">
        <f>Долечивание!I28</f>
        <v>0</v>
      </c>
      <c r="F28" s="527">
        <f>'Кибер-нож'!K28</f>
        <v>0</v>
      </c>
      <c r="G28" s="528">
        <f>Венерология!I28</f>
        <v>4399501.4000000004</v>
      </c>
      <c r="H28" s="524">
        <f>'Паллиативная МП'!J28</f>
        <v>12427760.82</v>
      </c>
      <c r="I28" s="528">
        <f>Психотерапия!Q28</f>
        <v>16413804.74</v>
      </c>
      <c r="J28" s="528">
        <f>Наркология!R28</f>
        <v>11127345.129999999</v>
      </c>
      <c r="K28" s="529">
        <f>Фтизиатрия!K28</f>
        <v>4420692.5</v>
      </c>
      <c r="L28" s="106">
        <f>Лекарст.обеспечение!D28</f>
        <v>0</v>
      </c>
    </row>
    <row r="29" spans="1:12" s="245" customFormat="1" x14ac:dyDescent="0.2">
      <c r="A29" s="519">
        <v>21</v>
      </c>
      <c r="B29" s="520" t="s">
        <v>72</v>
      </c>
      <c r="C29" s="521" t="s">
        <v>37</v>
      </c>
      <c r="D29" s="506">
        <f t="shared" si="2"/>
        <v>44223750.759999998</v>
      </c>
      <c r="E29" s="522">
        <f>Долечивание!I29</f>
        <v>0</v>
      </c>
      <c r="F29" s="527">
        <f>'Кибер-нож'!K29</f>
        <v>0</v>
      </c>
      <c r="G29" s="528">
        <f>Венерология!I29</f>
        <v>2752048.56</v>
      </c>
      <c r="H29" s="524">
        <f>'Паллиативная МП'!J29</f>
        <v>13676645.869999999</v>
      </c>
      <c r="I29" s="528">
        <f>Психотерапия!Q29</f>
        <v>16407966.98</v>
      </c>
      <c r="J29" s="528">
        <f>Наркология!R29</f>
        <v>11387089.35</v>
      </c>
      <c r="K29" s="529">
        <f>Фтизиатрия!K29</f>
        <v>0</v>
      </c>
      <c r="L29" s="106">
        <f>Лекарст.обеспечение!D29</f>
        <v>0</v>
      </c>
    </row>
    <row r="30" spans="1:12" s="245" customFormat="1" x14ac:dyDescent="0.2">
      <c r="A30" s="519">
        <v>22</v>
      </c>
      <c r="B30" s="526" t="s">
        <v>73</v>
      </c>
      <c r="C30" s="521" t="s">
        <v>74</v>
      </c>
      <c r="D30" s="506">
        <f t="shared" si="2"/>
        <v>0</v>
      </c>
      <c r="E30" s="522">
        <f>Долечивание!I30</f>
        <v>0</v>
      </c>
      <c r="F30" s="527">
        <f>'Кибер-нож'!K30</f>
        <v>0</v>
      </c>
      <c r="G30" s="528">
        <f>Венерология!I30</f>
        <v>0</v>
      </c>
      <c r="H30" s="524">
        <f>'Паллиативная МП'!J30</f>
        <v>0</v>
      </c>
      <c r="I30" s="528">
        <f>Психотерапия!Q30</f>
        <v>0</v>
      </c>
      <c r="J30" s="528">
        <f>Наркология!R30</f>
        <v>0</v>
      </c>
      <c r="K30" s="529">
        <f>Фтизиатрия!K30</f>
        <v>0</v>
      </c>
      <c r="L30" s="106">
        <f>Лекарст.обеспечение!D30</f>
        <v>0</v>
      </c>
    </row>
    <row r="31" spans="1:12" s="245" customFormat="1" x14ac:dyDescent="0.2">
      <c r="A31" s="519">
        <v>23</v>
      </c>
      <c r="B31" s="526" t="s">
        <v>75</v>
      </c>
      <c r="C31" s="521" t="s">
        <v>76</v>
      </c>
      <c r="D31" s="506">
        <f t="shared" si="2"/>
        <v>0</v>
      </c>
      <c r="E31" s="522">
        <f>Долечивание!I31</f>
        <v>0</v>
      </c>
      <c r="F31" s="527">
        <f>'Кибер-нож'!K31</f>
        <v>0</v>
      </c>
      <c r="G31" s="528">
        <f>Венерология!I31</f>
        <v>0</v>
      </c>
      <c r="H31" s="524">
        <f>'Паллиативная МП'!J31</f>
        <v>0</v>
      </c>
      <c r="I31" s="528">
        <f>Психотерапия!Q31</f>
        <v>0</v>
      </c>
      <c r="J31" s="528">
        <f>Наркология!R31</f>
        <v>0</v>
      </c>
      <c r="K31" s="529">
        <f>Фтизиатрия!K31</f>
        <v>0</v>
      </c>
      <c r="L31" s="106">
        <f>Лекарст.обеспечение!D31</f>
        <v>0</v>
      </c>
    </row>
    <row r="32" spans="1:12" s="245" customFormat="1" ht="27" customHeight="1" x14ac:dyDescent="0.2">
      <c r="A32" s="519">
        <v>24</v>
      </c>
      <c r="B32" s="526" t="s">
        <v>77</v>
      </c>
      <c r="C32" s="521" t="s">
        <v>78</v>
      </c>
      <c r="D32" s="506">
        <f t="shared" si="2"/>
        <v>0</v>
      </c>
      <c r="E32" s="522">
        <f>Долечивание!I32</f>
        <v>0</v>
      </c>
      <c r="F32" s="527">
        <f>'Кибер-нож'!K32</f>
        <v>0</v>
      </c>
      <c r="G32" s="528">
        <f>Венерология!I32</f>
        <v>0</v>
      </c>
      <c r="H32" s="524">
        <f>'Паллиативная МП'!J32</f>
        <v>0</v>
      </c>
      <c r="I32" s="528">
        <f>Психотерапия!Q32</f>
        <v>0</v>
      </c>
      <c r="J32" s="528">
        <f>Наркология!R32</f>
        <v>0</v>
      </c>
      <c r="K32" s="529">
        <f>Фтизиатрия!K32</f>
        <v>0</v>
      </c>
      <c r="L32" s="106">
        <f>Лекарст.обеспечение!D32</f>
        <v>0</v>
      </c>
    </row>
    <row r="33" spans="1:12" s="245" customFormat="1" x14ac:dyDescent="0.2">
      <c r="A33" s="519">
        <v>25</v>
      </c>
      <c r="B33" s="520" t="s">
        <v>79</v>
      </c>
      <c r="C33" s="521" t="s">
        <v>80</v>
      </c>
      <c r="D33" s="506">
        <f t="shared" si="2"/>
        <v>75301983.329999998</v>
      </c>
      <c r="E33" s="522">
        <f>Долечивание!I33</f>
        <v>0</v>
      </c>
      <c r="F33" s="527">
        <f>'Кибер-нож'!K33</f>
        <v>0</v>
      </c>
      <c r="G33" s="528">
        <f>Венерология!I33</f>
        <v>3653376.9</v>
      </c>
      <c r="H33" s="524">
        <f>'Паллиативная МП'!J33</f>
        <v>32605463.149999999</v>
      </c>
      <c r="I33" s="528">
        <f>Психотерапия!Q33</f>
        <v>30131085.98</v>
      </c>
      <c r="J33" s="528">
        <f>Наркология!R33</f>
        <v>4174510.7700000005</v>
      </c>
      <c r="K33" s="529">
        <f>Фтизиатрия!K33</f>
        <v>4737546.53</v>
      </c>
      <c r="L33" s="106">
        <f>Лекарст.обеспечение!D33</f>
        <v>0</v>
      </c>
    </row>
    <row r="34" spans="1:12" s="245" customFormat="1" x14ac:dyDescent="0.2">
      <c r="A34" s="519">
        <v>26</v>
      </c>
      <c r="B34" s="526" t="s">
        <v>81</v>
      </c>
      <c r="C34" s="521" t="s">
        <v>82</v>
      </c>
      <c r="D34" s="506">
        <f t="shared" si="2"/>
        <v>0</v>
      </c>
      <c r="E34" s="522">
        <f>Долечивание!I34</f>
        <v>0</v>
      </c>
      <c r="F34" s="527">
        <f>'Кибер-нож'!K34</f>
        <v>0</v>
      </c>
      <c r="G34" s="528">
        <f>Венерология!I34</f>
        <v>0</v>
      </c>
      <c r="H34" s="524">
        <f>'Паллиативная МП'!J34</f>
        <v>0</v>
      </c>
      <c r="I34" s="528">
        <f>Психотерапия!Q34</f>
        <v>0</v>
      </c>
      <c r="J34" s="528">
        <f>Наркология!R34</f>
        <v>0</v>
      </c>
      <c r="K34" s="529">
        <f>Фтизиатрия!K34</f>
        <v>0</v>
      </c>
      <c r="L34" s="106">
        <f>Лекарст.обеспечение!D34</f>
        <v>0</v>
      </c>
    </row>
    <row r="35" spans="1:12" s="245" customFormat="1" x14ac:dyDescent="0.2">
      <c r="A35" s="519">
        <v>27</v>
      </c>
      <c r="B35" s="525" t="s">
        <v>83</v>
      </c>
      <c r="C35" s="521" t="s">
        <v>84</v>
      </c>
      <c r="D35" s="506">
        <f t="shared" si="2"/>
        <v>0</v>
      </c>
      <c r="E35" s="522">
        <f>Долечивание!I35</f>
        <v>0</v>
      </c>
      <c r="F35" s="527">
        <f>'Кибер-нож'!K35</f>
        <v>0</v>
      </c>
      <c r="G35" s="528">
        <f>Венерология!I35</f>
        <v>0</v>
      </c>
      <c r="H35" s="524">
        <f>'Паллиативная МП'!J35</f>
        <v>0</v>
      </c>
      <c r="I35" s="528">
        <f>Психотерапия!Q35</f>
        <v>0</v>
      </c>
      <c r="J35" s="528">
        <f>Наркология!R35</f>
        <v>0</v>
      </c>
      <c r="K35" s="529">
        <f>Фтизиатрия!K35</f>
        <v>0</v>
      </c>
      <c r="L35" s="106">
        <f>Лекарст.обеспечение!D35</f>
        <v>0</v>
      </c>
    </row>
    <row r="36" spans="1:12" s="245" customFormat="1" x14ac:dyDescent="0.2">
      <c r="A36" s="530">
        <v>28</v>
      </c>
      <c r="B36" s="525" t="s">
        <v>85</v>
      </c>
      <c r="C36" s="521" t="s">
        <v>38</v>
      </c>
      <c r="D36" s="506">
        <f t="shared" si="2"/>
        <v>58120188.579999998</v>
      </c>
      <c r="E36" s="522">
        <f>Долечивание!I36</f>
        <v>0</v>
      </c>
      <c r="F36" s="527">
        <f>'Кибер-нож'!K36</f>
        <v>0</v>
      </c>
      <c r="G36" s="528">
        <f>Венерология!I36</f>
        <v>3724001.61</v>
      </c>
      <c r="H36" s="524">
        <f>'Паллиативная МП'!J36</f>
        <v>15710750.67</v>
      </c>
      <c r="I36" s="528">
        <f>Психотерапия!Q36</f>
        <v>12919598.699999999</v>
      </c>
      <c r="J36" s="528">
        <f>Наркология!R36</f>
        <v>25765837.600000001</v>
      </c>
      <c r="K36" s="529">
        <f>Фтизиатрия!K36</f>
        <v>0</v>
      </c>
      <c r="L36" s="106">
        <f>Лекарст.обеспечение!D36</f>
        <v>0</v>
      </c>
    </row>
    <row r="37" spans="1:12" s="245" customFormat="1" x14ac:dyDescent="0.2">
      <c r="A37" s="530">
        <v>29</v>
      </c>
      <c r="B37" s="520" t="s">
        <v>86</v>
      </c>
      <c r="C37" s="521" t="s">
        <v>36</v>
      </c>
      <c r="D37" s="506">
        <f t="shared" si="2"/>
        <v>52306648.030000001</v>
      </c>
      <c r="E37" s="522">
        <f>Долечивание!I37</f>
        <v>0</v>
      </c>
      <c r="F37" s="527">
        <f>'Кибер-нож'!K37</f>
        <v>0</v>
      </c>
      <c r="G37" s="528">
        <f>Венерология!I37</f>
        <v>0</v>
      </c>
      <c r="H37" s="524">
        <f>'Паллиативная МП'!J37</f>
        <v>15925949.41</v>
      </c>
      <c r="I37" s="528">
        <f>Психотерапия!Q37</f>
        <v>0</v>
      </c>
      <c r="J37" s="528">
        <f>Наркология!R37</f>
        <v>36380698.620000005</v>
      </c>
      <c r="K37" s="529">
        <f>Фтизиатрия!K37</f>
        <v>0</v>
      </c>
      <c r="L37" s="106">
        <f>Лекарст.обеспечение!D37</f>
        <v>0</v>
      </c>
    </row>
    <row r="38" spans="1:12" x14ac:dyDescent="0.2">
      <c r="A38" s="531">
        <v>30</v>
      </c>
      <c r="B38" s="525" t="s">
        <v>87</v>
      </c>
      <c r="C38" s="521" t="s">
        <v>16</v>
      </c>
      <c r="D38" s="506">
        <f t="shared" si="2"/>
        <v>22503107.100000001</v>
      </c>
      <c r="E38" s="522">
        <f>Долечивание!I38</f>
        <v>0</v>
      </c>
      <c r="F38" s="523">
        <f>'Кибер-нож'!K38</f>
        <v>0</v>
      </c>
      <c r="G38" s="524">
        <f>Венерология!I38</f>
        <v>1607396.1</v>
      </c>
      <c r="H38" s="524">
        <f>'Паллиативная МП'!J38</f>
        <v>11012913.75</v>
      </c>
      <c r="I38" s="524">
        <f>Психотерапия!Q38</f>
        <v>0</v>
      </c>
      <c r="J38" s="524">
        <f>Наркология!R38</f>
        <v>6725159.75</v>
      </c>
      <c r="K38" s="105">
        <f>Фтизиатрия!K38</f>
        <v>3157637.5</v>
      </c>
      <c r="L38" s="106">
        <f>Лекарст.обеспечение!D38</f>
        <v>0</v>
      </c>
    </row>
    <row r="39" spans="1:12" x14ac:dyDescent="0.2">
      <c r="A39" s="531">
        <v>31</v>
      </c>
      <c r="B39" s="526" t="s">
        <v>88</v>
      </c>
      <c r="C39" s="521" t="s">
        <v>21</v>
      </c>
      <c r="D39" s="506">
        <f t="shared" si="2"/>
        <v>38026387.409999996</v>
      </c>
      <c r="E39" s="522">
        <f>Долечивание!I39</f>
        <v>0</v>
      </c>
      <c r="F39" s="523">
        <f>'Кибер-нож'!K39</f>
        <v>0</v>
      </c>
      <c r="G39" s="524">
        <f>Венерология!I39</f>
        <v>4492969.3499999996</v>
      </c>
      <c r="H39" s="524">
        <f>'Паллиативная МП'!J39</f>
        <v>14806636.219999999</v>
      </c>
      <c r="I39" s="524">
        <f>Психотерапия!Q39</f>
        <v>0</v>
      </c>
      <c r="J39" s="524">
        <f>Наркология!R39</f>
        <v>18726781.84</v>
      </c>
      <c r="K39" s="105">
        <f>Фтизиатрия!K39</f>
        <v>0</v>
      </c>
      <c r="L39" s="106">
        <f>Лекарст.обеспечение!D39</f>
        <v>0</v>
      </c>
    </row>
    <row r="40" spans="1:12" x14ac:dyDescent="0.2">
      <c r="A40" s="531">
        <v>32</v>
      </c>
      <c r="B40" s="525" t="s">
        <v>89</v>
      </c>
      <c r="C40" s="521" t="s">
        <v>24</v>
      </c>
      <c r="D40" s="506">
        <f t="shared" si="2"/>
        <v>23740619.200000003</v>
      </c>
      <c r="E40" s="522">
        <f>Долечивание!I40</f>
        <v>0</v>
      </c>
      <c r="F40" s="523">
        <f>'Кибер-нож'!K40</f>
        <v>0</v>
      </c>
      <c r="G40" s="524">
        <f>Венерология!I40</f>
        <v>1423998.15</v>
      </c>
      <c r="H40" s="524">
        <f>'Паллиативная МП'!J40</f>
        <v>10069092</v>
      </c>
      <c r="I40" s="524">
        <f>Психотерапия!Q40</f>
        <v>0</v>
      </c>
      <c r="J40" s="524">
        <f>Наркология!R40</f>
        <v>9089891.5500000007</v>
      </c>
      <c r="K40" s="105">
        <f>Фтизиатрия!K40</f>
        <v>3157637.5</v>
      </c>
      <c r="L40" s="106">
        <f>Лекарст.обеспечение!D40</f>
        <v>0</v>
      </c>
    </row>
    <row r="41" spans="1:12" x14ac:dyDescent="0.2">
      <c r="A41" s="531">
        <v>33</v>
      </c>
      <c r="B41" s="520" t="s">
        <v>90</v>
      </c>
      <c r="C41" s="521" t="s">
        <v>209</v>
      </c>
      <c r="D41" s="506">
        <f t="shared" si="2"/>
        <v>64425910.160000004</v>
      </c>
      <c r="E41" s="522">
        <f>Долечивание!I41</f>
        <v>0</v>
      </c>
      <c r="F41" s="523">
        <f>'Кибер-нож'!K41</f>
        <v>0</v>
      </c>
      <c r="G41" s="524">
        <f>Венерология!I41</f>
        <v>3347713.65</v>
      </c>
      <c r="H41" s="524">
        <f>'Паллиативная МП'!J41</f>
        <v>13700839.629999999</v>
      </c>
      <c r="I41" s="524">
        <f>Психотерапия!Q41</f>
        <v>18042682</v>
      </c>
      <c r="J41" s="524">
        <f>Наркология!R41</f>
        <v>19861762.380000003</v>
      </c>
      <c r="K41" s="105">
        <f>Фтизиатрия!K41</f>
        <v>9472912.5</v>
      </c>
      <c r="L41" s="106">
        <f>Лекарст.обеспечение!D41</f>
        <v>0</v>
      </c>
    </row>
    <row r="42" spans="1:12" x14ac:dyDescent="0.2">
      <c r="A42" s="531">
        <v>34</v>
      </c>
      <c r="B42" s="532" t="s">
        <v>91</v>
      </c>
      <c r="C42" s="533" t="s">
        <v>210</v>
      </c>
      <c r="D42" s="506">
        <f t="shared" si="2"/>
        <v>20427494.809999999</v>
      </c>
      <c r="E42" s="522">
        <f>Долечивание!I42</f>
        <v>0</v>
      </c>
      <c r="F42" s="523">
        <f>'Кибер-нож'!K42</f>
        <v>0</v>
      </c>
      <c r="G42" s="524">
        <f>Венерология!I42</f>
        <v>1425119.85</v>
      </c>
      <c r="H42" s="524">
        <f>'Паллиативная МП'!J42</f>
        <v>10069092</v>
      </c>
      <c r="I42" s="524">
        <f>Психотерапия!Q42</f>
        <v>3691732.98</v>
      </c>
      <c r="J42" s="524">
        <f>Наркология!R42</f>
        <v>2715439.98</v>
      </c>
      <c r="K42" s="105">
        <f>Фтизиатрия!K42</f>
        <v>2526110</v>
      </c>
      <c r="L42" s="106">
        <f>Лекарст.обеспечение!D42</f>
        <v>0</v>
      </c>
    </row>
    <row r="43" spans="1:12" x14ac:dyDescent="0.2">
      <c r="A43" s="531">
        <v>35</v>
      </c>
      <c r="B43" s="520" t="s">
        <v>92</v>
      </c>
      <c r="C43" s="521" t="s">
        <v>211</v>
      </c>
      <c r="D43" s="506">
        <f t="shared" si="2"/>
        <v>15223958.25</v>
      </c>
      <c r="E43" s="522">
        <f>Долечивание!I43</f>
        <v>0</v>
      </c>
      <c r="F43" s="523">
        <f>'Кибер-нож'!K43</f>
        <v>0</v>
      </c>
      <c r="G43" s="524">
        <f>Венерология!I43</f>
        <v>724057.35</v>
      </c>
      <c r="H43" s="524">
        <f>'Паллиативная МП'!J43</f>
        <v>10719395.58</v>
      </c>
      <c r="I43" s="524">
        <f>Психотерапия!Q43</f>
        <v>0</v>
      </c>
      <c r="J43" s="524">
        <f>Наркология!R43</f>
        <v>1507006.32</v>
      </c>
      <c r="K43" s="105">
        <f>Фтизиатрия!K43</f>
        <v>2273499</v>
      </c>
      <c r="L43" s="106">
        <f>Лекарст.обеспечение!D43</f>
        <v>0</v>
      </c>
    </row>
    <row r="44" spans="1:12" x14ac:dyDescent="0.2">
      <c r="A44" s="531">
        <v>36</v>
      </c>
      <c r="B44" s="520" t="s">
        <v>93</v>
      </c>
      <c r="C44" s="521" t="s">
        <v>23</v>
      </c>
      <c r="D44" s="506">
        <f t="shared" si="2"/>
        <v>18460670.440000001</v>
      </c>
      <c r="E44" s="522">
        <f>Долечивание!I44</f>
        <v>0</v>
      </c>
      <c r="F44" s="523">
        <f>'Кибер-нож'!K44</f>
        <v>0</v>
      </c>
      <c r="G44" s="524">
        <f>Венерология!I44</f>
        <v>1273690.3500000001</v>
      </c>
      <c r="H44" s="524">
        <f>'Паллиативная МП'!J44</f>
        <v>10069092</v>
      </c>
      <c r="I44" s="524">
        <f>Психотерапия!Q44</f>
        <v>0</v>
      </c>
      <c r="J44" s="524">
        <f>Наркология!R44</f>
        <v>2885563.5599999996</v>
      </c>
      <c r="K44" s="105">
        <f>Фтизиатрия!K44</f>
        <v>4232324.53</v>
      </c>
      <c r="L44" s="106">
        <f>Лекарст.обеспечение!D44</f>
        <v>0</v>
      </c>
    </row>
    <row r="45" spans="1:12" x14ac:dyDescent="0.2">
      <c r="A45" s="531">
        <v>37</v>
      </c>
      <c r="B45" s="526" t="s">
        <v>94</v>
      </c>
      <c r="C45" s="521" t="s">
        <v>20</v>
      </c>
      <c r="D45" s="506">
        <f t="shared" si="2"/>
        <v>15439252.050000001</v>
      </c>
      <c r="E45" s="522">
        <f>Долечивание!I45</f>
        <v>0</v>
      </c>
      <c r="F45" s="523">
        <f>'Кибер-нож'!K45</f>
        <v>0</v>
      </c>
      <c r="G45" s="524">
        <f>Венерология!I45</f>
        <v>1158155.25</v>
      </c>
      <c r="H45" s="524">
        <f>'Паллиативная МП'!J45</f>
        <v>10069092</v>
      </c>
      <c r="I45" s="524">
        <f>Психотерапия!Q45</f>
        <v>0</v>
      </c>
      <c r="J45" s="524">
        <f>Наркология!R45</f>
        <v>1837940.0099999998</v>
      </c>
      <c r="K45" s="105">
        <f>Фтизиатрия!K45</f>
        <v>2374064.79</v>
      </c>
      <c r="L45" s="106">
        <f>Лекарст.обеспечение!D45</f>
        <v>0</v>
      </c>
    </row>
    <row r="46" spans="1:12" x14ac:dyDescent="0.2">
      <c r="A46" s="531">
        <v>38</v>
      </c>
      <c r="B46" s="525" t="s">
        <v>95</v>
      </c>
      <c r="C46" s="521" t="s">
        <v>96</v>
      </c>
      <c r="D46" s="506">
        <f t="shared" si="2"/>
        <v>0</v>
      </c>
      <c r="E46" s="522">
        <f>Долечивание!I46</f>
        <v>0</v>
      </c>
      <c r="F46" s="523">
        <f>'Кибер-нож'!K46</f>
        <v>0</v>
      </c>
      <c r="G46" s="524">
        <f>Венерология!I46</f>
        <v>0</v>
      </c>
      <c r="H46" s="524">
        <f>'Паллиативная МП'!J46</f>
        <v>0</v>
      </c>
      <c r="I46" s="524">
        <f>Психотерапия!Q46</f>
        <v>0</v>
      </c>
      <c r="J46" s="524">
        <f>Наркология!R46</f>
        <v>0</v>
      </c>
      <c r="K46" s="105">
        <f>Фтизиатрия!K46</f>
        <v>0</v>
      </c>
      <c r="L46" s="106">
        <f>Лекарст.обеспечение!D46</f>
        <v>0</v>
      </c>
    </row>
    <row r="47" spans="1:12" x14ac:dyDescent="0.2">
      <c r="A47" s="531">
        <v>39</v>
      </c>
      <c r="B47" s="526" t="s">
        <v>97</v>
      </c>
      <c r="C47" s="521" t="s">
        <v>98</v>
      </c>
      <c r="D47" s="506">
        <f t="shared" si="2"/>
        <v>47264960.219999999</v>
      </c>
      <c r="E47" s="522">
        <f>Долечивание!I47</f>
        <v>0</v>
      </c>
      <c r="F47" s="523">
        <f>'Кибер-нож'!K47</f>
        <v>0</v>
      </c>
      <c r="G47" s="524">
        <f>Венерология!I47</f>
        <v>4942167.8100000005</v>
      </c>
      <c r="H47" s="524">
        <f>'Паллиативная МП'!J47</f>
        <v>15099693.279999999</v>
      </c>
      <c r="I47" s="524">
        <f>Психотерапия!Q47</f>
        <v>0</v>
      </c>
      <c r="J47" s="524">
        <f>Наркология!R47</f>
        <v>27223099.129999999</v>
      </c>
      <c r="K47" s="105">
        <f>Фтизиатрия!K47</f>
        <v>0</v>
      </c>
      <c r="L47" s="106">
        <f>Лекарст.обеспечение!D47</f>
        <v>0</v>
      </c>
    </row>
    <row r="48" spans="1:12" x14ac:dyDescent="0.2">
      <c r="A48" s="531">
        <v>40</v>
      </c>
      <c r="B48" s="520" t="s">
        <v>99</v>
      </c>
      <c r="C48" s="521" t="s">
        <v>216</v>
      </c>
      <c r="D48" s="506">
        <f t="shared" si="2"/>
        <v>21742493.060000002</v>
      </c>
      <c r="E48" s="522">
        <f>Долечивание!I48</f>
        <v>0</v>
      </c>
      <c r="F48" s="523">
        <f>'Кибер-нож'!K48</f>
        <v>0</v>
      </c>
      <c r="G48" s="524">
        <f>Венерология!I48</f>
        <v>1514855.85</v>
      </c>
      <c r="H48" s="524">
        <f>'Паллиативная МП'!J48</f>
        <v>11443528.5</v>
      </c>
      <c r="I48" s="524">
        <f>Психотерапия!Q48</f>
        <v>3603277.38</v>
      </c>
      <c r="J48" s="524">
        <f>Наркология!R48</f>
        <v>2654721.33</v>
      </c>
      <c r="K48" s="105">
        <f>Фтизиатрия!K48</f>
        <v>2526110</v>
      </c>
      <c r="L48" s="106">
        <f>Лекарст.обеспечение!D48</f>
        <v>0</v>
      </c>
    </row>
    <row r="49" spans="1:12" x14ac:dyDescent="0.2">
      <c r="A49" s="531">
        <v>41</v>
      </c>
      <c r="B49" s="520" t="s">
        <v>100</v>
      </c>
      <c r="C49" s="521" t="s">
        <v>2</v>
      </c>
      <c r="D49" s="506">
        <f t="shared" si="2"/>
        <v>64555422.479999997</v>
      </c>
      <c r="E49" s="522">
        <f>Долечивание!I49</f>
        <v>0</v>
      </c>
      <c r="F49" s="523">
        <f>'Кибер-нож'!K49</f>
        <v>0</v>
      </c>
      <c r="G49" s="524">
        <f>Венерология!I49</f>
        <v>5179837.75</v>
      </c>
      <c r="H49" s="524">
        <f>'Паллиативная МП'!J49</f>
        <v>24891285.009999998</v>
      </c>
      <c r="I49" s="524">
        <f>Психотерапия!Q49</f>
        <v>0</v>
      </c>
      <c r="J49" s="524">
        <f>Наркология!R49</f>
        <v>29432079.719999999</v>
      </c>
      <c r="K49" s="105">
        <f>Фтизиатрия!K49</f>
        <v>5052220</v>
      </c>
      <c r="L49" s="106">
        <f>Лекарст.обеспечение!D49</f>
        <v>0</v>
      </c>
    </row>
    <row r="50" spans="1:12" x14ac:dyDescent="0.2">
      <c r="A50" s="531">
        <v>42</v>
      </c>
      <c r="B50" s="526" t="s">
        <v>101</v>
      </c>
      <c r="C50" s="521" t="s">
        <v>3</v>
      </c>
      <c r="D50" s="506">
        <f t="shared" si="2"/>
        <v>16204106.759999998</v>
      </c>
      <c r="E50" s="522">
        <f>Долечивание!I50</f>
        <v>0</v>
      </c>
      <c r="F50" s="523">
        <f>'Кибер-нож'!K50</f>
        <v>0</v>
      </c>
      <c r="G50" s="524">
        <f>Венерология!I50</f>
        <v>1298928.6000000001</v>
      </c>
      <c r="H50" s="524">
        <f>'Паллиативная МП'!J50</f>
        <v>10069092</v>
      </c>
      <c r="I50" s="524">
        <f>Психотерапия!Q50</f>
        <v>0</v>
      </c>
      <c r="J50" s="524">
        <f>Наркология!R50</f>
        <v>1995302.69</v>
      </c>
      <c r="K50" s="105">
        <f>Фтизиатрия!K50</f>
        <v>2840783.4699999997</v>
      </c>
      <c r="L50" s="106">
        <f>Лекарст.обеспечение!D50</f>
        <v>0</v>
      </c>
    </row>
    <row r="51" spans="1:12" x14ac:dyDescent="0.2">
      <c r="A51" s="531">
        <v>43</v>
      </c>
      <c r="B51" s="525" t="s">
        <v>147</v>
      </c>
      <c r="C51" s="521" t="s">
        <v>32</v>
      </c>
      <c r="D51" s="506">
        <f t="shared" si="2"/>
        <v>22220761.280000001</v>
      </c>
      <c r="E51" s="522">
        <f>Долечивание!I51</f>
        <v>0</v>
      </c>
      <c r="F51" s="523">
        <f>'Кибер-нож'!K51</f>
        <v>0</v>
      </c>
      <c r="G51" s="524">
        <f>Венерология!I51</f>
        <v>1368474</v>
      </c>
      <c r="H51" s="524">
        <f>'Паллиативная МП'!J51</f>
        <v>10654942</v>
      </c>
      <c r="I51" s="524">
        <f>Психотерапия!Q51</f>
        <v>0</v>
      </c>
      <c r="J51" s="524">
        <f>Наркология!R51</f>
        <v>7039707.7799999993</v>
      </c>
      <c r="K51" s="105">
        <f>Фтизиатрия!K51</f>
        <v>3157637.5</v>
      </c>
      <c r="L51" s="106">
        <f>Лекарст.обеспечение!D51</f>
        <v>0</v>
      </c>
    </row>
    <row r="52" spans="1:12" x14ac:dyDescent="0.2">
      <c r="A52" s="531">
        <v>87</v>
      </c>
      <c r="B52" s="526" t="s">
        <v>102</v>
      </c>
      <c r="C52" s="521" t="s">
        <v>212</v>
      </c>
      <c r="D52" s="506">
        <f t="shared" si="2"/>
        <v>35159475.310000002</v>
      </c>
      <c r="E52" s="522">
        <f>Долечивание!I52</f>
        <v>0</v>
      </c>
      <c r="F52" s="523">
        <f>'Кибер-нож'!K52</f>
        <v>0</v>
      </c>
      <c r="G52" s="524">
        <f>Венерология!I52</f>
        <v>1422315.6</v>
      </c>
      <c r="H52" s="524">
        <f>'Паллиативная МП'!J52</f>
        <v>10069092</v>
      </c>
      <c r="I52" s="524">
        <f>Психотерапия!Q52</f>
        <v>18042682</v>
      </c>
      <c r="J52" s="524">
        <f>Наркология!R52</f>
        <v>2467748.21</v>
      </c>
      <c r="K52" s="105">
        <f>Фтизиатрия!K52</f>
        <v>3157637.5</v>
      </c>
      <c r="L52" s="106">
        <f>Лекарст.обеспечение!D52</f>
        <v>0</v>
      </c>
    </row>
    <row r="53" spans="1:12" x14ac:dyDescent="0.2">
      <c r="A53" s="531">
        <v>44</v>
      </c>
      <c r="B53" s="525" t="s">
        <v>103</v>
      </c>
      <c r="C53" s="521" t="s">
        <v>0</v>
      </c>
      <c r="D53" s="506">
        <f t="shared" si="2"/>
        <v>32951059.460000001</v>
      </c>
      <c r="E53" s="522">
        <f>Долечивание!I53</f>
        <v>0</v>
      </c>
      <c r="F53" s="523">
        <f>'Кибер-нож'!K53</f>
        <v>0</v>
      </c>
      <c r="G53" s="524">
        <f>Венерология!I53</f>
        <v>1279859.7</v>
      </c>
      <c r="H53" s="524">
        <f>'Паллиативная МП'!J53</f>
        <v>12020019.779999999</v>
      </c>
      <c r="I53" s="524">
        <f>Психотерапия!Q53</f>
        <v>0</v>
      </c>
      <c r="J53" s="524">
        <f>Наркология!R53</f>
        <v>14913633.449999999</v>
      </c>
      <c r="K53" s="105">
        <f>Фтизиатрия!K53</f>
        <v>4737546.53</v>
      </c>
      <c r="L53" s="106">
        <f>Лекарст.обеспечение!D53</f>
        <v>0</v>
      </c>
    </row>
    <row r="54" spans="1:12" x14ac:dyDescent="0.2">
      <c r="A54" s="531">
        <v>45</v>
      </c>
      <c r="B54" s="526" t="s">
        <v>104</v>
      </c>
      <c r="C54" s="521" t="s">
        <v>4</v>
      </c>
      <c r="D54" s="506">
        <f t="shared" si="2"/>
        <v>14223330.24</v>
      </c>
      <c r="E54" s="522">
        <f>Долечивание!I54</f>
        <v>0</v>
      </c>
      <c r="F54" s="523">
        <f>'Кибер-нож'!K54</f>
        <v>0</v>
      </c>
      <c r="G54" s="524">
        <f>Венерология!I54</f>
        <v>706671</v>
      </c>
      <c r="H54" s="524">
        <f>'Паллиативная МП'!J54</f>
        <v>10361431.15</v>
      </c>
      <c r="I54" s="524">
        <f>Психотерапия!Q54</f>
        <v>0</v>
      </c>
      <c r="J54" s="524">
        <f>Наркология!R54</f>
        <v>1260645.5899999999</v>
      </c>
      <c r="K54" s="105">
        <f>Фтизиатрия!K54</f>
        <v>1894582.5</v>
      </c>
      <c r="L54" s="106">
        <f>Лекарст.обеспечение!D54</f>
        <v>0</v>
      </c>
    </row>
    <row r="55" spans="1:12" x14ac:dyDescent="0.2">
      <c r="A55" s="531">
        <v>46</v>
      </c>
      <c r="B55" s="525" t="s">
        <v>105</v>
      </c>
      <c r="C55" s="521" t="s">
        <v>1</v>
      </c>
      <c r="D55" s="506">
        <f t="shared" si="2"/>
        <v>17521170.890000001</v>
      </c>
      <c r="E55" s="522">
        <f>Долечивание!I55</f>
        <v>0</v>
      </c>
      <c r="F55" s="523">
        <f>'Кибер-нож'!K55</f>
        <v>0</v>
      </c>
      <c r="G55" s="524">
        <f>Венерология!I55</f>
        <v>1426802.4</v>
      </c>
      <c r="H55" s="524">
        <f>'Паллиативная МП'!J55</f>
        <v>10944365.460000001</v>
      </c>
      <c r="I55" s="524">
        <f>Психотерапия!Q55</f>
        <v>0</v>
      </c>
      <c r="J55" s="524">
        <f>Наркология!R55</f>
        <v>1992365.5299999998</v>
      </c>
      <c r="K55" s="105">
        <f>Фтизиатрия!K55</f>
        <v>3157637.5</v>
      </c>
      <c r="L55" s="106">
        <f>Лекарст.обеспечение!D55</f>
        <v>0</v>
      </c>
    </row>
    <row r="56" spans="1:12" x14ac:dyDescent="0.2">
      <c r="A56" s="531">
        <v>47</v>
      </c>
      <c r="B56" s="526" t="s">
        <v>106</v>
      </c>
      <c r="C56" s="521" t="s">
        <v>213</v>
      </c>
      <c r="D56" s="506">
        <f t="shared" si="2"/>
        <v>20823307.07</v>
      </c>
      <c r="E56" s="522">
        <f>Долечивание!I56</f>
        <v>0</v>
      </c>
      <c r="F56" s="523">
        <f>'Кибер-нож'!K56</f>
        <v>0</v>
      </c>
      <c r="G56" s="524">
        <f>Венерология!I56</f>
        <v>1569819.15</v>
      </c>
      <c r="H56" s="524">
        <f>'Паллиативная МП'!J56</f>
        <v>10884595.199999999</v>
      </c>
      <c r="I56" s="524">
        <f>Психотерапия!Q56</f>
        <v>0</v>
      </c>
      <c r="J56" s="524">
        <f>Наркология!R56</f>
        <v>3442978.2199999997</v>
      </c>
      <c r="K56" s="105">
        <f>Фтизиатрия!K56</f>
        <v>4925914.5</v>
      </c>
      <c r="L56" s="106">
        <f>Лекарст.обеспечение!D56</f>
        <v>0</v>
      </c>
    </row>
    <row r="57" spans="1:12" x14ac:dyDescent="0.2">
      <c r="A57" s="531">
        <v>48</v>
      </c>
      <c r="B57" s="526" t="s">
        <v>107</v>
      </c>
      <c r="C57" s="521" t="s">
        <v>25</v>
      </c>
      <c r="D57" s="506">
        <f t="shared" si="2"/>
        <v>74952925.310000002</v>
      </c>
      <c r="E57" s="522">
        <f>Долечивание!I57</f>
        <v>0</v>
      </c>
      <c r="F57" s="523">
        <f>'Кибер-нож'!K57</f>
        <v>0</v>
      </c>
      <c r="G57" s="524">
        <f>Венерология!I57</f>
        <v>6047645.5499999998</v>
      </c>
      <c r="H57" s="524">
        <f>'Паллиативная МП'!J57</f>
        <v>16353889.83</v>
      </c>
      <c r="I57" s="524">
        <f>Психотерапия!Q57</f>
        <v>0</v>
      </c>
      <c r="J57" s="524">
        <f>Наркология!R57</f>
        <v>43078477.430000007</v>
      </c>
      <c r="K57" s="105">
        <f>Фтизиатрия!K57</f>
        <v>9472912.5</v>
      </c>
      <c r="L57" s="106">
        <f>Лекарст.обеспечение!D57</f>
        <v>0</v>
      </c>
    </row>
    <row r="58" spans="1:12" x14ac:dyDescent="0.2">
      <c r="A58" s="531">
        <v>49</v>
      </c>
      <c r="B58" s="526" t="s">
        <v>155</v>
      </c>
      <c r="C58" s="521" t="s">
        <v>51</v>
      </c>
      <c r="D58" s="506">
        <f t="shared" si="2"/>
        <v>22572012.719999999</v>
      </c>
      <c r="E58" s="522">
        <f>Долечивание!I58</f>
        <v>0</v>
      </c>
      <c r="F58" s="523">
        <f>'Кибер-нож'!K58</f>
        <v>0</v>
      </c>
      <c r="G58" s="524">
        <f>Венерология!I58</f>
        <v>1164324.6000000001</v>
      </c>
      <c r="H58" s="524">
        <f>'Паллиативная МП'!J58</f>
        <v>11745253.129999999</v>
      </c>
      <c r="I58" s="524">
        <f>Психотерапия!Q58</f>
        <v>3691732.98</v>
      </c>
      <c r="J58" s="524">
        <f>Наркология!R58</f>
        <v>2434148.0100000002</v>
      </c>
      <c r="K58" s="105">
        <f>Фтизиатрия!K58</f>
        <v>3536554</v>
      </c>
      <c r="L58" s="106">
        <f>Лекарст.обеспечение!D58</f>
        <v>0</v>
      </c>
    </row>
    <row r="59" spans="1:12" x14ac:dyDescent="0.2">
      <c r="A59" s="531">
        <v>95</v>
      </c>
      <c r="B59" s="526" t="s">
        <v>108</v>
      </c>
      <c r="C59" s="521" t="s">
        <v>214</v>
      </c>
      <c r="D59" s="506">
        <f t="shared" si="2"/>
        <v>15929363.050000001</v>
      </c>
      <c r="E59" s="522">
        <f>Долечивание!I59</f>
        <v>0</v>
      </c>
      <c r="F59" s="523">
        <f>'Кибер-нож'!K59</f>
        <v>0</v>
      </c>
      <c r="G59" s="524">
        <f>Венерология!I59</f>
        <v>1176102.45</v>
      </c>
      <c r="H59" s="524">
        <f>'Паллиативная МП'!J59</f>
        <v>10525469.15</v>
      </c>
      <c r="I59" s="524">
        <f>Психотерапия!Q59</f>
        <v>0</v>
      </c>
      <c r="J59" s="524">
        <f>Наркология!R59</f>
        <v>1639618.98</v>
      </c>
      <c r="K59" s="105">
        <f>Фтизиатрия!K59</f>
        <v>2588172.4699999997</v>
      </c>
      <c r="L59" s="106">
        <f>Лекарст.обеспечение!D59</f>
        <v>0</v>
      </c>
    </row>
    <row r="60" spans="1:12" x14ac:dyDescent="0.2">
      <c r="A60" s="531">
        <v>50</v>
      </c>
      <c r="B60" s="525" t="s">
        <v>157</v>
      </c>
      <c r="C60" s="521" t="s">
        <v>215</v>
      </c>
      <c r="D60" s="506">
        <f t="shared" si="2"/>
        <v>19366735.990000002</v>
      </c>
      <c r="E60" s="522">
        <f>Долечивание!I60</f>
        <v>0</v>
      </c>
      <c r="F60" s="523">
        <f>'Кибер-нож'!K60</f>
        <v>0</v>
      </c>
      <c r="G60" s="524">
        <f>Венерология!I60</f>
        <v>1039255.05</v>
      </c>
      <c r="H60" s="524">
        <f>'Паллиативная МП'!J60</f>
        <v>10069092</v>
      </c>
      <c r="I60" s="524">
        <f>Психотерапия!Q60</f>
        <v>3100283.98</v>
      </c>
      <c r="J60" s="524">
        <f>Наркология!R60</f>
        <v>2441446.4300000002</v>
      </c>
      <c r="K60" s="105">
        <f>Фтизиатрия!K60</f>
        <v>2716658.5300000003</v>
      </c>
      <c r="L60" s="106">
        <f>Лекарст.обеспечение!D60</f>
        <v>0</v>
      </c>
    </row>
    <row r="61" spans="1:12" x14ac:dyDescent="0.2">
      <c r="A61" s="531">
        <v>97</v>
      </c>
      <c r="B61" s="526" t="s">
        <v>218</v>
      </c>
      <c r="C61" s="521" t="s">
        <v>217</v>
      </c>
      <c r="D61" s="506">
        <f t="shared" si="2"/>
        <v>0</v>
      </c>
      <c r="E61" s="522">
        <f>Долечивание!I61</f>
        <v>0</v>
      </c>
      <c r="F61" s="523">
        <f>'Кибер-нож'!K61</f>
        <v>0</v>
      </c>
      <c r="G61" s="524">
        <f>Венерология!I61</f>
        <v>0</v>
      </c>
      <c r="H61" s="524">
        <f>'Паллиативная МП'!J61</f>
        <v>0</v>
      </c>
      <c r="I61" s="524">
        <f>Психотерапия!Q61</f>
        <v>0</v>
      </c>
      <c r="J61" s="524">
        <f>Наркология!R61</f>
        <v>0</v>
      </c>
      <c r="K61" s="105">
        <f>Фтизиатрия!K61</f>
        <v>0</v>
      </c>
      <c r="L61" s="106">
        <f>Лекарст.обеспечение!D61</f>
        <v>0</v>
      </c>
    </row>
    <row r="62" spans="1:12" x14ac:dyDescent="0.2">
      <c r="A62" s="531">
        <v>51</v>
      </c>
      <c r="B62" s="526" t="s">
        <v>232</v>
      </c>
      <c r="C62" s="521" t="s">
        <v>233</v>
      </c>
      <c r="D62" s="506">
        <f t="shared" si="2"/>
        <v>0</v>
      </c>
      <c r="E62" s="522">
        <f>Долечивание!I62</f>
        <v>0</v>
      </c>
      <c r="F62" s="523">
        <f>'Кибер-нож'!K62</f>
        <v>0</v>
      </c>
      <c r="G62" s="524">
        <f>Венерология!I62</f>
        <v>0</v>
      </c>
      <c r="H62" s="524">
        <f>'Паллиативная МП'!J62</f>
        <v>0</v>
      </c>
      <c r="I62" s="524">
        <f>Психотерапия!Q62</f>
        <v>0</v>
      </c>
      <c r="J62" s="524">
        <f>Наркология!R62</f>
        <v>0</v>
      </c>
      <c r="K62" s="105">
        <f>Фтизиатрия!K62</f>
        <v>0</v>
      </c>
      <c r="L62" s="106">
        <f>Лекарст.обеспечение!D62</f>
        <v>0</v>
      </c>
    </row>
    <row r="63" spans="1:12" x14ac:dyDescent="0.2">
      <c r="A63" s="531">
        <v>52</v>
      </c>
      <c r="B63" s="526" t="s">
        <v>109</v>
      </c>
      <c r="C63" s="521" t="s">
        <v>50</v>
      </c>
      <c r="D63" s="506">
        <f t="shared" si="2"/>
        <v>0</v>
      </c>
      <c r="E63" s="522">
        <f>Долечивание!I63</f>
        <v>0</v>
      </c>
      <c r="F63" s="523">
        <f>'Кибер-нож'!K63</f>
        <v>0</v>
      </c>
      <c r="G63" s="524">
        <f>Венерология!I63</f>
        <v>0</v>
      </c>
      <c r="H63" s="524">
        <f>'Паллиативная МП'!J63</f>
        <v>0</v>
      </c>
      <c r="I63" s="524">
        <f>Психотерапия!Q63</f>
        <v>0</v>
      </c>
      <c r="J63" s="524">
        <f>Наркология!R63</f>
        <v>0</v>
      </c>
      <c r="K63" s="105">
        <f>Фтизиатрия!K63</f>
        <v>0</v>
      </c>
      <c r="L63" s="106">
        <f>Лекарст.обеспечение!D63</f>
        <v>0</v>
      </c>
    </row>
    <row r="64" spans="1:12" x14ac:dyDescent="0.2">
      <c r="A64" s="531">
        <v>53</v>
      </c>
      <c r="B64" s="525" t="s">
        <v>110</v>
      </c>
      <c r="C64" s="521" t="s">
        <v>234</v>
      </c>
      <c r="D64" s="506">
        <f t="shared" si="2"/>
        <v>0</v>
      </c>
      <c r="E64" s="522">
        <f>Долечивание!I64</f>
        <v>0</v>
      </c>
      <c r="F64" s="523">
        <f>'Кибер-нож'!K64</f>
        <v>0</v>
      </c>
      <c r="G64" s="524">
        <f>Венерология!I64</f>
        <v>0</v>
      </c>
      <c r="H64" s="524">
        <f>'Паллиативная МП'!J64</f>
        <v>0</v>
      </c>
      <c r="I64" s="524">
        <f>Психотерапия!Q64</f>
        <v>0</v>
      </c>
      <c r="J64" s="524">
        <f>Наркология!R64</f>
        <v>0</v>
      </c>
      <c r="K64" s="105">
        <f>Фтизиатрия!K64</f>
        <v>0</v>
      </c>
      <c r="L64" s="106">
        <f>Лекарст.обеспечение!D64</f>
        <v>0</v>
      </c>
    </row>
    <row r="65" spans="1:12" ht="15.75" customHeight="1" x14ac:dyDescent="0.2">
      <c r="A65" s="531">
        <v>54</v>
      </c>
      <c r="B65" s="520" t="s">
        <v>111</v>
      </c>
      <c r="C65" s="521" t="s">
        <v>112</v>
      </c>
      <c r="D65" s="506">
        <f t="shared" si="2"/>
        <v>0</v>
      </c>
      <c r="E65" s="522">
        <f>Долечивание!I65</f>
        <v>0</v>
      </c>
      <c r="F65" s="523">
        <f>'Кибер-нож'!K65</f>
        <v>0</v>
      </c>
      <c r="G65" s="524">
        <f>Венерология!I65</f>
        <v>0</v>
      </c>
      <c r="H65" s="524">
        <f>'Паллиативная МП'!J65</f>
        <v>0</v>
      </c>
      <c r="I65" s="524">
        <f>Психотерапия!Q65</f>
        <v>0</v>
      </c>
      <c r="J65" s="524">
        <f>Наркология!R65</f>
        <v>0</v>
      </c>
      <c r="K65" s="105">
        <f>Фтизиатрия!K65</f>
        <v>0</v>
      </c>
      <c r="L65" s="106">
        <f>Лекарст.обеспечение!D65</f>
        <v>0</v>
      </c>
    </row>
    <row r="66" spans="1:12" x14ac:dyDescent="0.2">
      <c r="A66" s="531">
        <v>55</v>
      </c>
      <c r="B66" s="525" t="s">
        <v>113</v>
      </c>
      <c r="C66" s="521" t="s">
        <v>235</v>
      </c>
      <c r="D66" s="506">
        <f t="shared" si="2"/>
        <v>1672670.27</v>
      </c>
      <c r="E66" s="522">
        <f>Долечивание!I66</f>
        <v>0</v>
      </c>
      <c r="F66" s="523">
        <f>'Кибер-нож'!K66</f>
        <v>0</v>
      </c>
      <c r="G66" s="524">
        <f>Венерология!I66</f>
        <v>0</v>
      </c>
      <c r="H66" s="524">
        <f>'Паллиативная МП'!J66</f>
        <v>1672670.27</v>
      </c>
      <c r="I66" s="524">
        <f>Психотерапия!Q66</f>
        <v>0</v>
      </c>
      <c r="J66" s="524">
        <f>Наркология!R66</f>
        <v>0</v>
      </c>
      <c r="K66" s="105">
        <f>Фтизиатрия!K66</f>
        <v>0</v>
      </c>
      <c r="L66" s="106">
        <f>Лекарст.обеспечение!D66</f>
        <v>0</v>
      </c>
    </row>
    <row r="67" spans="1:12" x14ac:dyDescent="0.2">
      <c r="A67" s="531">
        <v>56</v>
      </c>
      <c r="B67" s="526" t="s">
        <v>114</v>
      </c>
      <c r="C67" s="521" t="s">
        <v>269</v>
      </c>
      <c r="D67" s="506">
        <f t="shared" si="2"/>
        <v>0</v>
      </c>
      <c r="E67" s="522">
        <f>Долечивание!I67</f>
        <v>0</v>
      </c>
      <c r="F67" s="523">
        <f>'Кибер-нож'!K67</f>
        <v>0</v>
      </c>
      <c r="G67" s="524">
        <f>Венерология!I67</f>
        <v>0</v>
      </c>
      <c r="H67" s="524">
        <f>'Паллиативная МП'!J67</f>
        <v>0</v>
      </c>
      <c r="I67" s="524">
        <f>Психотерапия!Q67</f>
        <v>0</v>
      </c>
      <c r="J67" s="524">
        <f>Наркология!R67</f>
        <v>0</v>
      </c>
      <c r="K67" s="105">
        <f>Фтизиатрия!K67</f>
        <v>0</v>
      </c>
      <c r="L67" s="106">
        <f>Лекарст.обеспечение!D67</f>
        <v>0</v>
      </c>
    </row>
    <row r="68" spans="1:12" ht="25.5" x14ac:dyDescent="0.2">
      <c r="A68" s="531">
        <v>57</v>
      </c>
      <c r="B68" s="520" t="s">
        <v>115</v>
      </c>
      <c r="C68" s="521" t="s">
        <v>236</v>
      </c>
      <c r="D68" s="506">
        <f t="shared" si="2"/>
        <v>0</v>
      </c>
      <c r="E68" s="522">
        <f>Долечивание!I68</f>
        <v>0</v>
      </c>
      <c r="F68" s="523">
        <f>'Кибер-нож'!K68</f>
        <v>0</v>
      </c>
      <c r="G68" s="524">
        <f>Венерология!I68</f>
        <v>0</v>
      </c>
      <c r="H68" s="524">
        <f>'Паллиативная МП'!J68</f>
        <v>0</v>
      </c>
      <c r="I68" s="524">
        <f>Психотерапия!Q68</f>
        <v>0</v>
      </c>
      <c r="J68" s="524">
        <f>Наркология!R68</f>
        <v>0</v>
      </c>
      <c r="K68" s="105">
        <f>Фтизиатрия!K68</f>
        <v>0</v>
      </c>
      <c r="L68" s="106">
        <f>Лекарст.обеспечение!D68</f>
        <v>0</v>
      </c>
    </row>
    <row r="69" spans="1:12" ht="25.5" x14ac:dyDescent="0.2">
      <c r="A69" s="531">
        <v>58</v>
      </c>
      <c r="B69" s="520" t="s">
        <v>116</v>
      </c>
      <c r="C69" s="521" t="s">
        <v>237</v>
      </c>
      <c r="D69" s="506">
        <f t="shared" si="2"/>
        <v>0</v>
      </c>
      <c r="E69" s="522">
        <f>Долечивание!I69</f>
        <v>0</v>
      </c>
      <c r="F69" s="523">
        <f>'Кибер-нож'!K69</f>
        <v>0</v>
      </c>
      <c r="G69" s="524">
        <f>Венерология!I69</f>
        <v>0</v>
      </c>
      <c r="H69" s="524">
        <f>'Паллиативная МП'!J69</f>
        <v>0</v>
      </c>
      <c r="I69" s="524">
        <f>Психотерапия!Q69</f>
        <v>0</v>
      </c>
      <c r="J69" s="524">
        <f>Наркология!R69</f>
        <v>0</v>
      </c>
      <c r="K69" s="105">
        <f>Фтизиатрия!K69</f>
        <v>0</v>
      </c>
      <c r="L69" s="106">
        <f>Лекарст.обеспечение!D69</f>
        <v>0</v>
      </c>
    </row>
    <row r="70" spans="1:12" x14ac:dyDescent="0.2">
      <c r="A70" s="531">
        <v>59</v>
      </c>
      <c r="B70" s="525" t="s">
        <v>117</v>
      </c>
      <c r="C70" s="521" t="s">
        <v>238</v>
      </c>
      <c r="D70" s="506">
        <f t="shared" si="2"/>
        <v>4457243.88</v>
      </c>
      <c r="E70" s="522">
        <f>Долечивание!I70</f>
        <v>0</v>
      </c>
      <c r="F70" s="523">
        <f>'Кибер-нож'!K70</f>
        <v>0</v>
      </c>
      <c r="G70" s="524">
        <f>Венерология!I70</f>
        <v>0</v>
      </c>
      <c r="H70" s="524">
        <f>'Паллиативная МП'!J70</f>
        <v>4457243.88</v>
      </c>
      <c r="I70" s="524">
        <f>Психотерапия!Q70</f>
        <v>0</v>
      </c>
      <c r="J70" s="524">
        <f>Наркология!R70</f>
        <v>0</v>
      </c>
      <c r="K70" s="105">
        <f>Фтизиатрия!K70</f>
        <v>0</v>
      </c>
      <c r="L70" s="106">
        <f>Лекарст.обеспечение!D70</f>
        <v>0</v>
      </c>
    </row>
    <row r="71" spans="1:12" x14ac:dyDescent="0.2">
      <c r="A71" s="531">
        <v>60</v>
      </c>
      <c r="B71" s="525" t="s">
        <v>118</v>
      </c>
      <c r="C71" s="521" t="s">
        <v>49</v>
      </c>
      <c r="D71" s="506">
        <f t="shared" si="2"/>
        <v>3942880.9</v>
      </c>
      <c r="E71" s="522">
        <f>Долечивание!I71</f>
        <v>0</v>
      </c>
      <c r="F71" s="523">
        <f>'Кибер-нож'!K71</f>
        <v>0</v>
      </c>
      <c r="G71" s="524">
        <f>Венерология!I71</f>
        <v>0</v>
      </c>
      <c r="H71" s="524">
        <f>'Паллиативная МП'!J71</f>
        <v>3942880.9</v>
      </c>
      <c r="I71" s="524">
        <f>Психотерапия!Q71</f>
        <v>0</v>
      </c>
      <c r="J71" s="524">
        <f>Наркология!R71</f>
        <v>0</v>
      </c>
      <c r="K71" s="105">
        <f>Фтизиатрия!K71</f>
        <v>0</v>
      </c>
      <c r="L71" s="106">
        <f>Лекарст.обеспечение!D71</f>
        <v>0</v>
      </c>
    </row>
    <row r="72" spans="1:12" x14ac:dyDescent="0.2">
      <c r="A72" s="531">
        <v>61</v>
      </c>
      <c r="B72" s="525" t="s">
        <v>119</v>
      </c>
      <c r="C72" s="521" t="s">
        <v>239</v>
      </c>
      <c r="D72" s="506">
        <f t="shared" si="2"/>
        <v>2938623.6</v>
      </c>
      <c r="E72" s="522">
        <f>Долечивание!I72</f>
        <v>0</v>
      </c>
      <c r="F72" s="523">
        <f>'Кибер-нож'!K72</f>
        <v>0</v>
      </c>
      <c r="G72" s="524">
        <f>Венерология!I72</f>
        <v>0</v>
      </c>
      <c r="H72" s="524">
        <f>'Паллиативная МП'!J72</f>
        <v>2938623.6</v>
      </c>
      <c r="I72" s="524">
        <f>Психотерапия!Q72</f>
        <v>0</v>
      </c>
      <c r="J72" s="524">
        <f>Наркология!R72</f>
        <v>0</v>
      </c>
      <c r="K72" s="105">
        <f>Фтизиатрия!K72</f>
        <v>0</v>
      </c>
      <c r="L72" s="106">
        <f>Лекарст.обеспечение!D72</f>
        <v>0</v>
      </c>
    </row>
    <row r="73" spans="1:12" ht="25.5" x14ac:dyDescent="0.2">
      <c r="A73" s="531">
        <v>62</v>
      </c>
      <c r="B73" s="525" t="s">
        <v>120</v>
      </c>
      <c r="C73" s="521" t="s">
        <v>240</v>
      </c>
      <c r="D73" s="506">
        <f t="shared" si="2"/>
        <v>0</v>
      </c>
      <c r="E73" s="522">
        <f>Долечивание!I73</f>
        <v>0</v>
      </c>
      <c r="F73" s="523">
        <f>'Кибер-нож'!K73</f>
        <v>0</v>
      </c>
      <c r="G73" s="524">
        <f>Венерология!I73</f>
        <v>0</v>
      </c>
      <c r="H73" s="524">
        <f>'Паллиативная МП'!J73</f>
        <v>0</v>
      </c>
      <c r="I73" s="524">
        <f>Психотерапия!Q73</f>
        <v>0</v>
      </c>
      <c r="J73" s="524">
        <f>Наркология!R73</f>
        <v>0</v>
      </c>
      <c r="K73" s="105">
        <f>Фтизиатрия!K73</f>
        <v>0</v>
      </c>
      <c r="L73" s="106">
        <f>Лекарст.обеспечение!D73</f>
        <v>0</v>
      </c>
    </row>
    <row r="74" spans="1:12" ht="25.5" x14ac:dyDescent="0.2">
      <c r="A74" s="531">
        <v>63</v>
      </c>
      <c r="B74" s="520" t="s">
        <v>121</v>
      </c>
      <c r="C74" s="521" t="s">
        <v>241</v>
      </c>
      <c r="D74" s="506">
        <f t="shared" ref="D74:D137" si="3">SUM(E74:L74)</f>
        <v>0</v>
      </c>
      <c r="E74" s="522">
        <f>Долечивание!I74</f>
        <v>0</v>
      </c>
      <c r="F74" s="523">
        <f>'Кибер-нож'!K74</f>
        <v>0</v>
      </c>
      <c r="G74" s="524">
        <f>Венерология!I74</f>
        <v>0</v>
      </c>
      <c r="H74" s="524">
        <f>'Паллиативная МП'!J74</f>
        <v>0</v>
      </c>
      <c r="I74" s="524">
        <f>Психотерапия!Q74</f>
        <v>0</v>
      </c>
      <c r="J74" s="524">
        <f>Наркология!R74</f>
        <v>0</v>
      </c>
      <c r="K74" s="105">
        <f>Фтизиатрия!K74</f>
        <v>0</v>
      </c>
      <c r="L74" s="106">
        <f>Лекарст.обеспечение!D74</f>
        <v>0</v>
      </c>
    </row>
    <row r="75" spans="1:12" ht="25.5" x14ac:dyDescent="0.2">
      <c r="A75" s="531">
        <v>64</v>
      </c>
      <c r="B75" s="525" t="s">
        <v>122</v>
      </c>
      <c r="C75" s="521" t="s">
        <v>242</v>
      </c>
      <c r="D75" s="506">
        <f t="shared" si="3"/>
        <v>0</v>
      </c>
      <c r="E75" s="522">
        <f>Долечивание!I75</f>
        <v>0</v>
      </c>
      <c r="F75" s="523">
        <f>'Кибер-нож'!K75</f>
        <v>0</v>
      </c>
      <c r="G75" s="524">
        <f>Венерология!I75</f>
        <v>0</v>
      </c>
      <c r="H75" s="524">
        <f>'Паллиативная МП'!J75</f>
        <v>0</v>
      </c>
      <c r="I75" s="524">
        <f>Психотерапия!Q75</f>
        <v>0</v>
      </c>
      <c r="J75" s="524">
        <f>Наркология!R75</f>
        <v>0</v>
      </c>
      <c r="K75" s="105">
        <f>Фтизиатрия!K75</f>
        <v>0</v>
      </c>
      <c r="L75" s="106">
        <f>Лекарст.обеспечение!D75</f>
        <v>0</v>
      </c>
    </row>
    <row r="76" spans="1:12" ht="25.5" x14ac:dyDescent="0.2">
      <c r="A76" s="531">
        <v>65</v>
      </c>
      <c r="B76" s="525" t="s">
        <v>123</v>
      </c>
      <c r="C76" s="521" t="s">
        <v>243</v>
      </c>
      <c r="D76" s="506">
        <f t="shared" si="3"/>
        <v>0</v>
      </c>
      <c r="E76" s="522">
        <f>Долечивание!I76</f>
        <v>0</v>
      </c>
      <c r="F76" s="523">
        <f>'Кибер-нож'!K76</f>
        <v>0</v>
      </c>
      <c r="G76" s="524">
        <f>Венерология!I76</f>
        <v>0</v>
      </c>
      <c r="H76" s="524">
        <f>'Паллиативная МП'!J76</f>
        <v>0</v>
      </c>
      <c r="I76" s="524">
        <f>Психотерапия!Q76</f>
        <v>0</v>
      </c>
      <c r="J76" s="524">
        <f>Наркология!R76</f>
        <v>0</v>
      </c>
      <c r="K76" s="105">
        <f>Фтизиатрия!K76</f>
        <v>0</v>
      </c>
      <c r="L76" s="106">
        <f>Лекарст.обеспечение!D76</f>
        <v>0</v>
      </c>
    </row>
    <row r="77" spans="1:12" ht="25.5" x14ac:dyDescent="0.2">
      <c r="A77" s="531">
        <v>66</v>
      </c>
      <c r="B77" s="520" t="s">
        <v>124</v>
      </c>
      <c r="C77" s="521" t="s">
        <v>244</v>
      </c>
      <c r="D77" s="506">
        <f t="shared" si="3"/>
        <v>0</v>
      </c>
      <c r="E77" s="522">
        <f>Долечивание!I77</f>
        <v>0</v>
      </c>
      <c r="F77" s="523">
        <f>'Кибер-нож'!K77</f>
        <v>0</v>
      </c>
      <c r="G77" s="524">
        <f>Венерология!I77</f>
        <v>0</v>
      </c>
      <c r="H77" s="524">
        <f>'Паллиативная МП'!J77</f>
        <v>0</v>
      </c>
      <c r="I77" s="524">
        <f>Психотерапия!Q77</f>
        <v>0</v>
      </c>
      <c r="J77" s="524">
        <f>Наркология!R77</f>
        <v>0</v>
      </c>
      <c r="K77" s="105">
        <f>Фтизиатрия!K77</f>
        <v>0</v>
      </c>
      <c r="L77" s="106">
        <f>Лекарст.обеспечение!D77</f>
        <v>0</v>
      </c>
    </row>
    <row r="78" spans="1:12" ht="25.5" x14ac:dyDescent="0.2">
      <c r="A78" s="531">
        <v>67</v>
      </c>
      <c r="B78" s="520" t="s">
        <v>125</v>
      </c>
      <c r="C78" s="521" t="s">
        <v>245</v>
      </c>
      <c r="D78" s="506">
        <f t="shared" si="3"/>
        <v>0</v>
      </c>
      <c r="E78" s="522">
        <f>Долечивание!I78</f>
        <v>0</v>
      </c>
      <c r="F78" s="523">
        <f>'Кибер-нож'!K78</f>
        <v>0</v>
      </c>
      <c r="G78" s="524">
        <f>Венерология!I78</f>
        <v>0</v>
      </c>
      <c r="H78" s="524">
        <f>'Паллиативная МП'!J78</f>
        <v>0</v>
      </c>
      <c r="I78" s="524">
        <f>Психотерапия!Q78</f>
        <v>0</v>
      </c>
      <c r="J78" s="524">
        <f>Наркология!R78</f>
        <v>0</v>
      </c>
      <c r="K78" s="105">
        <f>Фтизиатрия!K78</f>
        <v>0</v>
      </c>
      <c r="L78" s="106">
        <f>Лекарст.обеспечение!D78</f>
        <v>0</v>
      </c>
    </row>
    <row r="79" spans="1:12" ht="25.5" x14ac:dyDescent="0.2">
      <c r="A79" s="531">
        <v>68</v>
      </c>
      <c r="B79" s="520" t="s">
        <v>126</v>
      </c>
      <c r="C79" s="521" t="s">
        <v>246</v>
      </c>
      <c r="D79" s="506">
        <f t="shared" si="3"/>
        <v>0</v>
      </c>
      <c r="E79" s="522">
        <f>Долечивание!I79</f>
        <v>0</v>
      </c>
      <c r="F79" s="523">
        <f>'Кибер-нож'!K79</f>
        <v>0</v>
      </c>
      <c r="G79" s="524">
        <f>Венерология!I79</f>
        <v>0</v>
      </c>
      <c r="H79" s="524">
        <f>'Паллиативная МП'!J79</f>
        <v>0</v>
      </c>
      <c r="I79" s="524">
        <f>Психотерапия!Q79</f>
        <v>0</v>
      </c>
      <c r="J79" s="524">
        <f>Наркология!R79</f>
        <v>0</v>
      </c>
      <c r="K79" s="105">
        <f>Фтизиатрия!K79</f>
        <v>0</v>
      </c>
      <c r="L79" s="106">
        <f>Лекарст.обеспечение!D79</f>
        <v>0</v>
      </c>
    </row>
    <row r="80" spans="1:12" x14ac:dyDescent="0.2">
      <c r="A80" s="531">
        <v>69</v>
      </c>
      <c r="B80" s="526" t="s">
        <v>127</v>
      </c>
      <c r="C80" s="521" t="s">
        <v>128</v>
      </c>
      <c r="D80" s="506">
        <f t="shared" si="3"/>
        <v>16604585.699999999</v>
      </c>
      <c r="E80" s="522">
        <f>Долечивание!I80</f>
        <v>0</v>
      </c>
      <c r="F80" s="523">
        <f>'Кибер-нож'!K80</f>
        <v>0</v>
      </c>
      <c r="G80" s="524">
        <f>Венерология!I80</f>
        <v>0</v>
      </c>
      <c r="H80" s="524">
        <f>'Паллиативная МП'!J80</f>
        <v>16604585.699999999</v>
      </c>
      <c r="I80" s="524">
        <f>Психотерапия!Q80</f>
        <v>0</v>
      </c>
      <c r="J80" s="524">
        <f>Наркология!R80</f>
        <v>0</v>
      </c>
      <c r="K80" s="105">
        <f>Фтизиатрия!K80</f>
        <v>0</v>
      </c>
      <c r="L80" s="106">
        <f>Лекарст.обеспечение!D80</f>
        <v>0</v>
      </c>
    </row>
    <row r="81" spans="1:12" x14ac:dyDescent="0.2">
      <c r="A81" s="531">
        <v>70</v>
      </c>
      <c r="B81" s="520" t="s">
        <v>129</v>
      </c>
      <c r="C81" s="521" t="s">
        <v>247</v>
      </c>
      <c r="D81" s="506">
        <f t="shared" si="3"/>
        <v>33853699.57</v>
      </c>
      <c r="E81" s="522">
        <f>Долечивание!I81</f>
        <v>0</v>
      </c>
      <c r="F81" s="523">
        <f>'Кибер-нож'!K81</f>
        <v>0</v>
      </c>
      <c r="G81" s="524">
        <f>Венерология!I81</f>
        <v>0</v>
      </c>
      <c r="H81" s="524">
        <f>'Паллиативная МП'!J81</f>
        <v>33853699.57</v>
      </c>
      <c r="I81" s="524">
        <f>Психотерапия!Q81</f>
        <v>0</v>
      </c>
      <c r="J81" s="524">
        <f>Наркология!R81</f>
        <v>0</v>
      </c>
      <c r="K81" s="105">
        <f>Фтизиатрия!K81</f>
        <v>0</v>
      </c>
      <c r="L81" s="106">
        <f>Лекарст.обеспечение!D81</f>
        <v>0</v>
      </c>
    </row>
    <row r="82" spans="1:12" x14ac:dyDescent="0.2">
      <c r="A82" s="531">
        <v>71</v>
      </c>
      <c r="B82" s="526" t="s">
        <v>130</v>
      </c>
      <c r="C82" s="521" t="s">
        <v>34</v>
      </c>
      <c r="D82" s="506">
        <f t="shared" si="3"/>
        <v>13755903.77</v>
      </c>
      <c r="E82" s="522">
        <f>Долечивание!I82</f>
        <v>0</v>
      </c>
      <c r="F82" s="523">
        <f>'Кибер-нож'!K82</f>
        <v>0</v>
      </c>
      <c r="G82" s="524">
        <f>Венерология!I82</f>
        <v>0</v>
      </c>
      <c r="H82" s="524">
        <f>'Паллиативная МП'!J82</f>
        <v>13755903.77</v>
      </c>
      <c r="I82" s="524">
        <f>Психотерапия!Q82</f>
        <v>0</v>
      </c>
      <c r="J82" s="524">
        <f>Наркология!R82</f>
        <v>0</v>
      </c>
      <c r="K82" s="105">
        <f>Фтизиатрия!K82</f>
        <v>0</v>
      </c>
      <c r="L82" s="106">
        <f>Лекарст.обеспечение!D82</f>
        <v>0</v>
      </c>
    </row>
    <row r="83" spans="1:12" x14ac:dyDescent="0.2">
      <c r="A83" s="531">
        <v>72</v>
      </c>
      <c r="B83" s="520" t="s">
        <v>131</v>
      </c>
      <c r="C83" s="521" t="s">
        <v>308</v>
      </c>
      <c r="D83" s="506">
        <f t="shared" si="3"/>
        <v>10614518.35</v>
      </c>
      <c r="E83" s="522">
        <f>Долечивание!I83</f>
        <v>0</v>
      </c>
      <c r="F83" s="523">
        <f>'Кибер-нож'!K83</f>
        <v>0</v>
      </c>
      <c r="G83" s="524">
        <f>Венерология!I83</f>
        <v>0</v>
      </c>
      <c r="H83" s="524">
        <f>'Паллиативная МП'!J83</f>
        <v>10614518.35</v>
      </c>
      <c r="I83" s="524">
        <f>Психотерапия!Q83</f>
        <v>0</v>
      </c>
      <c r="J83" s="524">
        <f>Наркология!R83</f>
        <v>0</v>
      </c>
      <c r="K83" s="105">
        <f>Фтизиатрия!K83</f>
        <v>0</v>
      </c>
      <c r="L83" s="106">
        <f>Лекарст.обеспечение!D83</f>
        <v>0</v>
      </c>
    </row>
    <row r="84" spans="1:12" x14ac:dyDescent="0.2">
      <c r="A84" s="531">
        <v>73</v>
      </c>
      <c r="B84" s="520" t="s">
        <v>132</v>
      </c>
      <c r="C84" s="521" t="s">
        <v>35</v>
      </c>
      <c r="D84" s="506">
        <f t="shared" si="3"/>
        <v>20867311.420000002</v>
      </c>
      <c r="E84" s="522">
        <f>Долечивание!I84</f>
        <v>0</v>
      </c>
      <c r="F84" s="523">
        <f>'Кибер-нож'!K84</f>
        <v>0</v>
      </c>
      <c r="G84" s="524">
        <f>Венерология!I84</f>
        <v>0</v>
      </c>
      <c r="H84" s="524">
        <f>'Паллиативная МП'!J84</f>
        <v>20867311.420000002</v>
      </c>
      <c r="I84" s="524">
        <f>Психотерапия!Q84</f>
        <v>0</v>
      </c>
      <c r="J84" s="524">
        <f>Наркология!R84</f>
        <v>0</v>
      </c>
      <c r="K84" s="105">
        <f>Фтизиатрия!K84</f>
        <v>0</v>
      </c>
      <c r="L84" s="106">
        <f>Лекарст.обеспечение!D84</f>
        <v>0</v>
      </c>
    </row>
    <row r="85" spans="1:12" x14ac:dyDescent="0.2">
      <c r="A85" s="531">
        <v>74</v>
      </c>
      <c r="B85" s="520" t="s">
        <v>133</v>
      </c>
      <c r="C85" s="521" t="s">
        <v>48</v>
      </c>
      <c r="D85" s="506">
        <f t="shared" si="3"/>
        <v>14118822.550000001</v>
      </c>
      <c r="E85" s="522">
        <f>Долечивание!I85</f>
        <v>0</v>
      </c>
      <c r="F85" s="523">
        <f>'Кибер-нож'!K85</f>
        <v>0</v>
      </c>
      <c r="G85" s="524">
        <f>Венерология!I85</f>
        <v>0</v>
      </c>
      <c r="H85" s="524">
        <f>'Паллиативная МП'!J85</f>
        <v>14118822.550000001</v>
      </c>
      <c r="I85" s="524">
        <f>Психотерапия!Q85</f>
        <v>0</v>
      </c>
      <c r="J85" s="524">
        <f>Наркология!R85</f>
        <v>0</v>
      </c>
      <c r="K85" s="105">
        <f>Фтизиатрия!K85</f>
        <v>0</v>
      </c>
      <c r="L85" s="106">
        <f>Лекарст.обеспечение!D85</f>
        <v>0</v>
      </c>
    </row>
    <row r="86" spans="1:12" x14ac:dyDescent="0.2">
      <c r="A86" s="531">
        <v>75</v>
      </c>
      <c r="B86" s="520" t="s">
        <v>134</v>
      </c>
      <c r="C86" s="521" t="s">
        <v>226</v>
      </c>
      <c r="D86" s="506">
        <f t="shared" si="3"/>
        <v>15807047.549999999</v>
      </c>
      <c r="E86" s="522">
        <f>Долечивание!I86</f>
        <v>0</v>
      </c>
      <c r="F86" s="523">
        <f>'Кибер-нож'!K86</f>
        <v>0</v>
      </c>
      <c r="G86" s="524">
        <f>Венерология!I86</f>
        <v>0</v>
      </c>
      <c r="H86" s="524">
        <f>'Паллиативная МП'!J86</f>
        <v>15807047.549999999</v>
      </c>
      <c r="I86" s="524">
        <f>Психотерапия!Q86</f>
        <v>0</v>
      </c>
      <c r="J86" s="524">
        <f>Наркология!R86</f>
        <v>0</v>
      </c>
      <c r="K86" s="105">
        <f>Фтизиатрия!K86</f>
        <v>0</v>
      </c>
      <c r="L86" s="106">
        <f>Лекарст.обеспечение!D86</f>
        <v>0</v>
      </c>
    </row>
    <row r="87" spans="1:12" x14ac:dyDescent="0.2">
      <c r="A87" s="531">
        <v>76</v>
      </c>
      <c r="B87" s="520" t="s">
        <v>135</v>
      </c>
      <c r="C87" s="521" t="s">
        <v>290</v>
      </c>
      <c r="D87" s="506">
        <f t="shared" si="3"/>
        <v>0</v>
      </c>
      <c r="E87" s="522">
        <f>Долечивание!I87</f>
        <v>0</v>
      </c>
      <c r="F87" s="523">
        <f>'Кибер-нож'!K87</f>
        <v>0</v>
      </c>
      <c r="G87" s="524">
        <f>Венерология!I87</f>
        <v>0</v>
      </c>
      <c r="H87" s="524">
        <f>'Паллиативная МП'!J87</f>
        <v>0</v>
      </c>
      <c r="I87" s="524">
        <f>Психотерапия!Q87</f>
        <v>0</v>
      </c>
      <c r="J87" s="524">
        <f>Наркология!R87</f>
        <v>0</v>
      </c>
      <c r="K87" s="105">
        <f>Фтизиатрия!K87</f>
        <v>0</v>
      </c>
      <c r="L87" s="106">
        <f>Лекарст.обеспечение!D87</f>
        <v>0</v>
      </c>
    </row>
    <row r="88" spans="1:12" x14ac:dyDescent="0.2">
      <c r="A88" s="531">
        <v>77</v>
      </c>
      <c r="B88" s="525" t="s">
        <v>136</v>
      </c>
      <c r="C88" s="521" t="s">
        <v>259</v>
      </c>
      <c r="D88" s="506">
        <f t="shared" si="3"/>
        <v>0</v>
      </c>
      <c r="E88" s="522">
        <f>Долечивание!I88</f>
        <v>0</v>
      </c>
      <c r="F88" s="523">
        <f>'Кибер-нож'!K88</f>
        <v>0</v>
      </c>
      <c r="G88" s="524">
        <f>Венерология!I88</f>
        <v>0</v>
      </c>
      <c r="H88" s="524">
        <f>'Паллиативная МП'!J88</f>
        <v>0</v>
      </c>
      <c r="I88" s="524">
        <f>Психотерапия!Q88</f>
        <v>0</v>
      </c>
      <c r="J88" s="524">
        <f>Наркология!R88</f>
        <v>0</v>
      </c>
      <c r="K88" s="105">
        <f>Фтизиатрия!K88</f>
        <v>0</v>
      </c>
      <c r="L88" s="106">
        <f>Лекарст.обеспечение!D88</f>
        <v>0</v>
      </c>
    </row>
    <row r="89" spans="1:12" ht="25.5" x14ac:dyDescent="0.2">
      <c r="A89" s="534">
        <v>78</v>
      </c>
      <c r="B89" s="535" t="s">
        <v>137</v>
      </c>
      <c r="C89" s="536" t="s">
        <v>248</v>
      </c>
      <c r="D89" s="506">
        <f t="shared" si="3"/>
        <v>0</v>
      </c>
      <c r="E89" s="522">
        <f>Долечивание!I89</f>
        <v>0</v>
      </c>
      <c r="F89" s="523">
        <f>'Кибер-нож'!K89</f>
        <v>0</v>
      </c>
      <c r="G89" s="524">
        <f>Венерология!I89</f>
        <v>0</v>
      </c>
      <c r="H89" s="524">
        <f>'Паллиативная МП'!J89</f>
        <v>0</v>
      </c>
      <c r="I89" s="524">
        <f>Психотерапия!Q89</f>
        <v>0</v>
      </c>
      <c r="J89" s="524">
        <f>Наркология!R89</f>
        <v>0</v>
      </c>
      <c r="K89" s="105">
        <f>Фтизиатрия!K89</f>
        <v>0</v>
      </c>
      <c r="L89" s="106">
        <f>Лекарст.обеспечение!D89</f>
        <v>0</v>
      </c>
    </row>
    <row r="90" spans="1:12" ht="38.25" x14ac:dyDescent="0.2">
      <c r="A90" s="537"/>
      <c r="B90" s="538"/>
      <c r="C90" s="521" t="s">
        <v>288</v>
      </c>
      <c r="D90" s="506">
        <f t="shared" si="3"/>
        <v>0</v>
      </c>
      <c r="E90" s="522">
        <f>Долечивание!I90</f>
        <v>0</v>
      </c>
      <c r="F90" s="523">
        <f>'Кибер-нож'!K90</f>
        <v>0</v>
      </c>
      <c r="G90" s="524">
        <f>Венерология!I90</f>
        <v>0</v>
      </c>
      <c r="H90" s="524">
        <f>'Паллиативная МП'!J90</f>
        <v>0</v>
      </c>
      <c r="I90" s="524">
        <f>Психотерапия!Q90</f>
        <v>0</v>
      </c>
      <c r="J90" s="524">
        <f>Наркология!R90</f>
        <v>0</v>
      </c>
      <c r="K90" s="105">
        <f>Фтизиатрия!K90</f>
        <v>0</v>
      </c>
      <c r="L90" s="106">
        <f>Лекарст.обеспечение!D90</f>
        <v>0</v>
      </c>
    </row>
    <row r="91" spans="1:12" ht="25.5" x14ac:dyDescent="0.2">
      <c r="A91" s="537"/>
      <c r="B91" s="538"/>
      <c r="C91" s="521" t="s">
        <v>249</v>
      </c>
      <c r="D91" s="506">
        <f t="shared" si="3"/>
        <v>0</v>
      </c>
      <c r="E91" s="522">
        <f>Долечивание!I91</f>
        <v>0</v>
      </c>
      <c r="F91" s="523">
        <f>'Кибер-нож'!K91</f>
        <v>0</v>
      </c>
      <c r="G91" s="524">
        <f>Венерология!I91</f>
        <v>0</v>
      </c>
      <c r="H91" s="524">
        <f>'Паллиативная МП'!J91</f>
        <v>0</v>
      </c>
      <c r="I91" s="524">
        <f>Психотерапия!Q91</f>
        <v>0</v>
      </c>
      <c r="J91" s="524">
        <f>Наркология!R91</f>
        <v>0</v>
      </c>
      <c r="K91" s="105">
        <f>Фтизиатрия!K91</f>
        <v>0</v>
      </c>
      <c r="L91" s="106">
        <f>Лекарст.обеспечение!D91</f>
        <v>0</v>
      </c>
    </row>
    <row r="92" spans="1:12" ht="38.25" x14ac:dyDescent="0.2">
      <c r="A92" s="539"/>
      <c r="B92" s="540"/>
      <c r="C92" s="541" t="s">
        <v>289</v>
      </c>
      <c r="D92" s="506">
        <f t="shared" si="3"/>
        <v>0</v>
      </c>
      <c r="E92" s="522">
        <f>Долечивание!I92</f>
        <v>0</v>
      </c>
      <c r="F92" s="523">
        <f>'Кибер-нож'!K92</f>
        <v>0</v>
      </c>
      <c r="G92" s="524">
        <f>Венерология!I92</f>
        <v>0</v>
      </c>
      <c r="H92" s="524">
        <f>'Паллиативная МП'!J92</f>
        <v>0</v>
      </c>
      <c r="I92" s="524">
        <f>Психотерапия!Q92</f>
        <v>0</v>
      </c>
      <c r="J92" s="524">
        <f>Наркология!R92</f>
        <v>0</v>
      </c>
      <c r="K92" s="105">
        <f>Фтизиатрия!K92</f>
        <v>0</v>
      </c>
      <c r="L92" s="106">
        <f>Лекарст.обеспечение!D92</f>
        <v>0</v>
      </c>
    </row>
    <row r="93" spans="1:12" ht="25.5" x14ac:dyDescent="0.2">
      <c r="A93" s="542">
        <v>79</v>
      </c>
      <c r="B93" s="525" t="s">
        <v>138</v>
      </c>
      <c r="C93" s="521" t="s">
        <v>47</v>
      </c>
      <c r="D93" s="506">
        <f t="shared" si="3"/>
        <v>0</v>
      </c>
      <c r="E93" s="522">
        <f>Долечивание!I93</f>
        <v>0</v>
      </c>
      <c r="F93" s="523">
        <f>'Кибер-нож'!K93</f>
        <v>0</v>
      </c>
      <c r="G93" s="524">
        <f>Венерология!I93</f>
        <v>0</v>
      </c>
      <c r="H93" s="524">
        <f>'Паллиативная МП'!J93</f>
        <v>0</v>
      </c>
      <c r="I93" s="524">
        <f>Психотерапия!Q93</f>
        <v>0</v>
      </c>
      <c r="J93" s="524">
        <f>Наркология!R93</f>
        <v>0</v>
      </c>
      <c r="K93" s="105">
        <f>Фтизиатрия!K93</f>
        <v>0</v>
      </c>
      <c r="L93" s="106">
        <f>Лекарст.обеспечение!D93</f>
        <v>0</v>
      </c>
    </row>
    <row r="94" spans="1:12" x14ac:dyDescent="0.2">
      <c r="A94" s="531">
        <v>80</v>
      </c>
      <c r="B94" s="525" t="s">
        <v>139</v>
      </c>
      <c r="C94" s="521" t="s">
        <v>140</v>
      </c>
      <c r="D94" s="506">
        <f t="shared" si="3"/>
        <v>0</v>
      </c>
      <c r="E94" s="522">
        <f>Долечивание!I94</f>
        <v>0</v>
      </c>
      <c r="F94" s="523">
        <f>'Кибер-нож'!K94</f>
        <v>0</v>
      </c>
      <c r="G94" s="524">
        <f>Венерология!I94</f>
        <v>0</v>
      </c>
      <c r="H94" s="524">
        <f>'Паллиативная МП'!J94</f>
        <v>0</v>
      </c>
      <c r="I94" s="524">
        <f>Психотерапия!Q94</f>
        <v>0</v>
      </c>
      <c r="J94" s="524">
        <f>Наркология!R94</f>
        <v>0</v>
      </c>
      <c r="K94" s="105">
        <f>Фтизиатрия!K94</f>
        <v>0</v>
      </c>
      <c r="L94" s="106">
        <f>Лекарст.обеспечение!D94</f>
        <v>0</v>
      </c>
    </row>
    <row r="95" spans="1:12" x14ac:dyDescent="0.2">
      <c r="A95" s="531">
        <v>81</v>
      </c>
      <c r="B95" s="526" t="s">
        <v>141</v>
      </c>
      <c r="C95" s="521" t="s">
        <v>142</v>
      </c>
      <c r="D95" s="506">
        <f t="shared" si="3"/>
        <v>0</v>
      </c>
      <c r="E95" s="522">
        <f>Долечивание!I95</f>
        <v>0</v>
      </c>
      <c r="F95" s="523">
        <f>'Кибер-нож'!K95</f>
        <v>0</v>
      </c>
      <c r="G95" s="524">
        <f>Венерология!I95</f>
        <v>0</v>
      </c>
      <c r="H95" s="524">
        <f>'Паллиативная МП'!J95</f>
        <v>0</v>
      </c>
      <c r="I95" s="524">
        <f>Психотерапия!Q95</f>
        <v>0</v>
      </c>
      <c r="J95" s="524">
        <f>Наркология!R95</f>
        <v>0</v>
      </c>
      <c r="K95" s="105">
        <f>Фтизиатрия!K95</f>
        <v>0</v>
      </c>
      <c r="L95" s="106">
        <f>Лекарст.обеспечение!D95</f>
        <v>0</v>
      </c>
    </row>
    <row r="96" spans="1:12" x14ac:dyDescent="0.2">
      <c r="A96" s="531">
        <v>82</v>
      </c>
      <c r="B96" s="525" t="s">
        <v>143</v>
      </c>
      <c r="C96" s="521" t="s">
        <v>27</v>
      </c>
      <c r="D96" s="506">
        <f t="shared" si="3"/>
        <v>26655685.359999999</v>
      </c>
      <c r="E96" s="522">
        <f>Долечивание!I96</f>
        <v>0</v>
      </c>
      <c r="F96" s="523">
        <f>'Кибер-нож'!K96</f>
        <v>0</v>
      </c>
      <c r="G96" s="524">
        <f>Венерология!I96</f>
        <v>927085.05</v>
      </c>
      <c r="H96" s="524">
        <f>'Паллиативная МП'!J96</f>
        <v>10069092</v>
      </c>
      <c r="I96" s="524">
        <f>Психотерапия!Q96</f>
        <v>11662632.380000001</v>
      </c>
      <c r="J96" s="524">
        <f>Наркология!R96</f>
        <v>1911744.9</v>
      </c>
      <c r="K96" s="105">
        <f>Фтизиатрия!K96</f>
        <v>2085131.03</v>
      </c>
      <c r="L96" s="106">
        <f>Лекарст.обеспечение!D96</f>
        <v>0</v>
      </c>
    </row>
    <row r="97" spans="1:12" x14ac:dyDescent="0.2">
      <c r="A97" s="531">
        <v>83</v>
      </c>
      <c r="B97" s="526" t="s">
        <v>144</v>
      </c>
      <c r="C97" s="521" t="s">
        <v>12</v>
      </c>
      <c r="D97" s="506">
        <f t="shared" si="3"/>
        <v>16429949.329999998</v>
      </c>
      <c r="E97" s="522">
        <f>Долечивание!I97</f>
        <v>0</v>
      </c>
      <c r="F97" s="523">
        <f>'Кибер-нож'!K97</f>
        <v>0</v>
      </c>
      <c r="G97" s="524">
        <f>Венерология!I97</f>
        <v>1194610.5</v>
      </c>
      <c r="H97" s="524">
        <f>'Паллиативная МП'!J97</f>
        <v>10069092</v>
      </c>
      <c r="I97" s="524">
        <f>Психотерапия!Q97</f>
        <v>920208.98</v>
      </c>
      <c r="J97" s="524">
        <f>Наркология!R97</f>
        <v>1405254.38</v>
      </c>
      <c r="K97" s="105">
        <f>Фтизиатрия!K97</f>
        <v>2840783.4699999997</v>
      </c>
      <c r="L97" s="106">
        <f>Лекарст.обеспечение!D97</f>
        <v>0</v>
      </c>
    </row>
    <row r="98" spans="1:12" x14ac:dyDescent="0.2">
      <c r="A98" s="531">
        <v>84</v>
      </c>
      <c r="B98" s="526" t="s">
        <v>145</v>
      </c>
      <c r="C98" s="521" t="s">
        <v>26</v>
      </c>
      <c r="D98" s="506">
        <f t="shared" si="3"/>
        <v>24284419.379999999</v>
      </c>
      <c r="E98" s="522">
        <f>Долечивание!I98</f>
        <v>0</v>
      </c>
      <c r="F98" s="523">
        <f>'Кибер-нож'!K98</f>
        <v>0</v>
      </c>
      <c r="G98" s="524">
        <f>Венерология!I98</f>
        <v>2081314.35</v>
      </c>
      <c r="H98" s="524">
        <f>'Паллиативная МП'!J98</f>
        <v>11730588.279999999</v>
      </c>
      <c r="I98" s="524">
        <f>Психотерапия!Q98</f>
        <v>0</v>
      </c>
      <c r="J98" s="524">
        <f>Наркология!R98</f>
        <v>5041380.25</v>
      </c>
      <c r="K98" s="105">
        <f>Фтизиатрия!K98</f>
        <v>5431136.5</v>
      </c>
      <c r="L98" s="106">
        <f>Лекарст.обеспечение!D98</f>
        <v>0</v>
      </c>
    </row>
    <row r="99" spans="1:12" x14ac:dyDescent="0.2">
      <c r="A99" s="531">
        <v>85</v>
      </c>
      <c r="B99" s="525" t="s">
        <v>146</v>
      </c>
      <c r="C99" s="521" t="s">
        <v>41</v>
      </c>
      <c r="D99" s="506">
        <f t="shared" si="3"/>
        <v>11736058.219999999</v>
      </c>
      <c r="E99" s="522">
        <f>Долечивание!I99</f>
        <v>0</v>
      </c>
      <c r="F99" s="523">
        <f>'Кибер-нож'!K99</f>
        <v>0</v>
      </c>
      <c r="G99" s="524">
        <f>Венерология!I99</f>
        <v>922037.4</v>
      </c>
      <c r="H99" s="524">
        <f>'Паллиативная МП'!J99</f>
        <v>5841861.8200000003</v>
      </c>
      <c r="I99" s="524">
        <f>Психотерапия!Q99</f>
        <v>0</v>
      </c>
      <c r="J99" s="524">
        <f>Наркология!R99</f>
        <v>2131375.5300000003</v>
      </c>
      <c r="K99" s="105">
        <f>Фтизиатрия!K99</f>
        <v>2840783.4699999997</v>
      </c>
      <c r="L99" s="106">
        <f>Лекарст.обеспечение!D99</f>
        <v>0</v>
      </c>
    </row>
    <row r="100" spans="1:12" x14ac:dyDescent="0.2">
      <c r="A100" s="531">
        <v>86</v>
      </c>
      <c r="B100" s="520" t="s">
        <v>148</v>
      </c>
      <c r="C100" s="521" t="s">
        <v>28</v>
      </c>
      <c r="D100" s="506">
        <f t="shared" si="3"/>
        <v>25117865.77</v>
      </c>
      <c r="E100" s="522">
        <f>Долечивание!I100</f>
        <v>0</v>
      </c>
      <c r="F100" s="523">
        <f>'Кибер-нож'!K100</f>
        <v>0</v>
      </c>
      <c r="G100" s="524">
        <f>Венерология!I100</f>
        <v>2823879.75</v>
      </c>
      <c r="H100" s="524">
        <f>'Паллиативная МП'!J100</f>
        <v>12080349.370000001</v>
      </c>
      <c r="I100" s="524">
        <f>Психотерапия!Q100</f>
        <v>0</v>
      </c>
      <c r="J100" s="524">
        <f>Наркология!R100</f>
        <v>5040534.72</v>
      </c>
      <c r="K100" s="105">
        <f>Фтизиатрия!K100</f>
        <v>5173101.93</v>
      </c>
      <c r="L100" s="106">
        <f>Лекарст.обеспечение!D100</f>
        <v>0</v>
      </c>
    </row>
    <row r="101" spans="1:12" x14ac:dyDescent="0.2">
      <c r="A101" s="531">
        <v>88</v>
      </c>
      <c r="B101" s="520" t="s">
        <v>149</v>
      </c>
      <c r="C101" s="521" t="s">
        <v>29</v>
      </c>
      <c r="D101" s="506">
        <f t="shared" si="3"/>
        <v>23287437.460000001</v>
      </c>
      <c r="E101" s="522">
        <f>Долечивание!I101</f>
        <v>0</v>
      </c>
      <c r="F101" s="523">
        <f>'Кибер-нож'!K101</f>
        <v>0</v>
      </c>
      <c r="G101" s="524">
        <f>Венерология!I101</f>
        <v>2025229.35</v>
      </c>
      <c r="H101" s="524">
        <f>'Паллиативная МП'!J101</f>
        <v>13150705</v>
      </c>
      <c r="I101" s="524">
        <f>Психотерапия!Q101</f>
        <v>368073.58</v>
      </c>
      <c r="J101" s="524">
        <f>Наркология!R101</f>
        <v>4271118.5600000005</v>
      </c>
      <c r="K101" s="105">
        <f>Фтизиатрия!K101</f>
        <v>3472310.9699999997</v>
      </c>
      <c r="L101" s="106">
        <f>Лекарст.обеспечение!D101</f>
        <v>0</v>
      </c>
    </row>
    <row r="102" spans="1:12" x14ac:dyDescent="0.2">
      <c r="A102" s="531">
        <v>89</v>
      </c>
      <c r="B102" s="526" t="s">
        <v>150</v>
      </c>
      <c r="C102" s="521" t="s">
        <v>14</v>
      </c>
      <c r="D102" s="506">
        <f t="shared" si="3"/>
        <v>34359526.68</v>
      </c>
      <c r="E102" s="522">
        <f>Долечивание!I102</f>
        <v>0</v>
      </c>
      <c r="F102" s="523">
        <f>'Кибер-нож'!K102</f>
        <v>0</v>
      </c>
      <c r="G102" s="524">
        <f>Венерология!I102</f>
        <v>925963.35</v>
      </c>
      <c r="H102" s="524">
        <f>'Паллиативная МП'!J102</f>
        <v>5034546</v>
      </c>
      <c r="I102" s="524">
        <f>Психотерапия!Q102</f>
        <v>17919585.400000002</v>
      </c>
      <c r="J102" s="524">
        <f>Наркология!R102</f>
        <v>8584849.4299999997</v>
      </c>
      <c r="K102" s="105">
        <f>Фтизиатрия!K102</f>
        <v>1894582.5</v>
      </c>
      <c r="L102" s="106">
        <f>Лекарст.обеспечение!D102</f>
        <v>0</v>
      </c>
    </row>
    <row r="103" spans="1:12" x14ac:dyDescent="0.2">
      <c r="A103" s="531">
        <v>90</v>
      </c>
      <c r="B103" s="520" t="s">
        <v>151</v>
      </c>
      <c r="C103" s="521" t="s">
        <v>30</v>
      </c>
      <c r="D103" s="506">
        <f t="shared" si="3"/>
        <v>16715620.369999997</v>
      </c>
      <c r="E103" s="522">
        <f>Долечивание!I103</f>
        <v>0</v>
      </c>
      <c r="F103" s="523">
        <f>'Кибер-нож'!K103</f>
        <v>0</v>
      </c>
      <c r="G103" s="524">
        <f>Венерология!I103</f>
        <v>1251817.2</v>
      </c>
      <c r="H103" s="524">
        <f>'Паллиативная МП'!J103</f>
        <v>10609245.699999999</v>
      </c>
      <c r="I103" s="524">
        <f>Психотерапия!Q103</f>
        <v>0</v>
      </c>
      <c r="J103" s="524">
        <f>Наркология!R103</f>
        <v>2328447.4699999997</v>
      </c>
      <c r="K103" s="105">
        <f>Фтизиатрия!K103</f>
        <v>2526110</v>
      </c>
      <c r="L103" s="106">
        <f>Лекарст.обеспечение!D103</f>
        <v>0</v>
      </c>
    </row>
    <row r="104" spans="1:12" x14ac:dyDescent="0.2">
      <c r="A104" s="531">
        <v>91</v>
      </c>
      <c r="B104" s="520" t="s">
        <v>152</v>
      </c>
      <c r="C104" s="521" t="s">
        <v>15</v>
      </c>
      <c r="D104" s="506">
        <f t="shared" si="3"/>
        <v>15942736</v>
      </c>
      <c r="E104" s="522">
        <f>Долечивание!I104</f>
        <v>0</v>
      </c>
      <c r="F104" s="523">
        <f>'Кибер-нож'!K104</f>
        <v>0</v>
      </c>
      <c r="G104" s="524">
        <f>Венерология!I104</f>
        <v>954566.7</v>
      </c>
      <c r="H104" s="524">
        <f>'Паллиативная МП'!J104</f>
        <v>10069092</v>
      </c>
      <c r="I104" s="524">
        <f>Психотерапия!Q104</f>
        <v>0</v>
      </c>
      <c r="J104" s="524">
        <f>Наркология!R104</f>
        <v>2392967.2999999998</v>
      </c>
      <c r="K104" s="105">
        <f>Фтизиатрия!K104</f>
        <v>2526110</v>
      </c>
      <c r="L104" s="106">
        <f>Лекарст.обеспечение!D104</f>
        <v>0</v>
      </c>
    </row>
    <row r="105" spans="1:12" x14ac:dyDescent="0.2">
      <c r="A105" s="531">
        <v>92</v>
      </c>
      <c r="B105" s="525" t="s">
        <v>153</v>
      </c>
      <c r="C105" s="521" t="s">
        <v>13</v>
      </c>
      <c r="D105" s="506">
        <f t="shared" si="3"/>
        <v>33236584.359999999</v>
      </c>
      <c r="E105" s="522">
        <f>Долечивание!I105</f>
        <v>0</v>
      </c>
      <c r="F105" s="523">
        <f>'Кибер-нож'!K105</f>
        <v>0</v>
      </c>
      <c r="G105" s="524">
        <f>Венерология!I105</f>
        <v>1666242.96</v>
      </c>
      <c r="H105" s="524">
        <f>'Паллиативная МП'!J105</f>
        <v>14357407.529999999</v>
      </c>
      <c r="I105" s="524">
        <f>Психотерапия!Q105</f>
        <v>0</v>
      </c>
      <c r="J105" s="524">
        <f>Наркология!R105</f>
        <v>14055296.370000001</v>
      </c>
      <c r="K105" s="105">
        <f>Фтизиатрия!K105</f>
        <v>3157637.5</v>
      </c>
      <c r="L105" s="106">
        <f>Лекарст.обеспечение!D105</f>
        <v>0</v>
      </c>
    </row>
    <row r="106" spans="1:12" x14ac:dyDescent="0.2">
      <c r="A106" s="531">
        <v>93</v>
      </c>
      <c r="B106" s="526" t="s">
        <v>154</v>
      </c>
      <c r="C106" s="521" t="s">
        <v>31</v>
      </c>
      <c r="D106" s="506">
        <f t="shared" si="3"/>
        <v>17350967.189999998</v>
      </c>
      <c r="E106" s="522">
        <f>Долечивание!I106</f>
        <v>0</v>
      </c>
      <c r="F106" s="523">
        <f>'Кибер-нож'!K106</f>
        <v>0</v>
      </c>
      <c r="G106" s="524">
        <f>Венерология!I106</f>
        <v>2590566.15</v>
      </c>
      <c r="H106" s="524">
        <f>'Паллиативная МП'!J106</f>
        <v>10471570.949999999</v>
      </c>
      <c r="I106" s="524">
        <f>Психотерапия!Q106</f>
        <v>0</v>
      </c>
      <c r="J106" s="524">
        <f>Наркология!R106</f>
        <v>1889025.5899999999</v>
      </c>
      <c r="K106" s="105">
        <f>Фтизиатрия!K106</f>
        <v>2399804.5</v>
      </c>
      <c r="L106" s="106">
        <f>Лекарст.обеспечение!D106</f>
        <v>0</v>
      </c>
    </row>
    <row r="107" spans="1:12" x14ac:dyDescent="0.2">
      <c r="A107" s="531">
        <v>94</v>
      </c>
      <c r="B107" s="520" t="s">
        <v>156</v>
      </c>
      <c r="C107" s="521" t="s">
        <v>33</v>
      </c>
      <c r="D107" s="506">
        <f t="shared" si="3"/>
        <v>36159081.629999995</v>
      </c>
      <c r="E107" s="522">
        <f>Долечивание!I107</f>
        <v>0</v>
      </c>
      <c r="F107" s="523">
        <f>'Кибер-нож'!K107</f>
        <v>0</v>
      </c>
      <c r="G107" s="524">
        <f>Венерология!I107</f>
        <v>2623656.2999999998</v>
      </c>
      <c r="H107" s="524">
        <f>'Паллиативная МП'!J107</f>
        <v>12693160.83</v>
      </c>
      <c r="I107" s="524">
        <f>Психотерапия!Q107</f>
        <v>0</v>
      </c>
      <c r="J107" s="524">
        <f>Наркология!R107</f>
        <v>15158517</v>
      </c>
      <c r="K107" s="105">
        <f>Фтизиатрия!K107</f>
        <v>5683747.5</v>
      </c>
      <c r="L107" s="106">
        <f>Лекарст.обеспечение!D107</f>
        <v>0</v>
      </c>
    </row>
    <row r="108" spans="1:12" x14ac:dyDescent="0.2">
      <c r="A108" s="531">
        <v>96</v>
      </c>
      <c r="B108" s="520" t="s">
        <v>158</v>
      </c>
      <c r="C108" s="521" t="s">
        <v>159</v>
      </c>
      <c r="D108" s="506">
        <f t="shared" si="3"/>
        <v>16120968</v>
      </c>
      <c r="E108" s="522">
        <f>Долечивание!I108</f>
        <v>0</v>
      </c>
      <c r="F108" s="523">
        <f>'Кибер-нож'!K108</f>
        <v>0</v>
      </c>
      <c r="G108" s="524">
        <f>Венерология!I108</f>
        <v>0</v>
      </c>
      <c r="H108" s="524">
        <f>'Паллиативная МП'!J108</f>
        <v>0</v>
      </c>
      <c r="I108" s="524">
        <f>Психотерапия!Q108</f>
        <v>0</v>
      </c>
      <c r="J108" s="524">
        <f>Наркология!R108</f>
        <v>0</v>
      </c>
      <c r="K108" s="105">
        <f>Фтизиатрия!K108</f>
        <v>0</v>
      </c>
      <c r="L108" s="106">
        <f>Лекарст.обеспечение!D108</f>
        <v>16120968</v>
      </c>
    </row>
    <row r="109" spans="1:12" x14ac:dyDescent="0.2">
      <c r="A109" s="531">
        <v>98</v>
      </c>
      <c r="B109" s="520" t="s">
        <v>160</v>
      </c>
      <c r="C109" s="521" t="s">
        <v>161</v>
      </c>
      <c r="D109" s="506">
        <f t="shared" si="3"/>
        <v>0</v>
      </c>
      <c r="E109" s="522">
        <f>Долечивание!I109</f>
        <v>0</v>
      </c>
      <c r="F109" s="523">
        <f>'Кибер-нож'!K109</f>
        <v>0</v>
      </c>
      <c r="G109" s="524">
        <f>Венерология!I109</f>
        <v>0</v>
      </c>
      <c r="H109" s="524">
        <f>'Паллиативная МП'!J109</f>
        <v>0</v>
      </c>
      <c r="I109" s="524">
        <f>Психотерапия!Q109</f>
        <v>0</v>
      </c>
      <c r="J109" s="524">
        <f>Наркология!R109</f>
        <v>0</v>
      </c>
      <c r="K109" s="105">
        <f>Фтизиатрия!K109</f>
        <v>0</v>
      </c>
      <c r="L109" s="106">
        <f>Лекарст.обеспечение!D109</f>
        <v>0</v>
      </c>
    </row>
    <row r="110" spans="1:12" x14ac:dyDescent="0.2">
      <c r="A110" s="531">
        <v>99</v>
      </c>
      <c r="B110" s="526" t="s">
        <v>162</v>
      </c>
      <c r="C110" s="521" t="s">
        <v>163</v>
      </c>
      <c r="D110" s="506">
        <f t="shared" si="3"/>
        <v>0</v>
      </c>
      <c r="E110" s="522">
        <f>Долечивание!I110</f>
        <v>0</v>
      </c>
      <c r="F110" s="523">
        <f>'Кибер-нож'!K110</f>
        <v>0</v>
      </c>
      <c r="G110" s="524">
        <f>Венерология!I110</f>
        <v>0</v>
      </c>
      <c r="H110" s="524">
        <f>'Паллиативная МП'!J110</f>
        <v>0</v>
      </c>
      <c r="I110" s="524">
        <f>Психотерапия!Q110</f>
        <v>0</v>
      </c>
      <c r="J110" s="524">
        <f>Наркология!R110</f>
        <v>0</v>
      </c>
      <c r="K110" s="105">
        <f>Фтизиатрия!K110</f>
        <v>0</v>
      </c>
      <c r="L110" s="106">
        <f>Лекарст.обеспечение!D110</f>
        <v>0</v>
      </c>
    </row>
    <row r="111" spans="1:12" x14ac:dyDescent="0.2">
      <c r="A111" s="531">
        <v>100</v>
      </c>
      <c r="B111" s="526" t="s">
        <v>164</v>
      </c>
      <c r="C111" s="521" t="s">
        <v>165</v>
      </c>
      <c r="D111" s="506">
        <f t="shared" si="3"/>
        <v>0</v>
      </c>
      <c r="E111" s="522">
        <f>Долечивание!I111</f>
        <v>0</v>
      </c>
      <c r="F111" s="523">
        <f>'Кибер-нож'!K111</f>
        <v>0</v>
      </c>
      <c r="G111" s="524">
        <f>Венерология!I111</f>
        <v>0</v>
      </c>
      <c r="H111" s="524">
        <f>'Паллиативная МП'!J111</f>
        <v>0</v>
      </c>
      <c r="I111" s="524">
        <f>Психотерапия!Q111</f>
        <v>0</v>
      </c>
      <c r="J111" s="524">
        <f>Наркология!R111</f>
        <v>0</v>
      </c>
      <c r="K111" s="105">
        <f>Фтизиатрия!K111</f>
        <v>0</v>
      </c>
      <c r="L111" s="106">
        <f>Лекарст.обеспечение!D111</f>
        <v>0</v>
      </c>
    </row>
    <row r="112" spans="1:12" x14ac:dyDescent="0.2">
      <c r="A112" s="531">
        <v>101</v>
      </c>
      <c r="B112" s="526" t="s">
        <v>166</v>
      </c>
      <c r="C112" s="521" t="s">
        <v>167</v>
      </c>
      <c r="D112" s="506">
        <f t="shared" si="3"/>
        <v>0</v>
      </c>
      <c r="E112" s="522">
        <f>Долечивание!I112</f>
        <v>0</v>
      </c>
      <c r="F112" s="523">
        <f>'Кибер-нож'!K112</f>
        <v>0</v>
      </c>
      <c r="G112" s="524">
        <f>Венерология!I112</f>
        <v>0</v>
      </c>
      <c r="H112" s="524">
        <f>'Паллиативная МП'!J112</f>
        <v>0</v>
      </c>
      <c r="I112" s="524">
        <f>Психотерапия!Q112</f>
        <v>0</v>
      </c>
      <c r="J112" s="524">
        <f>Наркология!R112</f>
        <v>0</v>
      </c>
      <c r="K112" s="105">
        <f>Фтизиатрия!K112</f>
        <v>0</v>
      </c>
      <c r="L112" s="106">
        <f>Лекарст.обеспечение!D112</f>
        <v>0</v>
      </c>
    </row>
    <row r="113" spans="1:12" x14ac:dyDescent="0.2">
      <c r="A113" s="531">
        <v>102</v>
      </c>
      <c r="B113" s="526" t="s">
        <v>168</v>
      </c>
      <c r="C113" s="521" t="s">
        <v>169</v>
      </c>
      <c r="D113" s="506">
        <f t="shared" si="3"/>
        <v>0</v>
      </c>
      <c r="E113" s="522">
        <f>Долечивание!I113</f>
        <v>0</v>
      </c>
      <c r="F113" s="523">
        <f>'Кибер-нож'!K113</f>
        <v>0</v>
      </c>
      <c r="G113" s="524">
        <f>Венерология!I113</f>
        <v>0</v>
      </c>
      <c r="H113" s="524">
        <f>'Паллиативная МП'!J113</f>
        <v>0</v>
      </c>
      <c r="I113" s="524">
        <f>Психотерапия!Q113</f>
        <v>0</v>
      </c>
      <c r="J113" s="524">
        <f>Наркология!R113</f>
        <v>0</v>
      </c>
      <c r="K113" s="105">
        <f>Фтизиатрия!K113</f>
        <v>0</v>
      </c>
      <c r="L113" s="106">
        <f>Лекарст.обеспечение!D113</f>
        <v>0</v>
      </c>
    </row>
    <row r="114" spans="1:12" x14ac:dyDescent="0.2">
      <c r="A114" s="531">
        <v>103</v>
      </c>
      <c r="B114" s="526" t="s">
        <v>170</v>
      </c>
      <c r="C114" s="521" t="s">
        <v>171</v>
      </c>
      <c r="D114" s="506">
        <f t="shared" si="3"/>
        <v>69998940</v>
      </c>
      <c r="E114" s="522">
        <f>Долечивание!I114</f>
        <v>0</v>
      </c>
      <c r="F114" s="523">
        <f>'Кибер-нож'!K114</f>
        <v>0</v>
      </c>
      <c r="G114" s="524">
        <f>Венерология!I114</f>
        <v>0</v>
      </c>
      <c r="H114" s="524">
        <f>'Паллиативная МП'!J114</f>
        <v>0</v>
      </c>
      <c r="I114" s="524">
        <f>Психотерапия!Q114</f>
        <v>0</v>
      </c>
      <c r="J114" s="524">
        <f>Наркология!R114</f>
        <v>0</v>
      </c>
      <c r="K114" s="105">
        <f>Фтизиатрия!K114</f>
        <v>0</v>
      </c>
      <c r="L114" s="106">
        <f>Лекарст.обеспечение!D114</f>
        <v>69998940</v>
      </c>
    </row>
    <row r="115" spans="1:12" x14ac:dyDescent="0.2">
      <c r="A115" s="531">
        <v>104</v>
      </c>
      <c r="B115" s="543" t="s">
        <v>172</v>
      </c>
      <c r="C115" s="533" t="s">
        <v>173</v>
      </c>
      <c r="D115" s="506">
        <f t="shared" si="3"/>
        <v>0</v>
      </c>
      <c r="E115" s="522">
        <f>Долечивание!I115</f>
        <v>0</v>
      </c>
      <c r="F115" s="523">
        <f>'Кибер-нож'!K115</f>
        <v>0</v>
      </c>
      <c r="G115" s="524">
        <f>Венерология!I115</f>
        <v>0</v>
      </c>
      <c r="H115" s="524">
        <f>'Паллиативная МП'!J115</f>
        <v>0</v>
      </c>
      <c r="I115" s="524">
        <f>Психотерапия!Q115</f>
        <v>0</v>
      </c>
      <c r="J115" s="524">
        <f>Наркология!R115</f>
        <v>0</v>
      </c>
      <c r="K115" s="105">
        <f>Фтизиатрия!K115</f>
        <v>0</v>
      </c>
      <c r="L115" s="106">
        <f>Лекарст.обеспечение!D115</f>
        <v>0</v>
      </c>
    </row>
    <row r="116" spans="1:12" x14ac:dyDescent="0.2">
      <c r="A116" s="531">
        <v>105</v>
      </c>
      <c r="B116" s="525" t="s">
        <v>174</v>
      </c>
      <c r="C116" s="521" t="s">
        <v>175</v>
      </c>
      <c r="D116" s="506">
        <f t="shared" si="3"/>
        <v>0</v>
      </c>
      <c r="E116" s="522">
        <f>Долечивание!I116</f>
        <v>0</v>
      </c>
      <c r="F116" s="523">
        <f>'Кибер-нож'!K116</f>
        <v>0</v>
      </c>
      <c r="G116" s="524">
        <f>Венерология!I116</f>
        <v>0</v>
      </c>
      <c r="H116" s="524">
        <f>'Паллиативная МП'!J116</f>
        <v>0</v>
      </c>
      <c r="I116" s="524">
        <f>Психотерапия!Q116</f>
        <v>0</v>
      </c>
      <c r="J116" s="524">
        <f>Наркология!R116</f>
        <v>0</v>
      </c>
      <c r="K116" s="105">
        <f>Фтизиатрия!K116</f>
        <v>0</v>
      </c>
      <c r="L116" s="106">
        <f>Лекарст.обеспечение!D116</f>
        <v>0</v>
      </c>
    </row>
    <row r="117" spans="1:12" x14ac:dyDescent="0.2">
      <c r="A117" s="531">
        <v>106</v>
      </c>
      <c r="B117" s="526" t="s">
        <v>176</v>
      </c>
      <c r="C117" s="521" t="s">
        <v>177</v>
      </c>
      <c r="D117" s="506">
        <f t="shared" si="3"/>
        <v>0</v>
      </c>
      <c r="E117" s="522">
        <f>Долечивание!I117</f>
        <v>0</v>
      </c>
      <c r="F117" s="523">
        <f>'Кибер-нож'!K117</f>
        <v>0</v>
      </c>
      <c r="G117" s="524">
        <f>Венерология!I117</f>
        <v>0</v>
      </c>
      <c r="H117" s="524">
        <f>'Паллиативная МП'!J117</f>
        <v>0</v>
      </c>
      <c r="I117" s="524">
        <f>Психотерапия!Q117</f>
        <v>0</v>
      </c>
      <c r="J117" s="524">
        <f>Наркология!R117</f>
        <v>0</v>
      </c>
      <c r="K117" s="105">
        <f>Фтизиатрия!K117</f>
        <v>0</v>
      </c>
      <c r="L117" s="106">
        <f>Лекарст.обеспечение!D117</f>
        <v>0</v>
      </c>
    </row>
    <row r="118" spans="1:12" x14ac:dyDescent="0.2">
      <c r="A118" s="531">
        <v>107</v>
      </c>
      <c r="B118" s="520" t="s">
        <v>178</v>
      </c>
      <c r="C118" s="544" t="s">
        <v>179</v>
      </c>
      <c r="D118" s="506">
        <f t="shared" si="3"/>
        <v>0</v>
      </c>
      <c r="E118" s="522">
        <f>Долечивание!I118</f>
        <v>0</v>
      </c>
      <c r="F118" s="523">
        <f>'Кибер-нож'!K118</f>
        <v>0</v>
      </c>
      <c r="G118" s="524">
        <f>Венерология!I118</f>
        <v>0</v>
      </c>
      <c r="H118" s="524">
        <f>'Паллиативная МП'!J118</f>
        <v>0</v>
      </c>
      <c r="I118" s="524">
        <f>Психотерапия!Q118</f>
        <v>0</v>
      </c>
      <c r="J118" s="524">
        <f>Наркология!R118</f>
        <v>0</v>
      </c>
      <c r="K118" s="105">
        <f>Фтизиатрия!K118</f>
        <v>0</v>
      </c>
      <c r="L118" s="106">
        <f>Лекарст.обеспечение!D118</f>
        <v>0</v>
      </c>
    </row>
    <row r="119" spans="1:12" x14ac:dyDescent="0.2">
      <c r="A119" s="531">
        <v>108</v>
      </c>
      <c r="B119" s="526" t="s">
        <v>180</v>
      </c>
      <c r="C119" s="521" t="s">
        <v>262</v>
      </c>
      <c r="D119" s="506">
        <f t="shared" si="3"/>
        <v>0</v>
      </c>
      <c r="E119" s="522">
        <f>Долечивание!I119</f>
        <v>0</v>
      </c>
      <c r="F119" s="523">
        <f>'Кибер-нож'!K119</f>
        <v>0</v>
      </c>
      <c r="G119" s="524">
        <f>Венерология!I119</f>
        <v>0</v>
      </c>
      <c r="H119" s="524">
        <f>'Паллиативная МП'!J119</f>
        <v>0</v>
      </c>
      <c r="I119" s="524">
        <f>Психотерапия!Q119</f>
        <v>0</v>
      </c>
      <c r="J119" s="524">
        <f>Наркология!R119</f>
        <v>0</v>
      </c>
      <c r="K119" s="105">
        <f>Фтизиатрия!K119</f>
        <v>0</v>
      </c>
      <c r="L119" s="106">
        <f>Лекарст.обеспечение!D119</f>
        <v>0</v>
      </c>
    </row>
    <row r="120" spans="1:12" x14ac:dyDescent="0.2">
      <c r="A120" s="531">
        <v>109</v>
      </c>
      <c r="B120" s="525" t="s">
        <v>181</v>
      </c>
      <c r="C120" s="521" t="s">
        <v>250</v>
      </c>
      <c r="D120" s="506">
        <f t="shared" si="3"/>
        <v>0</v>
      </c>
      <c r="E120" s="522">
        <f>Долечивание!I120</f>
        <v>0</v>
      </c>
      <c r="F120" s="523">
        <f>'Кибер-нож'!K120</f>
        <v>0</v>
      </c>
      <c r="G120" s="524">
        <f>Венерология!I120</f>
        <v>0</v>
      </c>
      <c r="H120" s="524">
        <f>'Паллиативная МП'!J120</f>
        <v>0</v>
      </c>
      <c r="I120" s="524">
        <f>Психотерапия!Q120</f>
        <v>0</v>
      </c>
      <c r="J120" s="524">
        <f>Наркология!R120</f>
        <v>0</v>
      </c>
      <c r="K120" s="105">
        <f>Фтизиатрия!K120</f>
        <v>0</v>
      </c>
      <c r="L120" s="106">
        <f>Лекарст.обеспечение!D120</f>
        <v>0</v>
      </c>
    </row>
    <row r="121" spans="1:12" x14ac:dyDescent="0.2">
      <c r="A121" s="531">
        <v>110</v>
      </c>
      <c r="B121" s="520" t="s">
        <v>301</v>
      </c>
      <c r="C121" s="521" t="s">
        <v>306</v>
      </c>
      <c r="D121" s="506">
        <f t="shared" si="3"/>
        <v>53797900.799999997</v>
      </c>
      <c r="E121" s="522">
        <f>Долечивание!I121</f>
        <v>53797900.799999997</v>
      </c>
      <c r="F121" s="523">
        <f>'Кибер-нож'!K121</f>
        <v>0</v>
      </c>
      <c r="G121" s="524">
        <f>Венерология!I121</f>
        <v>0</v>
      </c>
      <c r="H121" s="524">
        <f>'Паллиативная МП'!J121</f>
        <v>0</v>
      </c>
      <c r="I121" s="524">
        <f>Психотерапия!Q121</f>
        <v>0</v>
      </c>
      <c r="J121" s="524">
        <f>Наркология!R121</f>
        <v>0</v>
      </c>
      <c r="K121" s="105">
        <f>Фтизиатрия!K121</f>
        <v>0</v>
      </c>
      <c r="L121" s="106">
        <f>Лекарст.обеспечение!D121</f>
        <v>0</v>
      </c>
    </row>
    <row r="122" spans="1:12" x14ac:dyDescent="0.2">
      <c r="A122" s="531">
        <v>111</v>
      </c>
      <c r="B122" s="545" t="s">
        <v>311</v>
      </c>
      <c r="C122" s="533" t="s">
        <v>310</v>
      </c>
      <c r="D122" s="506">
        <f t="shared" si="3"/>
        <v>31781078.399999999</v>
      </c>
      <c r="E122" s="522">
        <f>Долечивание!I122</f>
        <v>31781078.399999999</v>
      </c>
      <c r="F122" s="523">
        <f>'Кибер-нож'!K122</f>
        <v>0</v>
      </c>
      <c r="G122" s="524">
        <f>Венерология!I122</f>
        <v>0</v>
      </c>
      <c r="H122" s="524">
        <f>'Паллиативная МП'!J122</f>
        <v>0</v>
      </c>
      <c r="I122" s="524">
        <f>Психотерапия!Q122</f>
        <v>0</v>
      </c>
      <c r="J122" s="524">
        <f>Наркология!R122</f>
        <v>0</v>
      </c>
      <c r="K122" s="105">
        <f>Фтизиатрия!K122</f>
        <v>0</v>
      </c>
      <c r="L122" s="106">
        <f>Лекарст.обеспечение!D122</f>
        <v>0</v>
      </c>
    </row>
    <row r="123" spans="1:12" x14ac:dyDescent="0.2">
      <c r="A123" s="531">
        <v>112</v>
      </c>
      <c r="B123" s="525" t="s">
        <v>182</v>
      </c>
      <c r="C123" s="521" t="s">
        <v>300</v>
      </c>
      <c r="D123" s="506">
        <f t="shared" si="3"/>
        <v>0</v>
      </c>
      <c r="E123" s="522">
        <f>Долечивание!I123</f>
        <v>0</v>
      </c>
      <c r="F123" s="523">
        <f>'Кибер-нож'!K123</f>
        <v>0</v>
      </c>
      <c r="G123" s="524">
        <f>Венерология!I123</f>
        <v>0</v>
      </c>
      <c r="H123" s="524">
        <f>'Паллиативная МП'!J123</f>
        <v>0</v>
      </c>
      <c r="I123" s="524">
        <f>Психотерапия!Q123</f>
        <v>0</v>
      </c>
      <c r="J123" s="524">
        <f>Наркология!R123</f>
        <v>0</v>
      </c>
      <c r="K123" s="105">
        <f>Фтизиатрия!K123</f>
        <v>0</v>
      </c>
      <c r="L123" s="106">
        <f>Лекарст.обеспечение!D123</f>
        <v>0</v>
      </c>
    </row>
    <row r="124" spans="1:12" x14ac:dyDescent="0.2">
      <c r="A124" s="531">
        <v>113</v>
      </c>
      <c r="B124" s="526" t="s">
        <v>183</v>
      </c>
      <c r="C124" s="521" t="s">
        <v>184</v>
      </c>
      <c r="D124" s="506">
        <f t="shared" si="3"/>
        <v>19019914</v>
      </c>
      <c r="E124" s="522">
        <f>Долечивание!I124</f>
        <v>0</v>
      </c>
      <c r="F124" s="523">
        <f>'Кибер-нож'!K124</f>
        <v>0</v>
      </c>
      <c r="G124" s="524">
        <f>Венерология!I124</f>
        <v>0</v>
      </c>
      <c r="H124" s="524">
        <f>'Паллиативная МП'!J124</f>
        <v>0</v>
      </c>
      <c r="I124" s="524">
        <f>Психотерапия!Q124</f>
        <v>0</v>
      </c>
      <c r="J124" s="524">
        <f>Наркология!R124</f>
        <v>0</v>
      </c>
      <c r="K124" s="105">
        <f>Фтизиатрия!K124</f>
        <v>0</v>
      </c>
      <c r="L124" s="106">
        <f>Лекарст.обеспечение!D124</f>
        <v>19019914</v>
      </c>
    </row>
    <row r="125" spans="1:12" ht="25.5" x14ac:dyDescent="0.2">
      <c r="A125" s="531">
        <v>114</v>
      </c>
      <c r="B125" s="526" t="s">
        <v>185</v>
      </c>
      <c r="C125" s="70" t="s">
        <v>297</v>
      </c>
      <c r="D125" s="506">
        <f t="shared" si="3"/>
        <v>0</v>
      </c>
      <c r="E125" s="522">
        <f>Долечивание!I125</f>
        <v>0</v>
      </c>
      <c r="F125" s="523">
        <f>'Кибер-нож'!K125</f>
        <v>0</v>
      </c>
      <c r="G125" s="524">
        <f>Венерология!I125</f>
        <v>0</v>
      </c>
      <c r="H125" s="524">
        <f>'Паллиативная МП'!J125</f>
        <v>0</v>
      </c>
      <c r="I125" s="524">
        <f>Психотерапия!Q125</f>
        <v>0</v>
      </c>
      <c r="J125" s="524">
        <f>Наркология!R125</f>
        <v>0</v>
      </c>
      <c r="K125" s="105">
        <f>Фтизиатрия!K125</f>
        <v>0</v>
      </c>
      <c r="L125" s="106">
        <f>Лекарст.обеспечение!D125</f>
        <v>0</v>
      </c>
    </row>
    <row r="126" spans="1:12" x14ac:dyDescent="0.2">
      <c r="A126" s="531">
        <v>115</v>
      </c>
      <c r="B126" s="526" t="s">
        <v>186</v>
      </c>
      <c r="C126" s="521" t="s">
        <v>221</v>
      </c>
      <c r="D126" s="506">
        <f t="shared" si="3"/>
        <v>212118</v>
      </c>
      <c r="E126" s="522">
        <f>Долечивание!I126</f>
        <v>0</v>
      </c>
      <c r="F126" s="523">
        <f>'Кибер-нож'!K126</f>
        <v>0</v>
      </c>
      <c r="G126" s="524">
        <f>Венерология!I126</f>
        <v>0</v>
      </c>
      <c r="H126" s="524">
        <f>'Паллиативная МП'!J126</f>
        <v>0</v>
      </c>
      <c r="I126" s="524">
        <f>Психотерапия!Q126</f>
        <v>0</v>
      </c>
      <c r="J126" s="524">
        <f>Наркология!R126</f>
        <v>0</v>
      </c>
      <c r="K126" s="105">
        <f>Фтизиатрия!K126</f>
        <v>0</v>
      </c>
      <c r="L126" s="106">
        <f>Лекарст.обеспечение!D126</f>
        <v>212118</v>
      </c>
    </row>
    <row r="127" spans="1:12" x14ac:dyDescent="0.2">
      <c r="A127" s="531">
        <v>116</v>
      </c>
      <c r="B127" s="526" t="s">
        <v>187</v>
      </c>
      <c r="C127" s="521" t="s">
        <v>188</v>
      </c>
      <c r="D127" s="506">
        <f t="shared" si="3"/>
        <v>44399681.219999999</v>
      </c>
      <c r="E127" s="522">
        <f>Долечивание!I127</f>
        <v>0</v>
      </c>
      <c r="F127" s="523">
        <f>'Кибер-нож'!K127</f>
        <v>0</v>
      </c>
      <c r="G127" s="524">
        <f>Венерология!I127</f>
        <v>0</v>
      </c>
      <c r="H127" s="524">
        <f>'Паллиативная МП'!J127</f>
        <v>44399681.219999999</v>
      </c>
      <c r="I127" s="524">
        <f>Психотерапия!Q127</f>
        <v>0</v>
      </c>
      <c r="J127" s="524">
        <f>Наркология!R127</f>
        <v>0</v>
      </c>
      <c r="K127" s="105">
        <f>Фтизиатрия!K127</f>
        <v>0</v>
      </c>
      <c r="L127" s="106">
        <f>Лекарст.обеспечение!D127</f>
        <v>0</v>
      </c>
    </row>
    <row r="128" spans="1:12" x14ac:dyDescent="0.2">
      <c r="A128" s="531">
        <v>117</v>
      </c>
      <c r="B128" s="526" t="s">
        <v>189</v>
      </c>
      <c r="C128" s="521" t="s">
        <v>39</v>
      </c>
      <c r="D128" s="506">
        <f t="shared" si="3"/>
        <v>0</v>
      </c>
      <c r="E128" s="522">
        <f>Долечивание!I128</f>
        <v>0</v>
      </c>
      <c r="F128" s="523">
        <f>'Кибер-нож'!K128</f>
        <v>0</v>
      </c>
      <c r="G128" s="524">
        <f>Венерология!I128</f>
        <v>0</v>
      </c>
      <c r="H128" s="524">
        <f>'Паллиативная МП'!J128</f>
        <v>0</v>
      </c>
      <c r="I128" s="524">
        <f>Психотерапия!Q128</f>
        <v>0</v>
      </c>
      <c r="J128" s="524">
        <f>Наркология!R128</f>
        <v>0</v>
      </c>
      <c r="K128" s="105">
        <f>Фтизиатрия!K128</f>
        <v>0</v>
      </c>
      <c r="L128" s="106">
        <f>Лекарст.обеспечение!D128</f>
        <v>0</v>
      </c>
    </row>
    <row r="129" spans="1:12" x14ac:dyDescent="0.2">
      <c r="A129" s="531">
        <v>118</v>
      </c>
      <c r="B129" s="520" t="s">
        <v>190</v>
      </c>
      <c r="C129" s="521" t="s">
        <v>44</v>
      </c>
      <c r="D129" s="506">
        <f t="shared" si="3"/>
        <v>919178</v>
      </c>
      <c r="E129" s="522">
        <f>Долечивание!I129</f>
        <v>0</v>
      </c>
      <c r="F129" s="523">
        <f>'Кибер-нож'!K129</f>
        <v>0</v>
      </c>
      <c r="G129" s="524">
        <f>Венерология!I129</f>
        <v>0</v>
      </c>
      <c r="H129" s="524">
        <f>'Паллиативная МП'!J129</f>
        <v>0</v>
      </c>
      <c r="I129" s="524">
        <f>Психотерапия!Q129</f>
        <v>0</v>
      </c>
      <c r="J129" s="524">
        <f>Наркология!R129</f>
        <v>0</v>
      </c>
      <c r="K129" s="105">
        <f>Фтизиатрия!K129</f>
        <v>0</v>
      </c>
      <c r="L129" s="106">
        <f>Лекарст.обеспечение!D129</f>
        <v>919178</v>
      </c>
    </row>
    <row r="130" spans="1:12" x14ac:dyDescent="0.2">
      <c r="A130" s="531">
        <v>119</v>
      </c>
      <c r="B130" s="520" t="s">
        <v>191</v>
      </c>
      <c r="C130" s="521" t="s">
        <v>223</v>
      </c>
      <c r="D130" s="506">
        <f t="shared" si="3"/>
        <v>97894682.980000004</v>
      </c>
      <c r="E130" s="522">
        <f>Долечивание!I130</f>
        <v>0</v>
      </c>
      <c r="F130" s="523">
        <f>'Кибер-нож'!K130</f>
        <v>0</v>
      </c>
      <c r="G130" s="524">
        <f>Венерология!I130</f>
        <v>97894682.980000004</v>
      </c>
      <c r="H130" s="524">
        <f>'Паллиативная МП'!J130</f>
        <v>0</v>
      </c>
      <c r="I130" s="524">
        <f>Психотерапия!Q130</f>
        <v>0</v>
      </c>
      <c r="J130" s="524">
        <f>Наркология!R130</f>
        <v>0</v>
      </c>
      <c r="K130" s="105">
        <f>Фтизиатрия!K130</f>
        <v>0</v>
      </c>
      <c r="L130" s="106">
        <f>Лекарст.обеспечение!D130</f>
        <v>0</v>
      </c>
    </row>
    <row r="131" spans="1:12" x14ac:dyDescent="0.2">
      <c r="A131" s="531">
        <v>120</v>
      </c>
      <c r="B131" s="520" t="s">
        <v>192</v>
      </c>
      <c r="C131" s="521" t="s">
        <v>46</v>
      </c>
      <c r="D131" s="506">
        <f t="shared" si="3"/>
        <v>0</v>
      </c>
      <c r="E131" s="522">
        <f>Долечивание!I131</f>
        <v>0</v>
      </c>
      <c r="F131" s="523">
        <f>'Кибер-нож'!K131</f>
        <v>0</v>
      </c>
      <c r="G131" s="524">
        <f>Венерология!I131</f>
        <v>0</v>
      </c>
      <c r="H131" s="524">
        <f>'Паллиативная МП'!J131</f>
        <v>0</v>
      </c>
      <c r="I131" s="524">
        <f>Психотерапия!Q131</f>
        <v>0</v>
      </c>
      <c r="J131" s="524">
        <f>Наркология!R131</f>
        <v>0</v>
      </c>
      <c r="K131" s="105">
        <f>Фтизиатрия!K131</f>
        <v>0</v>
      </c>
      <c r="L131" s="106">
        <f>Лекарст.обеспечение!D131</f>
        <v>0</v>
      </c>
    </row>
    <row r="132" spans="1:12" x14ac:dyDescent="0.2">
      <c r="A132" s="531">
        <v>121</v>
      </c>
      <c r="B132" s="526" t="s">
        <v>193</v>
      </c>
      <c r="C132" s="521" t="s">
        <v>45</v>
      </c>
      <c r="D132" s="506">
        <f t="shared" si="3"/>
        <v>0</v>
      </c>
      <c r="E132" s="522">
        <f>Долечивание!I132</f>
        <v>0</v>
      </c>
      <c r="F132" s="523">
        <f>'Кибер-нож'!K132</f>
        <v>0</v>
      </c>
      <c r="G132" s="524">
        <f>Венерология!I132</f>
        <v>0</v>
      </c>
      <c r="H132" s="524">
        <f>'Паллиативная МП'!J132</f>
        <v>0</v>
      </c>
      <c r="I132" s="524">
        <f>Психотерапия!Q132</f>
        <v>0</v>
      </c>
      <c r="J132" s="524">
        <f>Наркология!R132</f>
        <v>0</v>
      </c>
      <c r="K132" s="105">
        <f>Фтизиатрия!K132</f>
        <v>0</v>
      </c>
      <c r="L132" s="106">
        <f>Лекарст.обеспечение!D132</f>
        <v>0</v>
      </c>
    </row>
    <row r="133" spans="1:12" x14ac:dyDescent="0.2">
      <c r="A133" s="531">
        <v>122</v>
      </c>
      <c r="B133" s="526" t="s">
        <v>194</v>
      </c>
      <c r="C133" s="521" t="s">
        <v>195</v>
      </c>
      <c r="D133" s="506">
        <f t="shared" si="3"/>
        <v>0</v>
      </c>
      <c r="E133" s="522">
        <f>Долечивание!I133</f>
        <v>0</v>
      </c>
      <c r="F133" s="523">
        <f>'Кибер-нож'!K133</f>
        <v>0</v>
      </c>
      <c r="G133" s="524">
        <f>Венерология!I133</f>
        <v>0</v>
      </c>
      <c r="H133" s="524">
        <f>'Паллиативная МП'!J133</f>
        <v>0</v>
      </c>
      <c r="I133" s="524">
        <f>Психотерапия!Q133</f>
        <v>0</v>
      </c>
      <c r="J133" s="524">
        <f>Наркология!R133</f>
        <v>0</v>
      </c>
      <c r="K133" s="105">
        <f>Фтизиатрия!K133</f>
        <v>0</v>
      </c>
      <c r="L133" s="106">
        <f>Лекарст.обеспечение!D133</f>
        <v>0</v>
      </c>
    </row>
    <row r="134" spans="1:12" x14ac:dyDescent="0.2">
      <c r="A134" s="531">
        <v>123</v>
      </c>
      <c r="B134" s="526" t="s">
        <v>196</v>
      </c>
      <c r="C134" s="521" t="s">
        <v>314</v>
      </c>
      <c r="D134" s="506">
        <f t="shared" si="3"/>
        <v>72048449.349999994</v>
      </c>
      <c r="E134" s="522">
        <f>Долечивание!I134</f>
        <v>0</v>
      </c>
      <c r="F134" s="523">
        <f>'Кибер-нож'!K134</f>
        <v>0</v>
      </c>
      <c r="G134" s="524">
        <f>Венерология!I134</f>
        <v>0</v>
      </c>
      <c r="H134" s="524">
        <f>'Паллиативная МП'!J134</f>
        <v>72048449.349999994</v>
      </c>
      <c r="I134" s="524">
        <f>Психотерапия!Q134</f>
        <v>0</v>
      </c>
      <c r="J134" s="524">
        <f>Наркология!R134</f>
        <v>0</v>
      </c>
      <c r="K134" s="105">
        <f>Фтизиатрия!K134</f>
        <v>0</v>
      </c>
      <c r="L134" s="106">
        <f>Лекарст.обеспечение!D134</f>
        <v>0</v>
      </c>
    </row>
    <row r="135" spans="1:12" x14ac:dyDescent="0.2">
      <c r="A135" s="531">
        <v>124</v>
      </c>
      <c r="B135" s="520" t="s">
        <v>197</v>
      </c>
      <c r="C135" s="521" t="s">
        <v>222</v>
      </c>
      <c r="D135" s="506">
        <f t="shared" si="3"/>
        <v>1599370.5</v>
      </c>
      <c r="E135" s="522">
        <f>Долечивание!I135</f>
        <v>0</v>
      </c>
      <c r="F135" s="523">
        <f>'Кибер-нож'!K135</f>
        <v>0</v>
      </c>
      <c r="G135" s="524">
        <f>Венерология!I135</f>
        <v>0</v>
      </c>
      <c r="H135" s="524">
        <f>'Паллиативная МП'!J135</f>
        <v>1599370.5</v>
      </c>
      <c r="I135" s="524">
        <f>Психотерапия!Q135</f>
        <v>0</v>
      </c>
      <c r="J135" s="524">
        <f>Наркология!R135</f>
        <v>0</v>
      </c>
      <c r="K135" s="105">
        <f>Фтизиатрия!K135</f>
        <v>0</v>
      </c>
      <c r="L135" s="106">
        <f>Лекарст.обеспечение!D135</f>
        <v>0</v>
      </c>
    </row>
    <row r="136" spans="1:12" ht="25.5" x14ac:dyDescent="0.2">
      <c r="A136" s="531">
        <v>125</v>
      </c>
      <c r="B136" s="525" t="s">
        <v>198</v>
      </c>
      <c r="C136" s="521" t="s">
        <v>313</v>
      </c>
      <c r="D136" s="506">
        <f t="shared" si="3"/>
        <v>35077547.700000003</v>
      </c>
      <c r="E136" s="522">
        <f>Долечивание!I136</f>
        <v>0</v>
      </c>
      <c r="F136" s="523">
        <f>'Кибер-нож'!K136</f>
        <v>0</v>
      </c>
      <c r="G136" s="524">
        <f>Венерология!I136</f>
        <v>2970822.45</v>
      </c>
      <c r="H136" s="524">
        <f>'Паллиативная МП'!J136</f>
        <v>20647900.789999999</v>
      </c>
      <c r="I136" s="524">
        <f>Психотерапия!Q136</f>
        <v>0</v>
      </c>
      <c r="J136" s="524">
        <f>Наркология!R136</f>
        <v>8014592.6200000001</v>
      </c>
      <c r="K136" s="105">
        <f>Фтизиатрия!K136</f>
        <v>3444231.84</v>
      </c>
      <c r="L136" s="106">
        <f>Лекарст.обеспечение!D136</f>
        <v>0</v>
      </c>
    </row>
    <row r="137" spans="1:12" x14ac:dyDescent="0.2">
      <c r="A137" s="531">
        <v>126</v>
      </c>
      <c r="B137" s="526" t="s">
        <v>199</v>
      </c>
      <c r="C137" s="521" t="s">
        <v>200</v>
      </c>
      <c r="D137" s="506">
        <f t="shared" si="3"/>
        <v>30207276</v>
      </c>
      <c r="E137" s="522">
        <f>Долечивание!I137</f>
        <v>0</v>
      </c>
      <c r="F137" s="523">
        <f>'Кибер-нож'!K137</f>
        <v>0</v>
      </c>
      <c r="G137" s="524">
        <f>Венерология!I137</f>
        <v>0</v>
      </c>
      <c r="H137" s="524">
        <f>'Паллиативная МП'!J137</f>
        <v>30207276</v>
      </c>
      <c r="I137" s="524">
        <f>Психотерапия!Q137</f>
        <v>0</v>
      </c>
      <c r="J137" s="524">
        <f>Наркология!R137</f>
        <v>0</v>
      </c>
      <c r="K137" s="105">
        <f>Фтизиатрия!K137</f>
        <v>0</v>
      </c>
      <c r="L137" s="106">
        <f>Лекарст.обеспечение!D137</f>
        <v>0</v>
      </c>
    </row>
    <row r="138" spans="1:12" x14ac:dyDescent="0.2">
      <c r="A138" s="531">
        <v>127</v>
      </c>
      <c r="B138" s="520" t="s">
        <v>201</v>
      </c>
      <c r="C138" s="521" t="s">
        <v>202</v>
      </c>
      <c r="D138" s="506">
        <f t="shared" ref="D138:D146" si="4">SUM(E138:L138)</f>
        <v>0</v>
      </c>
      <c r="E138" s="522">
        <f>Долечивание!I138</f>
        <v>0</v>
      </c>
      <c r="F138" s="523">
        <f>'Кибер-нож'!K138</f>
        <v>0</v>
      </c>
      <c r="G138" s="524">
        <f>Венерология!I138</f>
        <v>0</v>
      </c>
      <c r="H138" s="524">
        <f>'Паллиативная МП'!J138</f>
        <v>0</v>
      </c>
      <c r="I138" s="524">
        <f>Психотерапия!Q138</f>
        <v>0</v>
      </c>
      <c r="J138" s="524">
        <f>Наркология!R138</f>
        <v>0</v>
      </c>
      <c r="K138" s="105">
        <f>Фтизиатрия!K138</f>
        <v>0</v>
      </c>
      <c r="L138" s="106">
        <f>Лекарст.обеспечение!D138</f>
        <v>0</v>
      </c>
    </row>
    <row r="139" spans="1:12" x14ac:dyDescent="0.2">
      <c r="A139" s="531">
        <v>128</v>
      </c>
      <c r="B139" s="526" t="s">
        <v>203</v>
      </c>
      <c r="C139" s="521" t="s">
        <v>204</v>
      </c>
      <c r="D139" s="506">
        <f t="shared" si="4"/>
        <v>75380562.540000007</v>
      </c>
      <c r="E139" s="522">
        <f>Долечивание!I139</f>
        <v>0</v>
      </c>
      <c r="F139" s="523">
        <f>'Кибер-нож'!K139</f>
        <v>75380562.540000007</v>
      </c>
      <c r="G139" s="524">
        <f>Венерология!I139</f>
        <v>0</v>
      </c>
      <c r="H139" s="524">
        <f>'Паллиативная МП'!J139</f>
        <v>0</v>
      </c>
      <c r="I139" s="524">
        <f>Психотерапия!Q139</f>
        <v>0</v>
      </c>
      <c r="J139" s="524">
        <f>Наркология!R139</f>
        <v>0</v>
      </c>
      <c r="K139" s="105">
        <f>Фтизиатрия!K139</f>
        <v>0</v>
      </c>
      <c r="L139" s="106">
        <f>Лекарст.обеспечение!D139</f>
        <v>0</v>
      </c>
    </row>
    <row r="140" spans="1:12" x14ac:dyDescent="0.2">
      <c r="A140" s="531">
        <v>129</v>
      </c>
      <c r="B140" s="546" t="s">
        <v>251</v>
      </c>
      <c r="C140" s="87" t="s">
        <v>252</v>
      </c>
      <c r="D140" s="506">
        <f t="shared" si="4"/>
        <v>661558920.63</v>
      </c>
      <c r="E140" s="522">
        <f>Долечивание!I140</f>
        <v>0</v>
      </c>
      <c r="F140" s="523">
        <f>'Кибер-нож'!K140</f>
        <v>0</v>
      </c>
      <c r="G140" s="524">
        <f>Венерология!I140</f>
        <v>0</v>
      </c>
      <c r="H140" s="524">
        <f>'Паллиативная МП'!J140</f>
        <v>0</v>
      </c>
      <c r="I140" s="524">
        <f>Психотерапия!Q140</f>
        <v>0</v>
      </c>
      <c r="J140" s="524">
        <f>Наркология!R140</f>
        <v>661558920.63</v>
      </c>
      <c r="K140" s="105">
        <f>Фтизиатрия!K140</f>
        <v>0</v>
      </c>
      <c r="L140" s="106">
        <f>Лекарст.обеспечение!D140</f>
        <v>0</v>
      </c>
    </row>
    <row r="141" spans="1:12" x14ac:dyDescent="0.2">
      <c r="A141" s="531">
        <v>130</v>
      </c>
      <c r="B141" s="547" t="s">
        <v>253</v>
      </c>
      <c r="C141" s="87" t="s">
        <v>254</v>
      </c>
      <c r="D141" s="506">
        <f t="shared" si="4"/>
        <v>417654670.39999998</v>
      </c>
      <c r="E141" s="522">
        <f>Долечивание!I141</f>
        <v>0</v>
      </c>
      <c r="F141" s="523">
        <f>'Кибер-нож'!K141</f>
        <v>0</v>
      </c>
      <c r="G141" s="524">
        <f>Венерология!I141</f>
        <v>0</v>
      </c>
      <c r="H141" s="524">
        <f>'Паллиативная МП'!J141</f>
        <v>0</v>
      </c>
      <c r="I141" s="524">
        <f>Психотерапия!Q141</f>
        <v>417654670.39999998</v>
      </c>
      <c r="J141" s="524">
        <f>Наркология!R141</f>
        <v>0</v>
      </c>
      <c r="K141" s="105">
        <f>Фтизиатрия!K141</f>
        <v>0</v>
      </c>
      <c r="L141" s="106">
        <f>Лекарст.обеспечение!D141</f>
        <v>0</v>
      </c>
    </row>
    <row r="142" spans="1:12" x14ac:dyDescent="0.2">
      <c r="A142" s="531">
        <v>131</v>
      </c>
      <c r="B142" s="548" t="s">
        <v>255</v>
      </c>
      <c r="C142" s="549" t="s">
        <v>309</v>
      </c>
      <c r="D142" s="506">
        <f t="shared" si="4"/>
        <v>2516833381.8299999</v>
      </c>
      <c r="E142" s="522">
        <f>Долечивание!I142</f>
        <v>0</v>
      </c>
      <c r="F142" s="523">
        <f>'Кибер-нож'!K142</f>
        <v>0</v>
      </c>
      <c r="G142" s="524">
        <f>Венерология!I142</f>
        <v>0</v>
      </c>
      <c r="H142" s="524">
        <f>'Паллиативная МП'!J142</f>
        <v>6041455.2000000002</v>
      </c>
      <c r="I142" s="524">
        <f>Психотерапия!Q142</f>
        <v>0</v>
      </c>
      <c r="J142" s="524">
        <f>Наркология!R142</f>
        <v>0</v>
      </c>
      <c r="K142" s="105">
        <f>Фтизиатрия!K142</f>
        <v>2510791926.6300001</v>
      </c>
      <c r="L142" s="106">
        <f>Лекарст.обеспечение!D142</f>
        <v>0</v>
      </c>
    </row>
    <row r="143" spans="1:12" x14ac:dyDescent="0.2">
      <c r="A143" s="531">
        <v>132</v>
      </c>
      <c r="B143" s="550" t="s">
        <v>260</v>
      </c>
      <c r="C143" s="551" t="s">
        <v>261</v>
      </c>
      <c r="D143" s="506">
        <f t="shared" si="4"/>
        <v>0</v>
      </c>
      <c r="E143" s="522">
        <f>Долечивание!I143</f>
        <v>0</v>
      </c>
      <c r="F143" s="523">
        <f>'Кибер-нож'!K143</f>
        <v>0</v>
      </c>
      <c r="G143" s="524">
        <f>Венерология!I143</f>
        <v>0</v>
      </c>
      <c r="H143" s="524">
        <f>'Паллиативная МП'!J143</f>
        <v>0</v>
      </c>
      <c r="I143" s="524">
        <f>Психотерапия!Q143</f>
        <v>0</v>
      </c>
      <c r="J143" s="524">
        <f>Наркология!R143</f>
        <v>0</v>
      </c>
      <c r="K143" s="105">
        <f>Фтизиатрия!K143</f>
        <v>0</v>
      </c>
      <c r="L143" s="106">
        <f>Лекарст.обеспечение!D143</f>
        <v>0</v>
      </c>
    </row>
    <row r="144" spans="1:12" x14ac:dyDescent="0.2">
      <c r="A144" s="531">
        <v>133</v>
      </c>
      <c r="B144" s="545" t="s">
        <v>295</v>
      </c>
      <c r="C144" s="551" t="s">
        <v>294</v>
      </c>
      <c r="D144" s="506">
        <f t="shared" si="4"/>
        <v>69788536</v>
      </c>
      <c r="E144" s="522">
        <f>Долечивание!I144</f>
        <v>0</v>
      </c>
      <c r="F144" s="523">
        <f>'Кибер-нож'!K144</f>
        <v>0</v>
      </c>
      <c r="G144" s="524">
        <f>Венерология!I144</f>
        <v>0</v>
      </c>
      <c r="H144" s="524">
        <f>'Паллиативная МП'!J144</f>
        <v>69788536</v>
      </c>
      <c r="I144" s="524">
        <f>Психотерапия!Q144</f>
        <v>0</v>
      </c>
      <c r="J144" s="524">
        <f>Наркология!R144</f>
        <v>0</v>
      </c>
      <c r="K144" s="105">
        <f>Фтизиатрия!K144</f>
        <v>0</v>
      </c>
      <c r="L144" s="106">
        <f>Лекарст.обеспечение!D144</f>
        <v>0</v>
      </c>
    </row>
    <row r="145" spans="1:12" x14ac:dyDescent="0.2">
      <c r="A145" s="531">
        <v>134</v>
      </c>
      <c r="B145" s="545" t="s">
        <v>299</v>
      </c>
      <c r="C145" s="551" t="s">
        <v>298</v>
      </c>
      <c r="D145" s="506">
        <f t="shared" si="4"/>
        <v>0</v>
      </c>
      <c r="E145" s="522">
        <f>Долечивание!I145</f>
        <v>0</v>
      </c>
      <c r="F145" s="523">
        <f>'Кибер-нож'!K145</f>
        <v>0</v>
      </c>
      <c r="G145" s="524">
        <f>Венерология!I145</f>
        <v>0</v>
      </c>
      <c r="H145" s="524">
        <f>'Паллиативная МП'!J145</f>
        <v>0</v>
      </c>
      <c r="I145" s="524">
        <f>Психотерапия!Q145</f>
        <v>0</v>
      </c>
      <c r="J145" s="524">
        <f>Наркология!R145</f>
        <v>0</v>
      </c>
      <c r="K145" s="105">
        <f>Фтизиатрия!K145</f>
        <v>0</v>
      </c>
      <c r="L145" s="106">
        <f>Лекарст.обеспечение!D145</f>
        <v>0</v>
      </c>
    </row>
    <row r="146" spans="1:12" ht="13.5" thickBot="1" x14ac:dyDescent="0.25">
      <c r="A146" s="552">
        <v>135</v>
      </c>
      <c r="B146" s="553" t="s">
        <v>302</v>
      </c>
      <c r="C146" s="554" t="s">
        <v>303</v>
      </c>
      <c r="D146" s="555">
        <f t="shared" si="4"/>
        <v>0</v>
      </c>
      <c r="E146" s="556">
        <f>Долечивание!I146</f>
        <v>0</v>
      </c>
      <c r="F146" s="557">
        <f>'Кибер-нож'!K146</f>
        <v>0</v>
      </c>
      <c r="G146" s="558">
        <f>Венерология!I146</f>
        <v>0</v>
      </c>
      <c r="H146" s="558">
        <f>'Паллиативная МП'!J146</f>
        <v>0</v>
      </c>
      <c r="I146" s="558">
        <f>Психотерапия!Q146</f>
        <v>0</v>
      </c>
      <c r="J146" s="558">
        <f>Наркология!R146</f>
        <v>0</v>
      </c>
      <c r="K146" s="233">
        <f>Фтизиатрия!K146</f>
        <v>0</v>
      </c>
      <c r="L146" s="234">
        <f>Лекарст.обеспечение!D146</f>
        <v>0</v>
      </c>
    </row>
  </sheetData>
  <mergeCells count="19">
    <mergeCell ref="B3:B5"/>
    <mergeCell ref="C3:C5"/>
    <mergeCell ref="L4:L5"/>
    <mergeCell ref="A89:A92"/>
    <mergeCell ref="B89:B92"/>
    <mergeCell ref="A1:K1"/>
    <mergeCell ref="A8:C8"/>
    <mergeCell ref="A7:C7"/>
    <mergeCell ref="A6:C6"/>
    <mergeCell ref="D3:L3"/>
    <mergeCell ref="D4:D5"/>
    <mergeCell ref="E4:E5"/>
    <mergeCell ref="F4:F5"/>
    <mergeCell ref="G4:G5"/>
    <mergeCell ref="H4:H5"/>
    <mergeCell ref="I4:I5"/>
    <mergeCell ref="J4:J5"/>
    <mergeCell ref="K4:K5"/>
    <mergeCell ref="A3:A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6"/>
  <sheetViews>
    <sheetView zoomScale="90" zoomScaleNormal="90" workbookViewId="0">
      <pane xSplit="3" ySplit="8" topLeftCell="D131" activePane="bottomRight" state="frozen"/>
      <selection activeCell="C173" sqref="C173"/>
      <selection pane="topRight" activeCell="C173" sqref="C173"/>
      <selection pane="bottomLeft" activeCell="C173" sqref="C173"/>
      <selection pane="bottomRight" activeCell="J141" sqref="J141"/>
    </sheetView>
  </sheetViews>
  <sheetFormatPr defaultRowHeight="12.75" x14ac:dyDescent="0.2"/>
  <cols>
    <col min="1" max="1" width="5.42578125" style="57" customWidth="1"/>
    <col min="2" max="2" width="10.28515625" style="57" customWidth="1"/>
    <col min="3" max="3" width="37.5703125" style="100" customWidth="1"/>
    <col min="4" max="4" width="15.5703125" style="101" customWidth="1"/>
    <col min="5" max="5" width="14.5703125" style="101" customWidth="1"/>
    <col min="6" max="6" width="12" style="101" customWidth="1"/>
    <col min="7" max="7" width="17.42578125" style="23" customWidth="1"/>
    <col min="8" max="8" width="12.5703125" style="57" customWidth="1"/>
    <col min="9" max="9" width="14.7109375" style="23" customWidth="1"/>
    <col min="10" max="10" width="12.5703125" style="23" customWidth="1"/>
    <col min="11" max="11" width="17.85546875" style="57" customWidth="1"/>
    <col min="12" max="16384" width="9.140625" style="57"/>
  </cols>
  <sheetData>
    <row r="1" spans="1:11" ht="35.25" customHeight="1" x14ac:dyDescent="0.2">
      <c r="A1" s="310" t="s">
        <v>325</v>
      </c>
      <c r="B1" s="310"/>
      <c r="C1" s="310"/>
      <c r="D1" s="310"/>
      <c r="E1" s="310"/>
      <c r="F1" s="310"/>
      <c r="G1" s="310"/>
      <c r="H1" s="298"/>
      <c r="I1" s="298"/>
    </row>
    <row r="2" spans="1:11" ht="12.75" customHeight="1" thickBot="1" x14ac:dyDescent="0.25">
      <c r="A2" s="58"/>
      <c r="B2" s="58"/>
      <c r="C2" s="59"/>
      <c r="D2" s="58"/>
      <c r="E2" s="58"/>
      <c r="F2" s="58"/>
      <c r="G2" s="60"/>
    </row>
    <row r="3" spans="1:11" ht="20.25" customHeight="1" x14ac:dyDescent="0.2">
      <c r="A3" s="311" t="s">
        <v>42</v>
      </c>
      <c r="B3" s="314" t="s">
        <v>263</v>
      </c>
      <c r="C3" s="317" t="s">
        <v>43</v>
      </c>
      <c r="D3" s="320" t="s">
        <v>258</v>
      </c>
      <c r="E3" s="321"/>
      <c r="F3" s="322"/>
      <c r="G3" s="323" t="s">
        <v>278</v>
      </c>
      <c r="H3" s="326" t="s">
        <v>279</v>
      </c>
      <c r="I3" s="329" t="s">
        <v>257</v>
      </c>
    </row>
    <row r="4" spans="1:11" ht="20.25" customHeight="1" x14ac:dyDescent="0.2">
      <c r="A4" s="312"/>
      <c r="B4" s="315"/>
      <c r="C4" s="318"/>
      <c r="D4" s="331" t="s">
        <v>277</v>
      </c>
      <c r="E4" s="333" t="s">
        <v>225</v>
      </c>
      <c r="F4" s="335" t="s">
        <v>229</v>
      </c>
      <c r="G4" s="324"/>
      <c r="H4" s="327"/>
      <c r="I4" s="330"/>
    </row>
    <row r="5" spans="1:11" ht="48" customHeight="1" thickBot="1" x14ac:dyDescent="0.25">
      <c r="A5" s="313"/>
      <c r="B5" s="316"/>
      <c r="C5" s="319"/>
      <c r="D5" s="332"/>
      <c r="E5" s="334"/>
      <c r="F5" s="336"/>
      <c r="G5" s="325"/>
      <c r="H5" s="328"/>
      <c r="I5" s="328"/>
    </row>
    <row r="6" spans="1:11" x14ac:dyDescent="0.2">
      <c r="A6" s="304" t="s">
        <v>220</v>
      </c>
      <c r="B6" s="305"/>
      <c r="C6" s="338"/>
      <c r="D6" s="50">
        <f t="shared" ref="D6:I6" si="0">SUM(D7:D8)</f>
        <v>0</v>
      </c>
      <c r="E6" s="50">
        <f t="shared" si="0"/>
        <v>0</v>
      </c>
      <c r="F6" s="177">
        <f t="shared" si="0"/>
        <v>0</v>
      </c>
      <c r="G6" s="102">
        <f t="shared" si="0"/>
        <v>85579147.779999986</v>
      </c>
      <c r="H6" s="33">
        <f t="shared" si="0"/>
        <v>0</v>
      </c>
      <c r="I6" s="103">
        <f t="shared" si="0"/>
        <v>85579147.779999986</v>
      </c>
      <c r="J6" s="118"/>
      <c r="K6" s="127"/>
    </row>
    <row r="7" spans="1:11" s="25" customFormat="1" x14ac:dyDescent="0.2">
      <c r="A7" s="302" t="s">
        <v>307</v>
      </c>
      <c r="B7" s="303"/>
      <c r="C7" s="337"/>
      <c r="D7" s="151"/>
      <c r="E7" s="152"/>
      <c r="F7" s="168"/>
      <c r="G7" s="162">
        <v>168.58</v>
      </c>
      <c r="H7" s="153"/>
      <c r="I7" s="153">
        <v>168.58</v>
      </c>
      <c r="J7" s="118"/>
      <c r="K7" s="127"/>
    </row>
    <row r="8" spans="1:11" x14ac:dyDescent="0.2">
      <c r="A8" s="299" t="s">
        <v>219</v>
      </c>
      <c r="B8" s="300"/>
      <c r="C8" s="339"/>
      <c r="D8" s="54">
        <f t="shared" ref="D8:I8" si="1">SUM(D9:D146)-D89</f>
        <v>0</v>
      </c>
      <c r="E8" s="130">
        <f t="shared" si="1"/>
        <v>0</v>
      </c>
      <c r="F8" s="129">
        <f t="shared" si="1"/>
        <v>0</v>
      </c>
      <c r="G8" s="128">
        <f t="shared" si="1"/>
        <v>85578979.199999988</v>
      </c>
      <c r="H8" s="128">
        <f t="shared" si="1"/>
        <v>0</v>
      </c>
      <c r="I8" s="11">
        <f t="shared" si="1"/>
        <v>85578979.199999988</v>
      </c>
    </row>
    <row r="9" spans="1:11" x14ac:dyDescent="0.2">
      <c r="A9" s="45">
        <v>1</v>
      </c>
      <c r="B9" s="38" t="s">
        <v>52</v>
      </c>
      <c r="C9" s="82" t="s">
        <v>40</v>
      </c>
      <c r="D9" s="62"/>
      <c r="E9" s="63"/>
      <c r="F9" s="64"/>
      <c r="G9" s="34"/>
      <c r="H9" s="65"/>
      <c r="I9" s="66"/>
    </row>
    <row r="10" spans="1:11" x14ac:dyDescent="0.2">
      <c r="A10" s="45">
        <v>2</v>
      </c>
      <c r="B10" s="17" t="s">
        <v>53</v>
      </c>
      <c r="C10" s="82" t="s">
        <v>205</v>
      </c>
      <c r="D10" s="62"/>
      <c r="E10" s="63"/>
      <c r="F10" s="64"/>
      <c r="G10" s="67"/>
      <c r="H10" s="65"/>
      <c r="I10" s="66"/>
    </row>
    <row r="11" spans="1:11" x14ac:dyDescent="0.2">
      <c r="A11" s="45">
        <v>3</v>
      </c>
      <c r="B11" s="132" t="s">
        <v>54</v>
      </c>
      <c r="C11" s="82" t="s">
        <v>5</v>
      </c>
      <c r="D11" s="68"/>
      <c r="E11" s="69"/>
      <c r="F11" s="70"/>
      <c r="G11" s="67"/>
      <c r="H11" s="65"/>
      <c r="I11" s="66"/>
    </row>
    <row r="12" spans="1:11" x14ac:dyDescent="0.2">
      <c r="A12" s="45">
        <v>4</v>
      </c>
      <c r="B12" s="38" t="s">
        <v>55</v>
      </c>
      <c r="C12" s="82" t="s">
        <v>206</v>
      </c>
      <c r="D12" s="62"/>
      <c r="E12" s="63"/>
      <c r="F12" s="64"/>
      <c r="G12" s="67"/>
      <c r="H12" s="65"/>
      <c r="I12" s="66"/>
    </row>
    <row r="13" spans="1:11" x14ac:dyDescent="0.2">
      <c r="A13" s="45">
        <v>5</v>
      </c>
      <c r="B13" s="38" t="s">
        <v>56</v>
      </c>
      <c r="C13" s="40" t="s">
        <v>8</v>
      </c>
      <c r="D13" s="62"/>
      <c r="E13" s="63"/>
      <c r="F13" s="64"/>
      <c r="G13" s="67"/>
      <c r="H13" s="65"/>
      <c r="I13" s="66"/>
    </row>
    <row r="14" spans="1:11" x14ac:dyDescent="0.2">
      <c r="A14" s="45">
        <v>6</v>
      </c>
      <c r="B14" s="132" t="s">
        <v>57</v>
      </c>
      <c r="C14" s="40" t="s">
        <v>58</v>
      </c>
      <c r="D14" s="68"/>
      <c r="E14" s="69"/>
      <c r="F14" s="70"/>
      <c r="G14" s="67"/>
      <c r="H14" s="65"/>
      <c r="I14" s="66"/>
    </row>
    <row r="15" spans="1:11" x14ac:dyDescent="0.2">
      <c r="A15" s="45">
        <v>7</v>
      </c>
      <c r="B15" s="38" t="s">
        <v>59</v>
      </c>
      <c r="C15" s="40" t="s">
        <v>207</v>
      </c>
      <c r="D15" s="71"/>
      <c r="E15" s="72"/>
      <c r="F15" s="73"/>
      <c r="G15" s="67"/>
      <c r="H15" s="65"/>
      <c r="I15" s="66"/>
    </row>
    <row r="16" spans="1:11" x14ac:dyDescent="0.2">
      <c r="A16" s="45">
        <v>8</v>
      </c>
      <c r="B16" s="132" t="s">
        <v>60</v>
      </c>
      <c r="C16" s="40" t="s">
        <v>17</v>
      </c>
      <c r="D16" s="68"/>
      <c r="E16" s="69"/>
      <c r="F16" s="70"/>
      <c r="G16" s="67"/>
      <c r="H16" s="65"/>
      <c r="I16" s="66"/>
    </row>
    <row r="17" spans="1:9" x14ac:dyDescent="0.2">
      <c r="A17" s="45">
        <v>9</v>
      </c>
      <c r="B17" s="132" t="s">
        <v>61</v>
      </c>
      <c r="C17" s="40" t="s">
        <v>6</v>
      </c>
      <c r="D17" s="68"/>
      <c r="E17" s="69"/>
      <c r="F17" s="70"/>
      <c r="G17" s="67"/>
      <c r="H17" s="65"/>
      <c r="I17" s="66"/>
    </row>
    <row r="18" spans="1:9" x14ac:dyDescent="0.2">
      <c r="A18" s="45">
        <v>10</v>
      </c>
      <c r="B18" s="132" t="s">
        <v>62</v>
      </c>
      <c r="C18" s="40" t="s">
        <v>18</v>
      </c>
      <c r="D18" s="68"/>
      <c r="E18" s="69"/>
      <c r="F18" s="70"/>
      <c r="G18" s="67"/>
      <c r="H18" s="65"/>
      <c r="I18" s="66"/>
    </row>
    <row r="19" spans="1:9" x14ac:dyDescent="0.2">
      <c r="A19" s="45">
        <v>11</v>
      </c>
      <c r="B19" s="132" t="s">
        <v>63</v>
      </c>
      <c r="C19" s="40" t="s">
        <v>7</v>
      </c>
      <c r="D19" s="68"/>
      <c r="E19" s="69"/>
      <c r="F19" s="70"/>
      <c r="G19" s="67"/>
      <c r="H19" s="65"/>
      <c r="I19" s="66"/>
    </row>
    <row r="20" spans="1:9" x14ac:dyDescent="0.2">
      <c r="A20" s="45">
        <v>12</v>
      </c>
      <c r="B20" s="132" t="s">
        <v>64</v>
      </c>
      <c r="C20" s="40" t="s">
        <v>19</v>
      </c>
      <c r="D20" s="68"/>
      <c r="E20" s="69"/>
      <c r="F20" s="70"/>
      <c r="G20" s="67"/>
      <c r="H20" s="65"/>
      <c r="I20" s="66"/>
    </row>
    <row r="21" spans="1:9" x14ac:dyDescent="0.2">
      <c r="A21" s="45">
        <v>13</v>
      </c>
      <c r="B21" s="132" t="s">
        <v>230</v>
      </c>
      <c r="C21" s="40" t="s">
        <v>231</v>
      </c>
      <c r="D21" s="74"/>
      <c r="E21" s="75"/>
      <c r="F21" s="76"/>
      <c r="G21" s="67"/>
      <c r="H21" s="65"/>
      <c r="I21" s="66"/>
    </row>
    <row r="22" spans="1:9" x14ac:dyDescent="0.2">
      <c r="A22" s="45">
        <v>14</v>
      </c>
      <c r="B22" s="132" t="s">
        <v>65</v>
      </c>
      <c r="C22" s="40" t="s">
        <v>22</v>
      </c>
      <c r="D22" s="68"/>
      <c r="E22" s="69"/>
      <c r="F22" s="70"/>
      <c r="G22" s="67"/>
      <c r="H22" s="65"/>
      <c r="I22" s="66"/>
    </row>
    <row r="23" spans="1:9" x14ac:dyDescent="0.2">
      <c r="A23" s="45">
        <v>15</v>
      </c>
      <c r="B23" s="132" t="s">
        <v>66</v>
      </c>
      <c r="C23" s="40" t="s">
        <v>10</v>
      </c>
      <c r="D23" s="68"/>
      <c r="E23" s="69"/>
      <c r="F23" s="70"/>
      <c r="G23" s="67"/>
      <c r="H23" s="65"/>
      <c r="I23" s="66"/>
    </row>
    <row r="24" spans="1:9" x14ac:dyDescent="0.2">
      <c r="A24" s="45">
        <v>16</v>
      </c>
      <c r="B24" s="132" t="s">
        <v>67</v>
      </c>
      <c r="C24" s="40" t="s">
        <v>304</v>
      </c>
      <c r="D24" s="68"/>
      <c r="E24" s="69"/>
      <c r="F24" s="70"/>
      <c r="G24" s="67"/>
      <c r="H24" s="65"/>
      <c r="I24" s="66"/>
    </row>
    <row r="25" spans="1:9" x14ac:dyDescent="0.2">
      <c r="A25" s="45">
        <v>17</v>
      </c>
      <c r="B25" s="132" t="s">
        <v>68</v>
      </c>
      <c r="C25" s="40" t="s">
        <v>9</v>
      </c>
      <c r="D25" s="68"/>
      <c r="E25" s="69"/>
      <c r="F25" s="70"/>
      <c r="G25" s="67"/>
      <c r="H25" s="65"/>
      <c r="I25" s="66"/>
    </row>
    <row r="26" spans="1:9" x14ac:dyDescent="0.2">
      <c r="A26" s="45">
        <v>18</v>
      </c>
      <c r="B26" s="38" t="s">
        <v>69</v>
      </c>
      <c r="C26" s="40" t="s">
        <v>11</v>
      </c>
      <c r="D26" s="62"/>
      <c r="E26" s="63"/>
      <c r="F26" s="64"/>
      <c r="G26" s="67"/>
      <c r="H26" s="65"/>
      <c r="I26" s="66"/>
    </row>
    <row r="27" spans="1:9" x14ac:dyDescent="0.2">
      <c r="A27" s="45">
        <v>19</v>
      </c>
      <c r="B27" s="38" t="s">
        <v>70</v>
      </c>
      <c r="C27" s="40" t="s">
        <v>208</v>
      </c>
      <c r="D27" s="62"/>
      <c r="E27" s="63"/>
      <c r="F27" s="64"/>
      <c r="G27" s="67"/>
      <c r="H27" s="65"/>
      <c r="I27" s="66"/>
    </row>
    <row r="28" spans="1:9" x14ac:dyDescent="0.2">
      <c r="A28" s="45">
        <v>20</v>
      </c>
      <c r="B28" s="38" t="s">
        <v>71</v>
      </c>
      <c r="C28" s="40" t="s">
        <v>305</v>
      </c>
      <c r="D28" s="62"/>
      <c r="E28" s="63"/>
      <c r="F28" s="64"/>
      <c r="G28" s="67"/>
      <c r="H28" s="65"/>
      <c r="I28" s="66"/>
    </row>
    <row r="29" spans="1:9" x14ac:dyDescent="0.2">
      <c r="A29" s="45">
        <v>21</v>
      </c>
      <c r="B29" s="38" t="s">
        <v>72</v>
      </c>
      <c r="C29" s="40" t="s">
        <v>37</v>
      </c>
      <c r="D29" s="62"/>
      <c r="E29" s="63"/>
      <c r="F29" s="64"/>
      <c r="G29" s="67"/>
      <c r="H29" s="65"/>
      <c r="I29" s="66"/>
    </row>
    <row r="30" spans="1:9" x14ac:dyDescent="0.2">
      <c r="A30" s="186">
        <v>22</v>
      </c>
      <c r="B30" s="132" t="s">
        <v>73</v>
      </c>
      <c r="C30" s="40" t="s">
        <v>74</v>
      </c>
      <c r="D30" s="68"/>
      <c r="E30" s="69"/>
      <c r="F30" s="70"/>
      <c r="G30" s="67"/>
      <c r="H30" s="65"/>
      <c r="I30" s="66"/>
    </row>
    <row r="31" spans="1:9" x14ac:dyDescent="0.2">
      <c r="A31" s="45">
        <v>23</v>
      </c>
      <c r="B31" s="132" t="s">
        <v>75</v>
      </c>
      <c r="C31" s="40" t="s">
        <v>76</v>
      </c>
      <c r="D31" s="68"/>
      <c r="E31" s="69"/>
      <c r="F31" s="70"/>
      <c r="G31" s="67"/>
      <c r="H31" s="65"/>
      <c r="I31" s="66"/>
    </row>
    <row r="32" spans="1:9" ht="25.5" customHeight="1" x14ac:dyDescent="0.2">
      <c r="A32" s="45">
        <v>24</v>
      </c>
      <c r="B32" s="132" t="s">
        <v>77</v>
      </c>
      <c r="C32" s="40" t="s">
        <v>78</v>
      </c>
      <c r="D32" s="68"/>
      <c r="E32" s="69"/>
      <c r="F32" s="70"/>
      <c r="G32" s="67"/>
      <c r="H32" s="65"/>
      <c r="I32" s="66"/>
    </row>
    <row r="33" spans="1:9" x14ac:dyDescent="0.2">
      <c r="A33" s="45">
        <v>25</v>
      </c>
      <c r="B33" s="38" t="s">
        <v>79</v>
      </c>
      <c r="C33" s="40" t="s">
        <v>80</v>
      </c>
      <c r="D33" s="71"/>
      <c r="E33" s="72"/>
      <c r="F33" s="73"/>
      <c r="G33" s="67"/>
      <c r="H33" s="65"/>
      <c r="I33" s="66"/>
    </row>
    <row r="34" spans="1:9" x14ac:dyDescent="0.2">
      <c r="A34" s="45">
        <v>26</v>
      </c>
      <c r="B34" s="132" t="s">
        <v>81</v>
      </c>
      <c r="C34" s="40" t="s">
        <v>82</v>
      </c>
      <c r="D34" s="68"/>
      <c r="E34" s="69"/>
      <c r="F34" s="70"/>
      <c r="G34" s="67"/>
      <c r="H34" s="65"/>
      <c r="I34" s="66"/>
    </row>
    <row r="35" spans="1:9" x14ac:dyDescent="0.2">
      <c r="A35" s="45">
        <v>27</v>
      </c>
      <c r="B35" s="17" t="s">
        <v>83</v>
      </c>
      <c r="C35" s="40" t="s">
        <v>84</v>
      </c>
      <c r="D35" s="62"/>
      <c r="E35" s="63"/>
      <c r="F35" s="64"/>
      <c r="G35" s="67"/>
      <c r="H35" s="65"/>
      <c r="I35" s="66"/>
    </row>
    <row r="36" spans="1:9" x14ac:dyDescent="0.2">
      <c r="A36" s="187">
        <v>28</v>
      </c>
      <c r="B36" s="17" t="s">
        <v>85</v>
      </c>
      <c r="C36" s="40" t="s">
        <v>38</v>
      </c>
      <c r="D36" s="68"/>
      <c r="E36" s="69"/>
      <c r="F36" s="70"/>
      <c r="G36" s="67"/>
      <c r="H36" s="65"/>
      <c r="I36" s="66"/>
    </row>
    <row r="37" spans="1:9" x14ac:dyDescent="0.2">
      <c r="A37" s="187">
        <v>29</v>
      </c>
      <c r="B37" s="38" t="s">
        <v>86</v>
      </c>
      <c r="C37" s="40" t="s">
        <v>36</v>
      </c>
      <c r="D37" s="62"/>
      <c r="E37" s="63"/>
      <c r="F37" s="64"/>
      <c r="G37" s="67"/>
      <c r="H37" s="65"/>
      <c r="I37" s="66"/>
    </row>
    <row r="38" spans="1:9" x14ac:dyDescent="0.2">
      <c r="A38" s="187">
        <v>30</v>
      </c>
      <c r="B38" s="17" t="s">
        <v>87</v>
      </c>
      <c r="C38" s="40" t="s">
        <v>16</v>
      </c>
      <c r="D38" s="71"/>
      <c r="E38" s="72"/>
      <c r="F38" s="73"/>
      <c r="G38" s="67"/>
      <c r="H38" s="65"/>
      <c r="I38" s="66"/>
    </row>
    <row r="39" spans="1:9" x14ac:dyDescent="0.2">
      <c r="A39" s="187">
        <v>31</v>
      </c>
      <c r="B39" s="132" t="s">
        <v>88</v>
      </c>
      <c r="C39" s="40" t="s">
        <v>21</v>
      </c>
      <c r="D39" s="62"/>
      <c r="E39" s="63"/>
      <c r="F39" s="64"/>
      <c r="G39" s="67"/>
      <c r="H39" s="65"/>
      <c r="I39" s="66"/>
    </row>
    <row r="40" spans="1:9" x14ac:dyDescent="0.2">
      <c r="A40" s="187">
        <v>32</v>
      </c>
      <c r="B40" s="17" t="s">
        <v>89</v>
      </c>
      <c r="C40" s="40" t="s">
        <v>24</v>
      </c>
      <c r="D40" s="62"/>
      <c r="E40" s="63"/>
      <c r="F40" s="64"/>
      <c r="G40" s="67"/>
      <c r="H40" s="65"/>
      <c r="I40" s="66"/>
    </row>
    <row r="41" spans="1:9" x14ac:dyDescent="0.2">
      <c r="A41" s="187">
        <v>33</v>
      </c>
      <c r="B41" s="38" t="s">
        <v>90</v>
      </c>
      <c r="C41" s="40" t="s">
        <v>209</v>
      </c>
      <c r="D41" s="68"/>
      <c r="E41" s="69"/>
      <c r="F41" s="70"/>
      <c r="G41" s="67"/>
      <c r="H41" s="65"/>
      <c r="I41" s="66"/>
    </row>
    <row r="42" spans="1:9" x14ac:dyDescent="0.2">
      <c r="A42" s="187">
        <v>34</v>
      </c>
      <c r="B42" s="77" t="s">
        <v>91</v>
      </c>
      <c r="C42" s="134" t="s">
        <v>210</v>
      </c>
      <c r="D42" s="62"/>
      <c r="E42" s="63"/>
      <c r="F42" s="64"/>
      <c r="G42" s="67"/>
      <c r="H42" s="65"/>
      <c r="I42" s="66"/>
    </row>
    <row r="43" spans="1:9" x14ac:dyDescent="0.2">
      <c r="A43" s="187">
        <v>35</v>
      </c>
      <c r="B43" s="38" t="s">
        <v>92</v>
      </c>
      <c r="C43" s="40" t="s">
        <v>211</v>
      </c>
      <c r="D43" s="62"/>
      <c r="E43" s="63"/>
      <c r="F43" s="64"/>
      <c r="G43" s="67"/>
      <c r="H43" s="65"/>
      <c r="I43" s="66"/>
    </row>
    <row r="44" spans="1:9" x14ac:dyDescent="0.2">
      <c r="A44" s="187">
        <v>36</v>
      </c>
      <c r="B44" s="38" t="s">
        <v>93</v>
      </c>
      <c r="C44" s="40" t="s">
        <v>23</v>
      </c>
      <c r="D44" s="78"/>
      <c r="E44" s="79"/>
      <c r="F44" s="80"/>
      <c r="G44" s="67"/>
      <c r="H44" s="65"/>
      <c r="I44" s="66"/>
    </row>
    <row r="45" spans="1:9" x14ac:dyDescent="0.2">
      <c r="A45" s="187">
        <v>37</v>
      </c>
      <c r="B45" s="132" t="s">
        <v>94</v>
      </c>
      <c r="C45" s="40" t="s">
        <v>20</v>
      </c>
      <c r="D45" s="62"/>
      <c r="E45" s="63"/>
      <c r="F45" s="64"/>
      <c r="G45" s="67"/>
      <c r="H45" s="65"/>
      <c r="I45" s="66"/>
    </row>
    <row r="46" spans="1:9" x14ac:dyDescent="0.2">
      <c r="A46" s="187">
        <v>38</v>
      </c>
      <c r="B46" s="17" t="s">
        <v>95</v>
      </c>
      <c r="C46" s="40" t="s">
        <v>96</v>
      </c>
      <c r="D46" s="71"/>
      <c r="E46" s="72"/>
      <c r="F46" s="73"/>
      <c r="G46" s="67"/>
      <c r="H46" s="65"/>
      <c r="I46" s="66"/>
    </row>
    <row r="47" spans="1:9" x14ac:dyDescent="0.2">
      <c r="A47" s="187">
        <v>39</v>
      </c>
      <c r="B47" s="132" t="s">
        <v>97</v>
      </c>
      <c r="C47" s="40" t="s">
        <v>98</v>
      </c>
      <c r="D47" s="68"/>
      <c r="E47" s="69"/>
      <c r="F47" s="70"/>
      <c r="G47" s="67"/>
      <c r="H47" s="65"/>
      <c r="I47" s="66"/>
    </row>
    <row r="48" spans="1:9" x14ac:dyDescent="0.2">
      <c r="A48" s="187">
        <v>40</v>
      </c>
      <c r="B48" s="38" t="s">
        <v>99</v>
      </c>
      <c r="C48" s="40" t="s">
        <v>216</v>
      </c>
      <c r="D48" s="62"/>
      <c r="E48" s="63"/>
      <c r="F48" s="64"/>
      <c r="G48" s="67"/>
      <c r="H48" s="65"/>
      <c r="I48" s="66"/>
    </row>
    <row r="49" spans="1:9" x14ac:dyDescent="0.2">
      <c r="A49" s="187">
        <v>41</v>
      </c>
      <c r="B49" s="38" t="s">
        <v>100</v>
      </c>
      <c r="C49" s="40" t="s">
        <v>2</v>
      </c>
      <c r="D49" s="68"/>
      <c r="E49" s="69"/>
      <c r="F49" s="70"/>
      <c r="G49" s="67"/>
      <c r="H49" s="65"/>
      <c r="I49" s="66"/>
    </row>
    <row r="50" spans="1:9" x14ac:dyDescent="0.2">
      <c r="A50" s="187">
        <v>42</v>
      </c>
      <c r="B50" s="132" t="s">
        <v>101</v>
      </c>
      <c r="C50" s="40" t="s">
        <v>3</v>
      </c>
      <c r="D50" s="62"/>
      <c r="E50" s="63"/>
      <c r="F50" s="64"/>
      <c r="G50" s="67"/>
      <c r="H50" s="65"/>
      <c r="I50" s="66"/>
    </row>
    <row r="51" spans="1:9" x14ac:dyDescent="0.2">
      <c r="A51" s="187">
        <v>43</v>
      </c>
      <c r="B51" s="17" t="s">
        <v>147</v>
      </c>
      <c r="C51" s="40" t="s">
        <v>32</v>
      </c>
      <c r="D51" s="62"/>
      <c r="E51" s="63"/>
      <c r="F51" s="64"/>
      <c r="G51" s="67"/>
      <c r="H51" s="65"/>
      <c r="I51" s="66"/>
    </row>
    <row r="52" spans="1:9" x14ac:dyDescent="0.2">
      <c r="A52" s="187">
        <v>87</v>
      </c>
      <c r="B52" s="132" t="s">
        <v>102</v>
      </c>
      <c r="C52" s="40" t="s">
        <v>212</v>
      </c>
      <c r="D52" s="68"/>
      <c r="E52" s="69"/>
      <c r="F52" s="70"/>
      <c r="G52" s="67"/>
      <c r="H52" s="65"/>
      <c r="I52" s="66"/>
    </row>
    <row r="53" spans="1:9" x14ac:dyDescent="0.2">
      <c r="A53" s="187">
        <v>44</v>
      </c>
      <c r="B53" s="17" t="s">
        <v>103</v>
      </c>
      <c r="C53" s="40" t="s">
        <v>0</v>
      </c>
      <c r="D53" s="68"/>
      <c r="E53" s="69"/>
      <c r="F53" s="70"/>
      <c r="G53" s="67"/>
      <c r="H53" s="65"/>
      <c r="I53" s="66"/>
    </row>
    <row r="54" spans="1:9" x14ac:dyDescent="0.2">
      <c r="A54" s="187">
        <v>45</v>
      </c>
      <c r="B54" s="132" t="s">
        <v>104</v>
      </c>
      <c r="C54" s="40" t="s">
        <v>4</v>
      </c>
      <c r="D54" s="62"/>
      <c r="E54" s="63"/>
      <c r="F54" s="64"/>
      <c r="G54" s="67"/>
      <c r="H54" s="65"/>
      <c r="I54" s="66"/>
    </row>
    <row r="55" spans="1:9" x14ac:dyDescent="0.2">
      <c r="A55" s="187">
        <v>46</v>
      </c>
      <c r="B55" s="17" t="s">
        <v>105</v>
      </c>
      <c r="C55" s="40" t="s">
        <v>1</v>
      </c>
      <c r="D55" s="68"/>
      <c r="E55" s="69"/>
      <c r="F55" s="70"/>
      <c r="G55" s="67"/>
      <c r="H55" s="65"/>
      <c r="I55" s="66"/>
    </row>
    <row r="56" spans="1:9" x14ac:dyDescent="0.2">
      <c r="A56" s="187">
        <v>47</v>
      </c>
      <c r="B56" s="132" t="s">
        <v>106</v>
      </c>
      <c r="C56" s="40" t="s">
        <v>213</v>
      </c>
      <c r="D56" s="62"/>
      <c r="E56" s="63"/>
      <c r="F56" s="64"/>
      <c r="G56" s="67"/>
      <c r="H56" s="65"/>
      <c r="I56" s="66"/>
    </row>
    <row r="57" spans="1:9" x14ac:dyDescent="0.2">
      <c r="A57" s="187">
        <v>48</v>
      </c>
      <c r="B57" s="132" t="s">
        <v>107</v>
      </c>
      <c r="C57" s="40" t="s">
        <v>25</v>
      </c>
      <c r="D57" s="68"/>
      <c r="E57" s="69"/>
      <c r="F57" s="70"/>
      <c r="G57" s="67"/>
      <c r="H57" s="65"/>
      <c r="I57" s="66"/>
    </row>
    <row r="58" spans="1:9" x14ac:dyDescent="0.2">
      <c r="A58" s="187">
        <v>49</v>
      </c>
      <c r="B58" s="132" t="s">
        <v>155</v>
      </c>
      <c r="C58" s="40" t="s">
        <v>51</v>
      </c>
      <c r="D58" s="68"/>
      <c r="E58" s="69"/>
      <c r="F58" s="70"/>
      <c r="G58" s="67"/>
      <c r="H58" s="65"/>
      <c r="I58" s="66"/>
    </row>
    <row r="59" spans="1:9" x14ac:dyDescent="0.2">
      <c r="A59" s="187">
        <v>95</v>
      </c>
      <c r="B59" s="132" t="s">
        <v>108</v>
      </c>
      <c r="C59" s="40" t="s">
        <v>214</v>
      </c>
      <c r="D59" s="81"/>
      <c r="E59" s="40"/>
      <c r="F59" s="82"/>
      <c r="G59" s="67"/>
      <c r="H59" s="65"/>
      <c r="I59" s="66"/>
    </row>
    <row r="60" spans="1:9" x14ac:dyDescent="0.2">
      <c r="A60" s="187">
        <v>50</v>
      </c>
      <c r="B60" s="17" t="s">
        <v>157</v>
      </c>
      <c r="C60" s="40" t="s">
        <v>215</v>
      </c>
      <c r="D60" s="68"/>
      <c r="E60" s="69"/>
      <c r="F60" s="70"/>
      <c r="G60" s="67"/>
      <c r="H60" s="65"/>
      <c r="I60" s="66"/>
    </row>
    <row r="61" spans="1:9" x14ac:dyDescent="0.2">
      <c r="A61" s="187">
        <v>97</v>
      </c>
      <c r="B61" s="132" t="s">
        <v>218</v>
      </c>
      <c r="C61" s="40" t="s">
        <v>217</v>
      </c>
      <c r="D61" s="68"/>
      <c r="E61" s="69"/>
      <c r="F61" s="70"/>
      <c r="G61" s="67"/>
      <c r="H61" s="65"/>
      <c r="I61" s="66"/>
    </row>
    <row r="62" spans="1:9" x14ac:dyDescent="0.2">
      <c r="A62" s="187">
        <v>51</v>
      </c>
      <c r="B62" s="132" t="s">
        <v>232</v>
      </c>
      <c r="C62" s="40" t="s">
        <v>233</v>
      </c>
      <c r="D62" s="68"/>
      <c r="E62" s="69"/>
      <c r="F62" s="70"/>
      <c r="G62" s="67"/>
      <c r="H62" s="65"/>
      <c r="I62" s="66"/>
    </row>
    <row r="63" spans="1:9" x14ac:dyDescent="0.2">
      <c r="A63" s="187">
        <v>52</v>
      </c>
      <c r="B63" s="132" t="s">
        <v>109</v>
      </c>
      <c r="C63" s="40" t="s">
        <v>50</v>
      </c>
      <c r="D63" s="68"/>
      <c r="E63" s="69"/>
      <c r="F63" s="70"/>
      <c r="G63" s="67"/>
      <c r="H63" s="65"/>
      <c r="I63" s="66"/>
    </row>
    <row r="64" spans="1:9" x14ac:dyDescent="0.2">
      <c r="A64" s="187">
        <v>53</v>
      </c>
      <c r="B64" s="17" t="s">
        <v>110</v>
      </c>
      <c r="C64" s="40" t="s">
        <v>234</v>
      </c>
      <c r="D64" s="68"/>
      <c r="E64" s="69"/>
      <c r="F64" s="70"/>
      <c r="G64" s="67"/>
      <c r="H64" s="65"/>
      <c r="I64" s="66"/>
    </row>
    <row r="65" spans="1:9" x14ac:dyDescent="0.2">
      <c r="A65" s="187">
        <v>54</v>
      </c>
      <c r="B65" s="38" t="s">
        <v>111</v>
      </c>
      <c r="C65" s="40" t="s">
        <v>112</v>
      </c>
      <c r="D65" s="68"/>
      <c r="E65" s="69"/>
      <c r="F65" s="70"/>
      <c r="G65" s="67"/>
      <c r="H65" s="65"/>
      <c r="I65" s="66"/>
    </row>
    <row r="66" spans="1:9" x14ac:dyDescent="0.2">
      <c r="A66" s="187">
        <v>55</v>
      </c>
      <c r="B66" s="17" t="s">
        <v>113</v>
      </c>
      <c r="C66" s="40" t="s">
        <v>235</v>
      </c>
      <c r="D66" s="68"/>
      <c r="E66" s="69"/>
      <c r="F66" s="70"/>
      <c r="G66" s="67"/>
      <c r="H66" s="65"/>
      <c r="I66" s="66"/>
    </row>
    <row r="67" spans="1:9" x14ac:dyDescent="0.2">
      <c r="A67" s="187">
        <v>56</v>
      </c>
      <c r="B67" s="132" t="s">
        <v>114</v>
      </c>
      <c r="C67" s="40" t="s">
        <v>269</v>
      </c>
      <c r="D67" s="68"/>
      <c r="E67" s="69"/>
      <c r="F67" s="70"/>
      <c r="G67" s="67"/>
      <c r="H67" s="65"/>
      <c r="I67" s="66"/>
    </row>
    <row r="68" spans="1:9" ht="25.5" x14ac:dyDescent="0.2">
      <c r="A68" s="187">
        <v>57</v>
      </c>
      <c r="B68" s="38" t="s">
        <v>115</v>
      </c>
      <c r="C68" s="40" t="s">
        <v>236</v>
      </c>
      <c r="D68" s="68"/>
      <c r="E68" s="69"/>
      <c r="F68" s="70"/>
      <c r="G68" s="67"/>
      <c r="H68" s="65"/>
      <c r="I68" s="66"/>
    </row>
    <row r="69" spans="1:9" ht="25.5" x14ac:dyDescent="0.2">
      <c r="A69" s="187">
        <v>58</v>
      </c>
      <c r="B69" s="38" t="s">
        <v>116</v>
      </c>
      <c r="C69" s="40" t="s">
        <v>237</v>
      </c>
      <c r="D69" s="68"/>
      <c r="E69" s="69"/>
      <c r="F69" s="70"/>
      <c r="G69" s="67"/>
      <c r="H69" s="65"/>
      <c r="I69" s="66"/>
    </row>
    <row r="70" spans="1:9" ht="23.25" customHeight="1" x14ac:dyDescent="0.2">
      <c r="A70" s="187">
        <v>59</v>
      </c>
      <c r="B70" s="17" t="s">
        <v>117</v>
      </c>
      <c r="C70" s="40" t="s">
        <v>238</v>
      </c>
      <c r="D70" s="68"/>
      <c r="E70" s="69"/>
      <c r="F70" s="70"/>
      <c r="G70" s="67"/>
      <c r="H70" s="65"/>
      <c r="I70" s="66"/>
    </row>
    <row r="71" spans="1:9" ht="23.25" customHeight="1" x14ac:dyDescent="0.2">
      <c r="A71" s="187">
        <v>60</v>
      </c>
      <c r="B71" s="17" t="s">
        <v>118</v>
      </c>
      <c r="C71" s="40" t="s">
        <v>49</v>
      </c>
      <c r="D71" s="68"/>
      <c r="E71" s="69"/>
      <c r="F71" s="70"/>
      <c r="G71" s="67"/>
      <c r="H71" s="65"/>
      <c r="I71" s="66"/>
    </row>
    <row r="72" spans="1:9" ht="23.25" customHeight="1" x14ac:dyDescent="0.2">
      <c r="A72" s="187">
        <v>61</v>
      </c>
      <c r="B72" s="17" t="s">
        <v>119</v>
      </c>
      <c r="C72" s="40" t="s">
        <v>239</v>
      </c>
      <c r="D72" s="68"/>
      <c r="E72" s="69"/>
      <c r="F72" s="70"/>
      <c r="G72" s="67"/>
      <c r="H72" s="65"/>
      <c r="I72" s="66"/>
    </row>
    <row r="73" spans="1:9" ht="23.25" customHeight="1" x14ac:dyDescent="0.2">
      <c r="A73" s="187">
        <v>62</v>
      </c>
      <c r="B73" s="17" t="s">
        <v>120</v>
      </c>
      <c r="C73" s="40" t="s">
        <v>240</v>
      </c>
      <c r="D73" s="68"/>
      <c r="E73" s="69"/>
      <c r="F73" s="70"/>
      <c r="G73" s="67"/>
      <c r="H73" s="65"/>
      <c r="I73" s="66"/>
    </row>
    <row r="74" spans="1:9" ht="23.25" customHeight="1" x14ac:dyDescent="0.2">
      <c r="A74" s="187">
        <v>63</v>
      </c>
      <c r="B74" s="38" t="s">
        <v>121</v>
      </c>
      <c r="C74" s="40" t="s">
        <v>241</v>
      </c>
      <c r="D74" s="68"/>
      <c r="E74" s="69"/>
      <c r="F74" s="70"/>
      <c r="G74" s="67"/>
      <c r="H74" s="65"/>
      <c r="I74" s="66"/>
    </row>
    <row r="75" spans="1:9" ht="23.25" customHeight="1" x14ac:dyDescent="0.2">
      <c r="A75" s="187">
        <v>64</v>
      </c>
      <c r="B75" s="17" t="s">
        <v>122</v>
      </c>
      <c r="C75" s="40" t="s">
        <v>242</v>
      </c>
      <c r="D75" s="62"/>
      <c r="E75" s="63"/>
      <c r="F75" s="64"/>
      <c r="G75" s="67"/>
      <c r="H75" s="65"/>
      <c r="I75" s="66"/>
    </row>
    <row r="76" spans="1:9" ht="23.25" customHeight="1" x14ac:dyDescent="0.2">
      <c r="A76" s="187">
        <v>65</v>
      </c>
      <c r="B76" s="17" t="s">
        <v>123</v>
      </c>
      <c r="C76" s="40" t="s">
        <v>243</v>
      </c>
      <c r="D76" s="68"/>
      <c r="E76" s="69"/>
      <c r="F76" s="70"/>
      <c r="G76" s="67"/>
      <c r="H76" s="65"/>
      <c r="I76" s="66"/>
    </row>
    <row r="77" spans="1:9" ht="25.5" x14ac:dyDescent="0.2">
      <c r="A77" s="187">
        <v>66</v>
      </c>
      <c r="B77" s="38" t="s">
        <v>124</v>
      </c>
      <c r="C77" s="40" t="s">
        <v>244</v>
      </c>
      <c r="D77" s="68"/>
      <c r="E77" s="69"/>
      <c r="F77" s="70"/>
      <c r="G77" s="67"/>
      <c r="H77" s="65"/>
      <c r="I77" s="66"/>
    </row>
    <row r="78" spans="1:9" ht="25.5" x14ac:dyDescent="0.2">
      <c r="A78" s="187">
        <v>67</v>
      </c>
      <c r="B78" s="38" t="s">
        <v>125</v>
      </c>
      <c r="C78" s="40" t="s">
        <v>245</v>
      </c>
      <c r="D78" s="68"/>
      <c r="E78" s="69"/>
      <c r="F78" s="70"/>
      <c r="G78" s="67"/>
      <c r="H78" s="65"/>
      <c r="I78" s="66"/>
    </row>
    <row r="79" spans="1:9" ht="25.5" x14ac:dyDescent="0.2">
      <c r="A79" s="187">
        <v>68</v>
      </c>
      <c r="B79" s="38" t="s">
        <v>126</v>
      </c>
      <c r="C79" s="40" t="s">
        <v>246</v>
      </c>
      <c r="D79" s="68"/>
      <c r="E79" s="69"/>
      <c r="F79" s="70"/>
      <c r="G79" s="67"/>
      <c r="H79" s="65"/>
      <c r="I79" s="66"/>
    </row>
    <row r="80" spans="1:9" x14ac:dyDescent="0.2">
      <c r="A80" s="187">
        <v>69</v>
      </c>
      <c r="B80" s="132" t="s">
        <v>127</v>
      </c>
      <c r="C80" s="40" t="s">
        <v>128</v>
      </c>
      <c r="D80" s="68"/>
      <c r="E80" s="69"/>
      <c r="F80" s="70"/>
      <c r="G80" s="67"/>
      <c r="H80" s="65"/>
      <c r="I80" s="66"/>
    </row>
    <row r="81" spans="1:9" x14ac:dyDescent="0.2">
      <c r="A81" s="187">
        <v>70</v>
      </c>
      <c r="B81" s="38" t="s">
        <v>129</v>
      </c>
      <c r="C81" s="40" t="s">
        <v>247</v>
      </c>
      <c r="D81" s="68"/>
      <c r="E81" s="69"/>
      <c r="F81" s="70"/>
      <c r="G81" s="67"/>
      <c r="H81" s="65"/>
      <c r="I81" s="66"/>
    </row>
    <row r="82" spans="1:9" x14ac:dyDescent="0.2">
      <c r="A82" s="187">
        <v>71</v>
      </c>
      <c r="B82" s="132" t="s">
        <v>130</v>
      </c>
      <c r="C82" s="40" t="s">
        <v>34</v>
      </c>
      <c r="D82" s="68"/>
      <c r="E82" s="69"/>
      <c r="F82" s="70"/>
      <c r="G82" s="67"/>
      <c r="H82" s="65"/>
      <c r="I82" s="66"/>
    </row>
    <row r="83" spans="1:9" x14ac:dyDescent="0.2">
      <c r="A83" s="187">
        <v>72</v>
      </c>
      <c r="B83" s="38" t="s">
        <v>131</v>
      </c>
      <c r="C83" s="40" t="s">
        <v>308</v>
      </c>
      <c r="D83" s="68"/>
      <c r="E83" s="69"/>
      <c r="F83" s="70"/>
      <c r="G83" s="67"/>
      <c r="H83" s="65"/>
      <c r="I83" s="66"/>
    </row>
    <row r="84" spans="1:9" x14ac:dyDescent="0.2">
      <c r="A84" s="187">
        <v>73</v>
      </c>
      <c r="B84" s="38" t="s">
        <v>132</v>
      </c>
      <c r="C84" s="40" t="s">
        <v>35</v>
      </c>
      <c r="D84" s="68"/>
      <c r="E84" s="69"/>
      <c r="F84" s="70"/>
      <c r="G84" s="67"/>
      <c r="H84" s="65"/>
      <c r="I84" s="66"/>
    </row>
    <row r="85" spans="1:9" x14ac:dyDescent="0.2">
      <c r="A85" s="187">
        <v>74</v>
      </c>
      <c r="B85" s="38" t="s">
        <v>133</v>
      </c>
      <c r="C85" s="40" t="s">
        <v>48</v>
      </c>
      <c r="D85" s="68"/>
      <c r="E85" s="69"/>
      <c r="F85" s="70"/>
      <c r="G85" s="67"/>
      <c r="H85" s="65"/>
      <c r="I85" s="66"/>
    </row>
    <row r="86" spans="1:9" x14ac:dyDescent="0.2">
      <c r="A86" s="187">
        <v>75</v>
      </c>
      <c r="B86" s="38" t="s">
        <v>134</v>
      </c>
      <c r="C86" s="40" t="s">
        <v>226</v>
      </c>
      <c r="D86" s="68"/>
      <c r="E86" s="69"/>
      <c r="F86" s="70"/>
      <c r="G86" s="67"/>
      <c r="H86" s="65"/>
      <c r="I86" s="66"/>
    </row>
    <row r="87" spans="1:9" x14ac:dyDescent="0.2">
      <c r="A87" s="187">
        <v>76</v>
      </c>
      <c r="B87" s="38" t="s">
        <v>135</v>
      </c>
      <c r="C87" s="40" t="s">
        <v>290</v>
      </c>
      <c r="D87" s="68"/>
      <c r="E87" s="69"/>
      <c r="F87" s="70"/>
      <c r="G87" s="67"/>
      <c r="H87" s="65"/>
      <c r="I87" s="66"/>
    </row>
    <row r="88" spans="1:9" x14ac:dyDescent="0.2">
      <c r="A88" s="187">
        <v>77</v>
      </c>
      <c r="B88" s="17" t="s">
        <v>136</v>
      </c>
      <c r="C88" s="40" t="s">
        <v>259</v>
      </c>
      <c r="D88" s="68"/>
      <c r="E88" s="69"/>
      <c r="F88" s="70"/>
      <c r="G88" s="67"/>
      <c r="H88" s="65"/>
      <c r="I88" s="66"/>
    </row>
    <row r="89" spans="1:9" ht="25.5" x14ac:dyDescent="0.2">
      <c r="A89" s="292">
        <v>78</v>
      </c>
      <c r="B89" s="295" t="s">
        <v>137</v>
      </c>
      <c r="C89" s="135" t="s">
        <v>248</v>
      </c>
      <c r="D89" s="68"/>
      <c r="E89" s="69"/>
      <c r="F89" s="70"/>
      <c r="G89" s="67"/>
      <c r="H89" s="65"/>
      <c r="I89" s="66"/>
    </row>
    <row r="90" spans="1:9" ht="38.25" x14ac:dyDescent="0.2">
      <c r="A90" s="293"/>
      <c r="B90" s="296"/>
      <c r="C90" s="40" t="s">
        <v>288</v>
      </c>
      <c r="D90" s="68"/>
      <c r="E90" s="69"/>
      <c r="F90" s="70"/>
      <c r="G90" s="67"/>
      <c r="H90" s="65"/>
      <c r="I90" s="66"/>
    </row>
    <row r="91" spans="1:9" ht="25.5" x14ac:dyDescent="0.2">
      <c r="A91" s="293"/>
      <c r="B91" s="296"/>
      <c r="C91" s="40" t="s">
        <v>249</v>
      </c>
      <c r="D91" s="68"/>
      <c r="E91" s="69"/>
      <c r="F91" s="70"/>
      <c r="G91" s="67"/>
      <c r="H91" s="65"/>
      <c r="I91" s="66"/>
    </row>
    <row r="92" spans="1:9" ht="38.25" x14ac:dyDescent="0.2">
      <c r="A92" s="294"/>
      <c r="B92" s="297"/>
      <c r="C92" s="136" t="s">
        <v>289</v>
      </c>
      <c r="D92" s="68"/>
      <c r="E92" s="69"/>
      <c r="F92" s="70"/>
      <c r="G92" s="67"/>
      <c r="H92" s="65"/>
      <c r="I92" s="66"/>
    </row>
    <row r="93" spans="1:9" ht="25.5" x14ac:dyDescent="0.2">
      <c r="A93" s="188">
        <v>79</v>
      </c>
      <c r="B93" s="17" t="s">
        <v>138</v>
      </c>
      <c r="C93" s="40" t="s">
        <v>47</v>
      </c>
      <c r="D93" s="71"/>
      <c r="E93" s="72"/>
      <c r="F93" s="73"/>
      <c r="G93" s="67"/>
      <c r="H93" s="65"/>
      <c r="I93" s="66"/>
    </row>
    <row r="94" spans="1:9" x14ac:dyDescent="0.2">
      <c r="A94" s="187">
        <v>80</v>
      </c>
      <c r="B94" s="17" t="s">
        <v>139</v>
      </c>
      <c r="C94" s="40" t="s">
        <v>140</v>
      </c>
      <c r="D94" s="68"/>
      <c r="E94" s="69"/>
      <c r="F94" s="70"/>
      <c r="G94" s="67"/>
      <c r="H94" s="65"/>
      <c r="I94" s="66"/>
    </row>
    <row r="95" spans="1:9" x14ac:dyDescent="0.2">
      <c r="A95" s="187">
        <v>81</v>
      </c>
      <c r="B95" s="132" t="s">
        <v>141</v>
      </c>
      <c r="C95" s="40" t="s">
        <v>142</v>
      </c>
      <c r="D95" s="68"/>
      <c r="E95" s="69"/>
      <c r="F95" s="70"/>
      <c r="G95" s="67"/>
      <c r="H95" s="65"/>
      <c r="I95" s="66"/>
    </row>
    <row r="96" spans="1:9" x14ac:dyDescent="0.2">
      <c r="A96" s="187">
        <v>82</v>
      </c>
      <c r="B96" s="17" t="s">
        <v>143</v>
      </c>
      <c r="C96" s="40" t="s">
        <v>27</v>
      </c>
      <c r="D96" s="71"/>
      <c r="E96" s="72"/>
      <c r="F96" s="73"/>
      <c r="G96" s="67"/>
      <c r="H96" s="65"/>
      <c r="I96" s="66"/>
    </row>
    <row r="97" spans="1:9" x14ac:dyDescent="0.2">
      <c r="A97" s="187">
        <v>83</v>
      </c>
      <c r="B97" s="132" t="s">
        <v>144</v>
      </c>
      <c r="C97" s="40" t="s">
        <v>12</v>
      </c>
      <c r="D97" s="68"/>
      <c r="E97" s="69"/>
      <c r="F97" s="70"/>
      <c r="G97" s="67"/>
      <c r="H97" s="65"/>
      <c r="I97" s="66"/>
    </row>
    <row r="98" spans="1:9" x14ac:dyDescent="0.2">
      <c r="A98" s="187">
        <v>84</v>
      </c>
      <c r="B98" s="132" t="s">
        <v>145</v>
      </c>
      <c r="C98" s="40" t="s">
        <v>26</v>
      </c>
      <c r="D98" s="71"/>
      <c r="E98" s="72"/>
      <c r="F98" s="73"/>
      <c r="G98" s="67"/>
      <c r="H98" s="65"/>
      <c r="I98" s="66"/>
    </row>
    <row r="99" spans="1:9" x14ac:dyDescent="0.2">
      <c r="A99" s="187">
        <v>85</v>
      </c>
      <c r="B99" s="17" t="s">
        <v>146</v>
      </c>
      <c r="C99" s="40" t="s">
        <v>41</v>
      </c>
      <c r="D99" s="68"/>
      <c r="E99" s="69"/>
      <c r="F99" s="70"/>
      <c r="G99" s="67"/>
      <c r="H99" s="65"/>
      <c r="I99" s="66"/>
    </row>
    <row r="100" spans="1:9" x14ac:dyDescent="0.2">
      <c r="A100" s="187">
        <v>86</v>
      </c>
      <c r="B100" s="38" t="s">
        <v>148</v>
      </c>
      <c r="C100" s="40" t="s">
        <v>28</v>
      </c>
      <c r="D100" s="68"/>
      <c r="E100" s="69"/>
      <c r="F100" s="70"/>
      <c r="G100" s="67"/>
      <c r="H100" s="65"/>
      <c r="I100" s="66"/>
    </row>
    <row r="101" spans="1:9" x14ac:dyDescent="0.2">
      <c r="A101" s="187">
        <v>88</v>
      </c>
      <c r="B101" s="38" t="s">
        <v>149</v>
      </c>
      <c r="C101" s="40" t="s">
        <v>29</v>
      </c>
      <c r="D101" s="62"/>
      <c r="E101" s="63"/>
      <c r="F101" s="64"/>
      <c r="G101" s="67"/>
      <c r="H101" s="65"/>
      <c r="I101" s="66"/>
    </row>
    <row r="102" spans="1:9" x14ac:dyDescent="0.2">
      <c r="A102" s="187">
        <v>89</v>
      </c>
      <c r="B102" s="132" t="s">
        <v>150</v>
      </c>
      <c r="C102" s="40" t="s">
        <v>14</v>
      </c>
      <c r="D102" s="71"/>
      <c r="E102" s="72"/>
      <c r="F102" s="73"/>
      <c r="G102" s="67"/>
      <c r="H102" s="65"/>
      <c r="I102" s="66"/>
    </row>
    <row r="103" spans="1:9" x14ac:dyDescent="0.2">
      <c r="A103" s="187">
        <v>90</v>
      </c>
      <c r="B103" s="38" t="s">
        <v>151</v>
      </c>
      <c r="C103" s="40" t="s">
        <v>30</v>
      </c>
      <c r="D103" s="68"/>
      <c r="E103" s="69"/>
      <c r="F103" s="70"/>
      <c r="G103" s="67"/>
      <c r="H103" s="65"/>
      <c r="I103" s="66"/>
    </row>
    <row r="104" spans="1:9" x14ac:dyDescent="0.2">
      <c r="A104" s="187">
        <v>91</v>
      </c>
      <c r="B104" s="38" t="s">
        <v>152</v>
      </c>
      <c r="C104" s="40" t="s">
        <v>15</v>
      </c>
      <c r="D104" s="62"/>
      <c r="E104" s="63"/>
      <c r="F104" s="64"/>
      <c r="G104" s="67"/>
      <c r="H104" s="65"/>
      <c r="I104" s="66"/>
    </row>
    <row r="105" spans="1:9" x14ac:dyDescent="0.2">
      <c r="A105" s="187">
        <v>92</v>
      </c>
      <c r="B105" s="17" t="s">
        <v>153</v>
      </c>
      <c r="C105" s="40" t="s">
        <v>13</v>
      </c>
      <c r="D105" s="68"/>
      <c r="E105" s="69"/>
      <c r="F105" s="70"/>
      <c r="G105" s="67"/>
      <c r="H105" s="65"/>
      <c r="I105" s="66"/>
    </row>
    <row r="106" spans="1:9" x14ac:dyDescent="0.2">
      <c r="A106" s="187">
        <v>93</v>
      </c>
      <c r="B106" s="132" t="s">
        <v>154</v>
      </c>
      <c r="C106" s="40" t="s">
        <v>31</v>
      </c>
      <c r="D106" s="68"/>
      <c r="E106" s="69"/>
      <c r="F106" s="70"/>
      <c r="G106" s="67"/>
      <c r="H106" s="65"/>
      <c r="I106" s="66"/>
    </row>
    <row r="107" spans="1:9" x14ac:dyDescent="0.2">
      <c r="A107" s="187">
        <v>94</v>
      </c>
      <c r="B107" s="38" t="s">
        <v>156</v>
      </c>
      <c r="C107" s="40" t="s">
        <v>33</v>
      </c>
      <c r="D107" s="71"/>
      <c r="E107" s="72"/>
      <c r="F107" s="73"/>
      <c r="G107" s="67"/>
      <c r="H107" s="65"/>
      <c r="I107" s="66"/>
    </row>
    <row r="108" spans="1:9" x14ac:dyDescent="0.2">
      <c r="A108" s="187">
        <v>96</v>
      </c>
      <c r="B108" s="38" t="s">
        <v>158</v>
      </c>
      <c r="C108" s="40" t="s">
        <v>159</v>
      </c>
      <c r="D108" s="62"/>
      <c r="E108" s="63"/>
      <c r="F108" s="64"/>
      <c r="G108" s="67"/>
      <c r="H108" s="65"/>
      <c r="I108" s="66"/>
    </row>
    <row r="109" spans="1:9" x14ac:dyDescent="0.2">
      <c r="A109" s="187">
        <v>98</v>
      </c>
      <c r="B109" s="38" t="s">
        <v>160</v>
      </c>
      <c r="C109" s="40" t="s">
        <v>161</v>
      </c>
      <c r="D109" s="62"/>
      <c r="E109" s="63"/>
      <c r="F109" s="64"/>
      <c r="G109" s="67"/>
      <c r="H109" s="65"/>
      <c r="I109" s="66"/>
    </row>
    <row r="110" spans="1:9" x14ac:dyDescent="0.2">
      <c r="A110" s="187">
        <v>99</v>
      </c>
      <c r="B110" s="132" t="s">
        <v>162</v>
      </c>
      <c r="C110" s="40" t="s">
        <v>163</v>
      </c>
      <c r="D110" s="68"/>
      <c r="E110" s="69"/>
      <c r="F110" s="70"/>
      <c r="G110" s="67"/>
      <c r="H110" s="65"/>
      <c r="I110" s="66"/>
    </row>
    <row r="111" spans="1:9" x14ac:dyDescent="0.2">
      <c r="A111" s="187">
        <v>100</v>
      </c>
      <c r="B111" s="132" t="s">
        <v>164</v>
      </c>
      <c r="C111" s="40" t="s">
        <v>165</v>
      </c>
      <c r="D111" s="71"/>
      <c r="E111" s="72"/>
      <c r="F111" s="73"/>
      <c r="G111" s="67"/>
      <c r="H111" s="65"/>
      <c r="I111" s="66"/>
    </row>
    <row r="112" spans="1:9" x14ac:dyDescent="0.2">
      <c r="A112" s="187">
        <v>101</v>
      </c>
      <c r="B112" s="132" t="s">
        <v>166</v>
      </c>
      <c r="C112" s="40" t="s">
        <v>167</v>
      </c>
      <c r="D112" s="62"/>
      <c r="E112" s="63"/>
      <c r="F112" s="64"/>
      <c r="G112" s="67"/>
      <c r="H112" s="65"/>
      <c r="I112" s="66"/>
    </row>
    <row r="113" spans="1:9" x14ac:dyDescent="0.2">
      <c r="A113" s="187">
        <v>102</v>
      </c>
      <c r="B113" s="132" t="s">
        <v>168</v>
      </c>
      <c r="C113" s="40" t="s">
        <v>169</v>
      </c>
      <c r="D113" s="62"/>
      <c r="E113" s="63"/>
      <c r="F113" s="64"/>
      <c r="G113" s="67"/>
      <c r="H113" s="65"/>
      <c r="I113" s="66"/>
    </row>
    <row r="114" spans="1:9" x14ac:dyDescent="0.2">
      <c r="A114" s="187">
        <v>103</v>
      </c>
      <c r="B114" s="132" t="s">
        <v>170</v>
      </c>
      <c r="C114" s="40" t="s">
        <v>171</v>
      </c>
      <c r="D114" s="68"/>
      <c r="E114" s="69"/>
      <c r="F114" s="70"/>
      <c r="G114" s="67"/>
      <c r="H114" s="65"/>
      <c r="I114" s="66"/>
    </row>
    <row r="115" spans="1:9" x14ac:dyDescent="0.2">
      <c r="A115" s="187">
        <v>104</v>
      </c>
      <c r="B115" s="83" t="s">
        <v>172</v>
      </c>
      <c r="C115" s="134" t="s">
        <v>173</v>
      </c>
      <c r="D115" s="68"/>
      <c r="E115" s="69"/>
      <c r="F115" s="70"/>
      <c r="G115" s="67"/>
      <c r="H115" s="65"/>
      <c r="I115" s="66"/>
    </row>
    <row r="116" spans="1:9" x14ac:dyDescent="0.2">
      <c r="A116" s="187">
        <v>105</v>
      </c>
      <c r="B116" s="17" t="s">
        <v>174</v>
      </c>
      <c r="C116" s="40" t="s">
        <v>175</v>
      </c>
      <c r="D116" s="62"/>
      <c r="E116" s="63"/>
      <c r="F116" s="64"/>
      <c r="G116" s="67"/>
      <c r="H116" s="65"/>
      <c r="I116" s="66"/>
    </row>
    <row r="117" spans="1:9" x14ac:dyDescent="0.2">
      <c r="A117" s="187">
        <v>106</v>
      </c>
      <c r="B117" s="132" t="s">
        <v>176</v>
      </c>
      <c r="C117" s="40" t="s">
        <v>177</v>
      </c>
      <c r="D117" s="68"/>
      <c r="E117" s="69"/>
      <c r="F117" s="70"/>
      <c r="G117" s="67"/>
      <c r="H117" s="65"/>
      <c r="I117" s="66"/>
    </row>
    <row r="118" spans="1:9" x14ac:dyDescent="0.2">
      <c r="A118" s="187">
        <v>107</v>
      </c>
      <c r="B118" s="38" t="s">
        <v>178</v>
      </c>
      <c r="C118" s="137" t="s">
        <v>179</v>
      </c>
      <c r="D118" s="62"/>
      <c r="E118" s="63"/>
      <c r="F118" s="64"/>
      <c r="G118" s="67"/>
      <c r="H118" s="65"/>
      <c r="I118" s="66"/>
    </row>
    <row r="119" spans="1:9" x14ac:dyDescent="0.2">
      <c r="A119" s="187">
        <v>108</v>
      </c>
      <c r="B119" s="132" t="s">
        <v>180</v>
      </c>
      <c r="C119" s="40" t="s">
        <v>262</v>
      </c>
      <c r="D119" s="68"/>
      <c r="E119" s="69"/>
      <c r="F119" s="70"/>
      <c r="G119" s="67"/>
      <c r="H119" s="65"/>
      <c r="I119" s="66"/>
    </row>
    <row r="120" spans="1:9" x14ac:dyDescent="0.2">
      <c r="A120" s="187">
        <v>109</v>
      </c>
      <c r="B120" s="17" t="s">
        <v>181</v>
      </c>
      <c r="C120" s="40" t="s">
        <v>250</v>
      </c>
      <c r="D120" s="68"/>
      <c r="E120" s="69"/>
      <c r="F120" s="70"/>
      <c r="G120" s="67"/>
      <c r="H120" s="65"/>
      <c r="I120" s="66"/>
    </row>
    <row r="121" spans="1:9" x14ac:dyDescent="0.2">
      <c r="A121" s="187">
        <v>110</v>
      </c>
      <c r="B121" s="38" t="s">
        <v>301</v>
      </c>
      <c r="C121" s="40" t="s">
        <v>306</v>
      </c>
      <c r="D121" s="68"/>
      <c r="E121" s="69"/>
      <c r="F121" s="70"/>
      <c r="G121" s="34">
        <v>53797900.799999997</v>
      </c>
      <c r="H121" s="65"/>
      <c r="I121" s="84">
        <f>F121+G121+H121</f>
        <v>53797900.799999997</v>
      </c>
    </row>
    <row r="122" spans="1:9" x14ac:dyDescent="0.2">
      <c r="A122" s="187">
        <v>111</v>
      </c>
      <c r="B122" s="22" t="s">
        <v>311</v>
      </c>
      <c r="C122" s="134" t="s">
        <v>310</v>
      </c>
      <c r="D122" s="68"/>
      <c r="E122" s="69"/>
      <c r="F122" s="70"/>
      <c r="G122" s="34">
        <v>31781078.399999999</v>
      </c>
      <c r="H122" s="65"/>
      <c r="I122" s="84">
        <f>F122+G122+H122</f>
        <v>31781078.399999999</v>
      </c>
    </row>
    <row r="123" spans="1:9" x14ac:dyDescent="0.2">
      <c r="A123" s="187">
        <v>112</v>
      </c>
      <c r="B123" s="17" t="s">
        <v>182</v>
      </c>
      <c r="C123" s="40" t="s">
        <v>300</v>
      </c>
      <c r="D123" s="85"/>
      <c r="E123" s="86"/>
      <c r="F123" s="87"/>
      <c r="G123" s="67"/>
      <c r="H123" s="65"/>
      <c r="I123" s="66"/>
    </row>
    <row r="124" spans="1:9" x14ac:dyDescent="0.2">
      <c r="A124" s="187">
        <v>113</v>
      </c>
      <c r="B124" s="132" t="s">
        <v>183</v>
      </c>
      <c r="C124" s="40" t="s">
        <v>184</v>
      </c>
      <c r="D124" s="62"/>
      <c r="E124" s="63"/>
      <c r="F124" s="64"/>
      <c r="G124" s="67"/>
      <c r="H124" s="65"/>
      <c r="I124" s="66"/>
    </row>
    <row r="125" spans="1:9" ht="25.5" x14ac:dyDescent="0.2">
      <c r="A125" s="187">
        <v>114</v>
      </c>
      <c r="B125" s="132" t="s">
        <v>185</v>
      </c>
      <c r="C125" s="72" t="s">
        <v>297</v>
      </c>
      <c r="D125" s="68"/>
      <c r="E125" s="69"/>
      <c r="F125" s="70"/>
      <c r="G125" s="67"/>
      <c r="H125" s="65"/>
      <c r="I125" s="66"/>
    </row>
    <row r="126" spans="1:9" x14ac:dyDescent="0.2">
      <c r="A126" s="187">
        <v>115</v>
      </c>
      <c r="B126" s="132" t="s">
        <v>186</v>
      </c>
      <c r="C126" s="40" t="s">
        <v>221</v>
      </c>
      <c r="D126" s="68"/>
      <c r="E126" s="69"/>
      <c r="F126" s="70"/>
      <c r="G126" s="67"/>
      <c r="H126" s="65"/>
      <c r="I126" s="66"/>
    </row>
    <row r="127" spans="1:9" x14ac:dyDescent="0.2">
      <c r="A127" s="187">
        <v>116</v>
      </c>
      <c r="B127" s="132" t="s">
        <v>187</v>
      </c>
      <c r="C127" s="40" t="s">
        <v>188</v>
      </c>
      <c r="D127" s="68"/>
      <c r="E127" s="69"/>
      <c r="F127" s="70"/>
      <c r="G127" s="67"/>
      <c r="H127" s="65"/>
      <c r="I127" s="66"/>
    </row>
    <row r="128" spans="1:9" x14ac:dyDescent="0.2">
      <c r="A128" s="187">
        <v>117</v>
      </c>
      <c r="B128" s="132" t="s">
        <v>189</v>
      </c>
      <c r="C128" s="40" t="s">
        <v>39</v>
      </c>
      <c r="D128" s="68"/>
      <c r="E128" s="69"/>
      <c r="F128" s="70"/>
      <c r="G128" s="67"/>
      <c r="H128" s="65"/>
      <c r="I128" s="66"/>
    </row>
    <row r="129" spans="1:11" x14ac:dyDescent="0.2">
      <c r="A129" s="187">
        <v>118</v>
      </c>
      <c r="B129" s="38" t="s">
        <v>190</v>
      </c>
      <c r="C129" s="40" t="s">
        <v>44</v>
      </c>
      <c r="D129" s="68"/>
      <c r="E129" s="69"/>
      <c r="F129" s="70"/>
      <c r="G129" s="67"/>
      <c r="H129" s="65"/>
      <c r="I129" s="66"/>
    </row>
    <row r="130" spans="1:11" x14ac:dyDescent="0.2">
      <c r="A130" s="187">
        <v>119</v>
      </c>
      <c r="B130" s="38" t="s">
        <v>191</v>
      </c>
      <c r="C130" s="40" t="s">
        <v>223</v>
      </c>
      <c r="D130" s="68"/>
      <c r="E130" s="69"/>
      <c r="F130" s="70"/>
      <c r="G130" s="67"/>
      <c r="H130" s="65"/>
      <c r="I130" s="66"/>
    </row>
    <row r="131" spans="1:11" x14ac:dyDescent="0.2">
      <c r="A131" s="187">
        <v>120</v>
      </c>
      <c r="B131" s="38" t="s">
        <v>192</v>
      </c>
      <c r="C131" s="40" t="s">
        <v>46</v>
      </c>
      <c r="D131" s="62"/>
      <c r="E131" s="63"/>
      <c r="F131" s="64"/>
      <c r="G131" s="67"/>
      <c r="H131" s="65"/>
      <c r="I131" s="66"/>
    </row>
    <row r="132" spans="1:11" x14ac:dyDescent="0.2">
      <c r="A132" s="187">
        <v>121</v>
      </c>
      <c r="B132" s="132" t="s">
        <v>193</v>
      </c>
      <c r="C132" s="40" t="s">
        <v>45</v>
      </c>
      <c r="D132" s="62"/>
      <c r="E132" s="63"/>
      <c r="F132" s="64"/>
      <c r="G132" s="67"/>
      <c r="H132" s="65"/>
      <c r="I132" s="66"/>
      <c r="K132" s="23"/>
    </row>
    <row r="133" spans="1:11" x14ac:dyDescent="0.2">
      <c r="A133" s="187">
        <v>122</v>
      </c>
      <c r="B133" s="132" t="s">
        <v>194</v>
      </c>
      <c r="C133" s="40" t="s">
        <v>195</v>
      </c>
      <c r="D133" s="68"/>
      <c r="E133" s="69"/>
      <c r="F133" s="70"/>
      <c r="G133" s="67"/>
      <c r="H133" s="65"/>
      <c r="I133" s="66"/>
      <c r="K133" s="23"/>
    </row>
    <row r="134" spans="1:11" x14ac:dyDescent="0.2">
      <c r="A134" s="187">
        <v>123</v>
      </c>
      <c r="B134" s="132" t="s">
        <v>196</v>
      </c>
      <c r="C134" s="40" t="s">
        <v>314</v>
      </c>
      <c r="D134" s="68"/>
      <c r="E134" s="69"/>
      <c r="F134" s="70"/>
      <c r="G134" s="67"/>
      <c r="H134" s="65"/>
      <c r="I134" s="66"/>
      <c r="K134" s="23"/>
    </row>
    <row r="135" spans="1:11" x14ac:dyDescent="0.2">
      <c r="A135" s="187">
        <v>124</v>
      </c>
      <c r="B135" s="38" t="s">
        <v>197</v>
      </c>
      <c r="C135" s="40" t="s">
        <v>222</v>
      </c>
      <c r="D135" s="68"/>
      <c r="E135" s="69"/>
      <c r="F135" s="70"/>
      <c r="G135" s="67"/>
      <c r="H135" s="65"/>
      <c r="I135" s="66"/>
    </row>
    <row r="136" spans="1:11" ht="25.5" x14ac:dyDescent="0.2">
      <c r="A136" s="187">
        <v>125</v>
      </c>
      <c r="B136" s="17" t="s">
        <v>198</v>
      </c>
      <c r="C136" s="40" t="s">
        <v>313</v>
      </c>
      <c r="D136" s="68"/>
      <c r="E136" s="69"/>
      <c r="F136" s="70"/>
      <c r="G136" s="67"/>
      <c r="H136" s="65"/>
      <c r="I136" s="66"/>
    </row>
    <row r="137" spans="1:11" x14ac:dyDescent="0.2">
      <c r="A137" s="187">
        <v>126</v>
      </c>
      <c r="B137" s="132" t="s">
        <v>199</v>
      </c>
      <c r="C137" s="40" t="s">
        <v>200</v>
      </c>
      <c r="D137" s="68"/>
      <c r="E137" s="69"/>
      <c r="F137" s="70"/>
      <c r="G137" s="67"/>
      <c r="H137" s="65"/>
      <c r="I137" s="66"/>
    </row>
    <row r="138" spans="1:11" x14ac:dyDescent="0.2">
      <c r="A138" s="187">
        <v>127</v>
      </c>
      <c r="B138" s="38" t="s">
        <v>201</v>
      </c>
      <c r="C138" s="40" t="s">
        <v>202</v>
      </c>
      <c r="D138" s="68"/>
      <c r="E138" s="69"/>
      <c r="F138" s="70"/>
      <c r="G138" s="67"/>
      <c r="H138" s="65"/>
      <c r="I138" s="66"/>
    </row>
    <row r="139" spans="1:11" x14ac:dyDescent="0.2">
      <c r="A139" s="187">
        <v>128</v>
      </c>
      <c r="B139" s="132" t="s">
        <v>203</v>
      </c>
      <c r="C139" s="40" t="s">
        <v>204</v>
      </c>
      <c r="D139" s="62"/>
      <c r="E139" s="63"/>
      <c r="F139" s="64"/>
      <c r="G139" s="67"/>
      <c r="H139" s="65"/>
      <c r="I139" s="66"/>
    </row>
    <row r="140" spans="1:11" x14ac:dyDescent="0.2">
      <c r="A140" s="187">
        <v>129</v>
      </c>
      <c r="B140" s="16" t="s">
        <v>251</v>
      </c>
      <c r="C140" s="138" t="s">
        <v>252</v>
      </c>
      <c r="D140" s="68"/>
      <c r="E140" s="69"/>
      <c r="F140" s="70"/>
      <c r="G140" s="88"/>
      <c r="H140" s="65"/>
      <c r="I140" s="66"/>
    </row>
    <row r="141" spans="1:11" x14ac:dyDescent="0.2">
      <c r="A141" s="187">
        <v>130</v>
      </c>
      <c r="B141" s="19" t="s">
        <v>253</v>
      </c>
      <c r="C141" s="138" t="s">
        <v>254</v>
      </c>
      <c r="D141" s="89"/>
      <c r="E141" s="90"/>
      <c r="F141" s="91"/>
      <c r="G141" s="88"/>
      <c r="H141" s="65"/>
      <c r="I141" s="66"/>
    </row>
    <row r="142" spans="1:11" x14ac:dyDescent="0.2">
      <c r="A142" s="187">
        <v>131</v>
      </c>
      <c r="B142" s="112" t="s">
        <v>255</v>
      </c>
      <c r="C142" s="183" t="s">
        <v>309</v>
      </c>
      <c r="D142" s="92"/>
      <c r="E142" s="93"/>
      <c r="F142" s="39"/>
      <c r="G142" s="88"/>
      <c r="H142" s="65"/>
      <c r="I142" s="66"/>
    </row>
    <row r="143" spans="1:11" x14ac:dyDescent="0.2">
      <c r="A143" s="187">
        <v>132</v>
      </c>
      <c r="B143" s="133" t="s">
        <v>260</v>
      </c>
      <c r="C143" s="139" t="s">
        <v>261</v>
      </c>
      <c r="D143" s="94"/>
      <c r="E143" s="95"/>
      <c r="F143" s="96"/>
      <c r="G143" s="97"/>
      <c r="H143" s="98"/>
      <c r="I143" s="99"/>
    </row>
    <row r="144" spans="1:11" x14ac:dyDescent="0.2">
      <c r="A144" s="187">
        <v>133</v>
      </c>
      <c r="B144" s="22" t="s">
        <v>295</v>
      </c>
      <c r="C144" s="126" t="s">
        <v>294</v>
      </c>
      <c r="D144" s="89"/>
      <c r="E144" s="90"/>
      <c r="F144" s="91"/>
      <c r="G144" s="88"/>
      <c r="H144" s="65"/>
      <c r="I144" s="66"/>
    </row>
    <row r="145" spans="1:9" x14ac:dyDescent="0.2">
      <c r="A145" s="187">
        <v>134</v>
      </c>
      <c r="B145" s="22" t="s">
        <v>299</v>
      </c>
      <c r="C145" s="126" t="s">
        <v>298</v>
      </c>
      <c r="D145" s="89"/>
      <c r="E145" s="90"/>
      <c r="F145" s="91"/>
      <c r="G145" s="88"/>
      <c r="H145" s="65"/>
      <c r="I145" s="88"/>
    </row>
    <row r="146" spans="1:9" ht="14.25" customHeight="1" thickBot="1" x14ac:dyDescent="0.25">
      <c r="A146" s="207">
        <v>135</v>
      </c>
      <c r="B146" s="208" t="s">
        <v>302</v>
      </c>
      <c r="C146" s="215" t="s">
        <v>303</v>
      </c>
      <c r="D146" s="222"/>
      <c r="E146" s="223"/>
      <c r="F146" s="224"/>
      <c r="G146" s="225"/>
      <c r="H146" s="226"/>
      <c r="I146" s="227"/>
    </row>
  </sheetData>
  <mergeCells count="16">
    <mergeCell ref="A89:A92"/>
    <mergeCell ref="B89:B92"/>
    <mergeCell ref="A7:C7"/>
    <mergeCell ref="A6:C6"/>
    <mergeCell ref="A8:C8"/>
    <mergeCell ref="A1:I1"/>
    <mergeCell ref="A3:A5"/>
    <mergeCell ref="B3:B5"/>
    <mergeCell ref="C3:C5"/>
    <mergeCell ref="D3:F3"/>
    <mergeCell ref="G3:G5"/>
    <mergeCell ref="H3:H5"/>
    <mergeCell ref="I3:I5"/>
    <mergeCell ref="D4:D5"/>
    <mergeCell ref="E4:E5"/>
    <mergeCell ref="F4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6"/>
  <sheetViews>
    <sheetView zoomScale="90" zoomScaleNormal="90" workbookViewId="0">
      <pane xSplit="3" ySplit="8" topLeftCell="D132" activePane="bottomRight" state="frozen"/>
      <selection activeCell="C173" sqref="C173"/>
      <selection pane="topRight" activeCell="C173" sqref="C173"/>
      <selection pane="bottomLeft" activeCell="C173" sqref="C173"/>
      <selection pane="bottomRight" activeCell="M142" sqref="M142"/>
    </sheetView>
  </sheetViews>
  <sheetFormatPr defaultRowHeight="12.75" x14ac:dyDescent="0.2"/>
  <cols>
    <col min="1" max="1" width="5" style="57" customWidth="1"/>
    <col min="2" max="2" width="8.5703125" style="57" customWidth="1"/>
    <col min="3" max="3" width="37.5703125" style="100" customWidth="1"/>
    <col min="4" max="4" width="13" style="101" customWidth="1"/>
    <col min="5" max="5" width="13.42578125" style="101" customWidth="1"/>
    <col min="6" max="6" width="12.7109375" style="101" customWidth="1"/>
    <col min="7" max="7" width="12.85546875" style="23" customWidth="1"/>
    <col min="8" max="10" width="14" style="23" customWidth="1"/>
    <col min="11" max="11" width="14.7109375" style="23" customWidth="1"/>
    <col min="12" max="12" width="12.85546875" style="57" customWidth="1"/>
    <col min="13" max="16384" width="9.140625" style="57"/>
  </cols>
  <sheetData>
    <row r="1" spans="1:11" ht="33" customHeight="1" x14ac:dyDescent="0.2">
      <c r="A1" s="310" t="s">
        <v>326</v>
      </c>
      <c r="B1" s="340"/>
      <c r="C1" s="340"/>
      <c r="D1" s="340"/>
      <c r="E1" s="340"/>
      <c r="F1" s="340"/>
      <c r="G1" s="298"/>
      <c r="H1" s="298"/>
      <c r="I1" s="298"/>
      <c r="J1" s="298"/>
      <c r="K1" s="298"/>
    </row>
    <row r="2" spans="1:11" ht="12.75" customHeight="1" thickBot="1" x14ac:dyDescent="0.25">
      <c r="A2" s="58"/>
      <c r="B2" s="58"/>
      <c r="C2" s="59"/>
      <c r="D2" s="58"/>
      <c r="E2" s="58"/>
      <c r="F2" s="58"/>
      <c r="G2" s="60"/>
    </row>
    <row r="3" spans="1:11" x14ac:dyDescent="0.2">
      <c r="A3" s="311" t="s">
        <v>42</v>
      </c>
      <c r="B3" s="314" t="s">
        <v>263</v>
      </c>
      <c r="C3" s="317" t="s">
        <v>43</v>
      </c>
      <c r="D3" s="320" t="s">
        <v>258</v>
      </c>
      <c r="E3" s="321"/>
      <c r="F3" s="322"/>
      <c r="G3" s="344" t="s">
        <v>280</v>
      </c>
      <c r="H3" s="347" t="s">
        <v>279</v>
      </c>
      <c r="I3" s="352" t="s">
        <v>291</v>
      </c>
      <c r="J3" s="353"/>
      <c r="K3" s="350" t="s">
        <v>257</v>
      </c>
    </row>
    <row r="4" spans="1:11" ht="12" customHeight="1" x14ac:dyDescent="0.2">
      <c r="A4" s="312"/>
      <c r="B4" s="315"/>
      <c r="C4" s="318"/>
      <c r="D4" s="331" t="s">
        <v>277</v>
      </c>
      <c r="E4" s="333" t="s">
        <v>225</v>
      </c>
      <c r="F4" s="335" t="s">
        <v>229</v>
      </c>
      <c r="G4" s="345"/>
      <c r="H4" s="348"/>
      <c r="I4" s="354"/>
      <c r="J4" s="355"/>
      <c r="K4" s="330"/>
    </row>
    <row r="5" spans="1:11" ht="58.5" customHeight="1" thickBot="1" x14ac:dyDescent="0.25">
      <c r="A5" s="341"/>
      <c r="B5" s="342"/>
      <c r="C5" s="343"/>
      <c r="D5" s="332"/>
      <c r="E5" s="334"/>
      <c r="F5" s="336"/>
      <c r="G5" s="346"/>
      <c r="H5" s="349"/>
      <c r="I5" s="1" t="s">
        <v>292</v>
      </c>
      <c r="J5" s="2" t="s">
        <v>293</v>
      </c>
      <c r="K5" s="351"/>
    </row>
    <row r="6" spans="1:11" ht="14.25" customHeight="1" x14ac:dyDescent="0.2">
      <c r="A6" s="304" t="s">
        <v>220</v>
      </c>
      <c r="B6" s="305"/>
      <c r="C6" s="338"/>
      <c r="D6" s="50">
        <f t="shared" ref="D6:K6" si="0">SUM(D7:D8)</f>
        <v>0</v>
      </c>
      <c r="E6" s="50">
        <f t="shared" si="0"/>
        <v>0</v>
      </c>
      <c r="F6" s="177">
        <f t="shared" si="0"/>
        <v>0</v>
      </c>
      <c r="G6" s="102">
        <f t="shared" si="0"/>
        <v>0</v>
      </c>
      <c r="H6" s="49">
        <f t="shared" si="0"/>
        <v>75380565.590000004</v>
      </c>
      <c r="I6" s="50">
        <f t="shared" si="0"/>
        <v>16640591.4</v>
      </c>
      <c r="J6" s="51">
        <f t="shared" si="0"/>
        <v>58739971.140000001</v>
      </c>
      <c r="K6" s="103">
        <f t="shared" si="0"/>
        <v>75380565.590000004</v>
      </c>
    </row>
    <row r="7" spans="1:11" s="25" customFormat="1" x14ac:dyDescent="0.2">
      <c r="A7" s="302" t="s">
        <v>307</v>
      </c>
      <c r="B7" s="303"/>
      <c r="C7" s="337"/>
      <c r="D7" s="151"/>
      <c r="E7" s="152"/>
      <c r="F7" s="168"/>
      <c r="G7" s="160"/>
      <c r="H7" s="160">
        <v>3.05</v>
      </c>
      <c r="I7" s="152"/>
      <c r="J7" s="153"/>
      <c r="K7" s="153">
        <v>3.05</v>
      </c>
    </row>
    <row r="8" spans="1:11" ht="15.75" customHeight="1" x14ac:dyDescent="0.2">
      <c r="A8" s="299" t="s">
        <v>219</v>
      </c>
      <c r="B8" s="300"/>
      <c r="C8" s="339"/>
      <c r="D8" s="54">
        <f t="shared" ref="D8:K8" si="1">SUM(D9:D146)-D89</f>
        <v>0</v>
      </c>
      <c r="E8" s="130">
        <f t="shared" si="1"/>
        <v>0</v>
      </c>
      <c r="F8" s="129">
        <f t="shared" si="1"/>
        <v>0</v>
      </c>
      <c r="G8" s="128">
        <f t="shared" si="1"/>
        <v>0</v>
      </c>
      <c r="H8" s="54">
        <f t="shared" si="1"/>
        <v>75380562.540000007</v>
      </c>
      <c r="I8" s="130">
        <f t="shared" si="1"/>
        <v>16640591.4</v>
      </c>
      <c r="J8" s="129">
        <f t="shared" si="1"/>
        <v>58739971.140000001</v>
      </c>
      <c r="K8" s="128">
        <f t="shared" si="1"/>
        <v>75380562.540000007</v>
      </c>
    </row>
    <row r="9" spans="1:11" x14ac:dyDescent="0.2">
      <c r="A9" s="45">
        <v>1</v>
      </c>
      <c r="B9" s="38" t="s">
        <v>52</v>
      </c>
      <c r="C9" s="82" t="s">
        <v>40</v>
      </c>
      <c r="D9" s="107"/>
      <c r="E9" s="63"/>
      <c r="F9" s="64"/>
      <c r="G9" s="44"/>
      <c r="H9" s="104"/>
      <c r="I9" s="105"/>
      <c r="J9" s="106"/>
      <c r="K9" s="66"/>
    </row>
    <row r="10" spans="1:11" x14ac:dyDescent="0.2">
      <c r="A10" s="45">
        <v>2</v>
      </c>
      <c r="B10" s="17" t="s">
        <v>53</v>
      </c>
      <c r="C10" s="82" t="s">
        <v>205</v>
      </c>
      <c r="D10" s="107"/>
      <c r="E10" s="63"/>
      <c r="F10" s="64"/>
      <c r="G10" s="171"/>
      <c r="H10" s="104"/>
      <c r="I10" s="105"/>
      <c r="J10" s="106"/>
      <c r="K10" s="66"/>
    </row>
    <row r="11" spans="1:11" x14ac:dyDescent="0.2">
      <c r="A11" s="45">
        <v>3</v>
      </c>
      <c r="B11" s="132" t="s">
        <v>54</v>
      </c>
      <c r="C11" s="82" t="s">
        <v>5</v>
      </c>
      <c r="D11" s="169"/>
      <c r="E11" s="69"/>
      <c r="F11" s="70"/>
      <c r="G11" s="171"/>
      <c r="H11" s="104"/>
      <c r="I11" s="105"/>
      <c r="J11" s="106"/>
      <c r="K11" s="66"/>
    </row>
    <row r="12" spans="1:11" x14ac:dyDescent="0.2">
      <c r="A12" s="45">
        <v>4</v>
      </c>
      <c r="B12" s="38" t="s">
        <v>55</v>
      </c>
      <c r="C12" s="82" t="s">
        <v>206</v>
      </c>
      <c r="D12" s="107"/>
      <c r="E12" s="63"/>
      <c r="F12" s="64"/>
      <c r="G12" s="171"/>
      <c r="H12" s="104"/>
      <c r="I12" s="105"/>
      <c r="J12" s="106"/>
      <c r="K12" s="66"/>
    </row>
    <row r="13" spans="1:11" x14ac:dyDescent="0.2">
      <c r="A13" s="45">
        <v>5</v>
      </c>
      <c r="B13" s="38" t="s">
        <v>56</v>
      </c>
      <c r="C13" s="40" t="s">
        <v>8</v>
      </c>
      <c r="D13" s="107"/>
      <c r="E13" s="63"/>
      <c r="F13" s="64"/>
      <c r="G13" s="171"/>
      <c r="H13" s="104"/>
      <c r="I13" s="105"/>
      <c r="J13" s="106"/>
      <c r="K13" s="66"/>
    </row>
    <row r="14" spans="1:11" x14ac:dyDescent="0.2">
      <c r="A14" s="45">
        <v>6</v>
      </c>
      <c r="B14" s="132" t="s">
        <v>57</v>
      </c>
      <c r="C14" s="40" t="s">
        <v>58</v>
      </c>
      <c r="D14" s="169"/>
      <c r="E14" s="69"/>
      <c r="F14" s="70"/>
      <c r="G14" s="171"/>
      <c r="H14" s="104"/>
      <c r="I14" s="105"/>
      <c r="J14" s="106"/>
      <c r="K14" s="66"/>
    </row>
    <row r="15" spans="1:11" x14ac:dyDescent="0.2">
      <c r="A15" s="45">
        <v>7</v>
      </c>
      <c r="B15" s="38" t="s">
        <v>59</v>
      </c>
      <c r="C15" s="40" t="s">
        <v>207</v>
      </c>
      <c r="D15" s="172"/>
      <c r="E15" s="72"/>
      <c r="F15" s="73"/>
      <c r="G15" s="171"/>
      <c r="H15" s="104"/>
      <c r="I15" s="105"/>
      <c r="J15" s="106"/>
      <c r="K15" s="66"/>
    </row>
    <row r="16" spans="1:11" x14ac:dyDescent="0.2">
      <c r="A16" s="45">
        <v>8</v>
      </c>
      <c r="B16" s="132" t="s">
        <v>60</v>
      </c>
      <c r="C16" s="40" t="s">
        <v>17</v>
      </c>
      <c r="D16" s="169"/>
      <c r="E16" s="69"/>
      <c r="F16" s="70"/>
      <c r="G16" s="171"/>
      <c r="H16" s="104"/>
      <c r="I16" s="105"/>
      <c r="J16" s="106"/>
      <c r="K16" s="66"/>
    </row>
    <row r="17" spans="1:11" x14ac:dyDescent="0.2">
      <c r="A17" s="45">
        <v>9</v>
      </c>
      <c r="B17" s="132" t="s">
        <v>61</v>
      </c>
      <c r="C17" s="40" t="s">
        <v>6</v>
      </c>
      <c r="D17" s="169"/>
      <c r="E17" s="69"/>
      <c r="F17" s="70"/>
      <c r="G17" s="171"/>
      <c r="H17" s="104"/>
      <c r="I17" s="105"/>
      <c r="J17" s="106"/>
      <c r="K17" s="66"/>
    </row>
    <row r="18" spans="1:11" x14ac:dyDescent="0.2">
      <c r="A18" s="45">
        <v>10</v>
      </c>
      <c r="B18" s="132" t="s">
        <v>62</v>
      </c>
      <c r="C18" s="40" t="s">
        <v>18</v>
      </c>
      <c r="D18" s="169"/>
      <c r="E18" s="69"/>
      <c r="F18" s="70"/>
      <c r="G18" s="171"/>
      <c r="H18" s="104"/>
      <c r="I18" s="105"/>
      <c r="J18" s="106"/>
      <c r="K18" s="66"/>
    </row>
    <row r="19" spans="1:11" x14ac:dyDescent="0.2">
      <c r="A19" s="45">
        <v>11</v>
      </c>
      <c r="B19" s="132" t="s">
        <v>63</v>
      </c>
      <c r="C19" s="40" t="s">
        <v>7</v>
      </c>
      <c r="D19" s="169"/>
      <c r="E19" s="69"/>
      <c r="F19" s="70"/>
      <c r="G19" s="171"/>
      <c r="H19" s="104"/>
      <c r="I19" s="105"/>
      <c r="J19" s="106"/>
      <c r="K19" s="66"/>
    </row>
    <row r="20" spans="1:11" x14ac:dyDescent="0.2">
      <c r="A20" s="45">
        <v>12</v>
      </c>
      <c r="B20" s="132" t="s">
        <v>64</v>
      </c>
      <c r="C20" s="40" t="s">
        <v>19</v>
      </c>
      <c r="D20" s="169"/>
      <c r="E20" s="69"/>
      <c r="F20" s="70"/>
      <c r="G20" s="171"/>
      <c r="H20" s="104"/>
      <c r="I20" s="105"/>
      <c r="J20" s="106"/>
      <c r="K20" s="66"/>
    </row>
    <row r="21" spans="1:11" x14ac:dyDescent="0.2">
      <c r="A21" s="45">
        <v>13</v>
      </c>
      <c r="B21" s="132" t="s">
        <v>230</v>
      </c>
      <c r="C21" s="40" t="s">
        <v>231</v>
      </c>
      <c r="D21" s="173"/>
      <c r="E21" s="75"/>
      <c r="F21" s="76"/>
      <c r="G21" s="171"/>
      <c r="H21" s="104"/>
      <c r="I21" s="105"/>
      <c r="J21" s="106"/>
      <c r="K21" s="66"/>
    </row>
    <row r="22" spans="1:11" x14ac:dyDescent="0.2">
      <c r="A22" s="45">
        <v>14</v>
      </c>
      <c r="B22" s="132" t="s">
        <v>65</v>
      </c>
      <c r="C22" s="40" t="s">
        <v>22</v>
      </c>
      <c r="D22" s="169"/>
      <c r="E22" s="69"/>
      <c r="F22" s="70"/>
      <c r="G22" s="171"/>
      <c r="H22" s="104"/>
      <c r="I22" s="105"/>
      <c r="J22" s="106"/>
      <c r="K22" s="66"/>
    </row>
    <row r="23" spans="1:11" x14ac:dyDescent="0.2">
      <c r="A23" s="45">
        <v>15</v>
      </c>
      <c r="B23" s="132" t="s">
        <v>66</v>
      </c>
      <c r="C23" s="40" t="s">
        <v>10</v>
      </c>
      <c r="D23" s="169"/>
      <c r="E23" s="69"/>
      <c r="F23" s="70"/>
      <c r="G23" s="171"/>
      <c r="H23" s="104"/>
      <c r="I23" s="105"/>
      <c r="J23" s="106"/>
      <c r="K23" s="66"/>
    </row>
    <row r="24" spans="1:11" x14ac:dyDescent="0.2">
      <c r="A24" s="45">
        <v>16</v>
      </c>
      <c r="B24" s="132" t="s">
        <v>67</v>
      </c>
      <c r="C24" s="40" t="s">
        <v>304</v>
      </c>
      <c r="D24" s="169"/>
      <c r="E24" s="69"/>
      <c r="F24" s="70"/>
      <c r="G24" s="171"/>
      <c r="H24" s="104"/>
      <c r="I24" s="105"/>
      <c r="J24" s="106"/>
      <c r="K24" s="66"/>
    </row>
    <row r="25" spans="1:11" x14ac:dyDescent="0.2">
      <c r="A25" s="45">
        <v>17</v>
      </c>
      <c r="B25" s="132" t="s">
        <v>68</v>
      </c>
      <c r="C25" s="40" t="s">
        <v>9</v>
      </c>
      <c r="D25" s="169"/>
      <c r="E25" s="69"/>
      <c r="F25" s="70"/>
      <c r="G25" s="171"/>
      <c r="H25" s="104"/>
      <c r="I25" s="105"/>
      <c r="J25" s="106"/>
      <c r="K25" s="66"/>
    </row>
    <row r="26" spans="1:11" x14ac:dyDescent="0.2">
      <c r="A26" s="45">
        <v>18</v>
      </c>
      <c r="B26" s="38" t="s">
        <v>69</v>
      </c>
      <c r="C26" s="40" t="s">
        <v>11</v>
      </c>
      <c r="D26" s="107"/>
      <c r="E26" s="63"/>
      <c r="F26" s="64"/>
      <c r="G26" s="171"/>
      <c r="H26" s="104"/>
      <c r="I26" s="105"/>
      <c r="J26" s="106"/>
      <c r="K26" s="66"/>
    </row>
    <row r="27" spans="1:11" x14ac:dyDescent="0.2">
      <c r="A27" s="45">
        <v>19</v>
      </c>
      <c r="B27" s="38" t="s">
        <v>70</v>
      </c>
      <c r="C27" s="40" t="s">
        <v>208</v>
      </c>
      <c r="D27" s="107"/>
      <c r="E27" s="63"/>
      <c r="F27" s="64"/>
      <c r="G27" s="171"/>
      <c r="H27" s="104"/>
      <c r="I27" s="105"/>
      <c r="J27" s="106"/>
      <c r="K27" s="66"/>
    </row>
    <row r="28" spans="1:11" x14ac:dyDescent="0.2">
      <c r="A28" s="45">
        <v>20</v>
      </c>
      <c r="B28" s="38" t="s">
        <v>71</v>
      </c>
      <c r="C28" s="40" t="s">
        <v>305</v>
      </c>
      <c r="D28" s="107"/>
      <c r="E28" s="63"/>
      <c r="F28" s="64"/>
      <c r="G28" s="171"/>
      <c r="H28" s="104"/>
      <c r="I28" s="105"/>
      <c r="J28" s="106"/>
      <c r="K28" s="66"/>
    </row>
    <row r="29" spans="1:11" x14ac:dyDescent="0.2">
      <c r="A29" s="45">
        <v>21</v>
      </c>
      <c r="B29" s="38" t="s">
        <v>72</v>
      </c>
      <c r="C29" s="40" t="s">
        <v>37</v>
      </c>
      <c r="D29" s="107"/>
      <c r="E29" s="63"/>
      <c r="F29" s="64"/>
      <c r="G29" s="171"/>
      <c r="H29" s="104"/>
      <c r="I29" s="105"/>
      <c r="J29" s="106"/>
      <c r="K29" s="66"/>
    </row>
    <row r="30" spans="1:11" x14ac:dyDescent="0.2">
      <c r="A30" s="186">
        <v>22</v>
      </c>
      <c r="B30" s="132" t="s">
        <v>73</v>
      </c>
      <c r="C30" s="40" t="s">
        <v>74</v>
      </c>
      <c r="D30" s="169"/>
      <c r="E30" s="69"/>
      <c r="F30" s="70"/>
      <c r="G30" s="171"/>
      <c r="H30" s="104"/>
      <c r="I30" s="105"/>
      <c r="J30" s="106"/>
      <c r="K30" s="66"/>
    </row>
    <row r="31" spans="1:11" x14ac:dyDescent="0.2">
      <c r="A31" s="45">
        <v>23</v>
      </c>
      <c r="B31" s="132" t="s">
        <v>75</v>
      </c>
      <c r="C31" s="40" t="s">
        <v>76</v>
      </c>
      <c r="D31" s="169"/>
      <c r="E31" s="69"/>
      <c r="F31" s="70"/>
      <c r="G31" s="171"/>
      <c r="H31" s="104"/>
      <c r="I31" s="105"/>
      <c r="J31" s="106"/>
      <c r="K31" s="66"/>
    </row>
    <row r="32" spans="1:11" ht="25.5" customHeight="1" x14ac:dyDescent="0.2">
      <c r="A32" s="45">
        <v>24</v>
      </c>
      <c r="B32" s="132" t="s">
        <v>77</v>
      </c>
      <c r="C32" s="40" t="s">
        <v>78</v>
      </c>
      <c r="D32" s="169"/>
      <c r="E32" s="69"/>
      <c r="F32" s="70"/>
      <c r="G32" s="171"/>
      <c r="H32" s="104"/>
      <c r="I32" s="105"/>
      <c r="J32" s="106"/>
      <c r="K32" s="66"/>
    </row>
    <row r="33" spans="1:11" x14ac:dyDescent="0.2">
      <c r="A33" s="45">
        <v>25</v>
      </c>
      <c r="B33" s="38" t="s">
        <v>79</v>
      </c>
      <c r="C33" s="40" t="s">
        <v>80</v>
      </c>
      <c r="D33" s="172"/>
      <c r="E33" s="72"/>
      <c r="F33" s="73"/>
      <c r="G33" s="171"/>
      <c r="H33" s="104"/>
      <c r="I33" s="105"/>
      <c r="J33" s="106"/>
      <c r="K33" s="66"/>
    </row>
    <row r="34" spans="1:11" x14ac:dyDescent="0.2">
      <c r="A34" s="45">
        <v>26</v>
      </c>
      <c r="B34" s="132" t="s">
        <v>81</v>
      </c>
      <c r="C34" s="40" t="s">
        <v>82</v>
      </c>
      <c r="D34" s="169"/>
      <c r="E34" s="69"/>
      <c r="F34" s="70"/>
      <c r="G34" s="171"/>
      <c r="H34" s="104"/>
      <c r="I34" s="105"/>
      <c r="J34" s="106"/>
      <c r="K34" s="66"/>
    </row>
    <row r="35" spans="1:11" x14ac:dyDescent="0.2">
      <c r="A35" s="45">
        <v>27</v>
      </c>
      <c r="B35" s="17" t="s">
        <v>83</v>
      </c>
      <c r="C35" s="40" t="s">
        <v>84</v>
      </c>
      <c r="D35" s="107"/>
      <c r="E35" s="63"/>
      <c r="F35" s="64"/>
      <c r="G35" s="171"/>
      <c r="H35" s="104"/>
      <c r="I35" s="105"/>
      <c r="J35" s="106"/>
      <c r="K35" s="66"/>
    </row>
    <row r="36" spans="1:11" x14ac:dyDescent="0.2">
      <c r="A36" s="187">
        <v>28</v>
      </c>
      <c r="B36" s="17" t="s">
        <v>85</v>
      </c>
      <c r="C36" s="40" t="s">
        <v>38</v>
      </c>
      <c r="D36" s="169"/>
      <c r="E36" s="69"/>
      <c r="F36" s="70"/>
      <c r="G36" s="171"/>
      <c r="H36" s="104"/>
      <c r="I36" s="105"/>
      <c r="J36" s="106"/>
      <c r="K36" s="66"/>
    </row>
    <row r="37" spans="1:11" x14ac:dyDescent="0.2">
      <c r="A37" s="187">
        <v>29</v>
      </c>
      <c r="B37" s="38" t="s">
        <v>86</v>
      </c>
      <c r="C37" s="40" t="s">
        <v>36</v>
      </c>
      <c r="D37" s="107"/>
      <c r="E37" s="63"/>
      <c r="F37" s="64"/>
      <c r="G37" s="171"/>
      <c r="H37" s="104"/>
      <c r="I37" s="105"/>
      <c r="J37" s="106"/>
      <c r="K37" s="66"/>
    </row>
    <row r="38" spans="1:11" x14ac:dyDescent="0.2">
      <c r="A38" s="187">
        <v>30</v>
      </c>
      <c r="B38" s="17" t="s">
        <v>87</v>
      </c>
      <c r="C38" s="40" t="s">
        <v>16</v>
      </c>
      <c r="D38" s="172"/>
      <c r="E38" s="72"/>
      <c r="F38" s="73"/>
      <c r="G38" s="171"/>
      <c r="H38" s="104"/>
      <c r="I38" s="105"/>
      <c r="J38" s="106"/>
      <c r="K38" s="66"/>
    </row>
    <row r="39" spans="1:11" x14ac:dyDescent="0.2">
      <c r="A39" s="187">
        <v>31</v>
      </c>
      <c r="B39" s="132" t="s">
        <v>88</v>
      </c>
      <c r="C39" s="40" t="s">
        <v>21</v>
      </c>
      <c r="D39" s="107"/>
      <c r="E39" s="63"/>
      <c r="F39" s="64"/>
      <c r="G39" s="171"/>
      <c r="H39" s="104"/>
      <c r="I39" s="105"/>
      <c r="J39" s="106"/>
      <c r="K39" s="66"/>
    </row>
    <row r="40" spans="1:11" x14ac:dyDescent="0.2">
      <c r="A40" s="187">
        <v>32</v>
      </c>
      <c r="B40" s="17" t="s">
        <v>89</v>
      </c>
      <c r="C40" s="40" t="s">
        <v>24</v>
      </c>
      <c r="D40" s="107"/>
      <c r="E40" s="63"/>
      <c r="F40" s="64"/>
      <c r="G40" s="171"/>
      <c r="H40" s="104"/>
      <c r="I40" s="105"/>
      <c r="J40" s="106"/>
      <c r="K40" s="66"/>
    </row>
    <row r="41" spans="1:11" x14ac:dyDescent="0.2">
      <c r="A41" s="187">
        <v>33</v>
      </c>
      <c r="B41" s="38" t="s">
        <v>90</v>
      </c>
      <c r="C41" s="40" t="s">
        <v>209</v>
      </c>
      <c r="D41" s="169"/>
      <c r="E41" s="69"/>
      <c r="F41" s="70"/>
      <c r="G41" s="171"/>
      <c r="H41" s="104"/>
      <c r="I41" s="105"/>
      <c r="J41" s="106"/>
      <c r="K41" s="66"/>
    </row>
    <row r="42" spans="1:11" x14ac:dyDescent="0.2">
      <c r="A42" s="187">
        <v>34</v>
      </c>
      <c r="B42" s="77" t="s">
        <v>91</v>
      </c>
      <c r="C42" s="134" t="s">
        <v>210</v>
      </c>
      <c r="D42" s="107"/>
      <c r="E42" s="63"/>
      <c r="F42" s="64"/>
      <c r="G42" s="171"/>
      <c r="H42" s="104"/>
      <c r="I42" s="105"/>
      <c r="J42" s="106"/>
      <c r="K42" s="66"/>
    </row>
    <row r="43" spans="1:11" x14ac:dyDescent="0.2">
      <c r="A43" s="187">
        <v>35</v>
      </c>
      <c r="B43" s="38" t="s">
        <v>92</v>
      </c>
      <c r="C43" s="40" t="s">
        <v>211</v>
      </c>
      <c r="D43" s="107"/>
      <c r="E43" s="63"/>
      <c r="F43" s="64"/>
      <c r="G43" s="171"/>
      <c r="H43" s="104"/>
      <c r="I43" s="105"/>
      <c r="J43" s="106"/>
      <c r="K43" s="66"/>
    </row>
    <row r="44" spans="1:11" x14ac:dyDescent="0.2">
      <c r="A44" s="187">
        <v>36</v>
      </c>
      <c r="B44" s="38" t="s">
        <v>93</v>
      </c>
      <c r="C44" s="40" t="s">
        <v>23</v>
      </c>
      <c r="D44" s="174"/>
      <c r="E44" s="79"/>
      <c r="F44" s="80"/>
      <c r="G44" s="171"/>
      <c r="H44" s="104"/>
      <c r="I44" s="105"/>
      <c r="J44" s="106"/>
      <c r="K44" s="66"/>
    </row>
    <row r="45" spans="1:11" x14ac:dyDescent="0.2">
      <c r="A45" s="187">
        <v>37</v>
      </c>
      <c r="B45" s="132" t="s">
        <v>94</v>
      </c>
      <c r="C45" s="40" t="s">
        <v>20</v>
      </c>
      <c r="D45" s="107"/>
      <c r="E45" s="63"/>
      <c r="F45" s="64"/>
      <c r="G45" s="171"/>
      <c r="H45" s="104"/>
      <c r="I45" s="105"/>
      <c r="J45" s="106"/>
      <c r="K45" s="66"/>
    </row>
    <row r="46" spans="1:11" x14ac:dyDescent="0.2">
      <c r="A46" s="187">
        <v>38</v>
      </c>
      <c r="B46" s="17" t="s">
        <v>95</v>
      </c>
      <c r="C46" s="40" t="s">
        <v>96</v>
      </c>
      <c r="D46" s="172"/>
      <c r="E46" s="72"/>
      <c r="F46" s="73"/>
      <c r="G46" s="171"/>
      <c r="H46" s="104"/>
      <c r="I46" s="105"/>
      <c r="J46" s="106"/>
      <c r="K46" s="66"/>
    </row>
    <row r="47" spans="1:11" x14ac:dyDescent="0.2">
      <c r="A47" s="187">
        <v>39</v>
      </c>
      <c r="B47" s="132" t="s">
        <v>97</v>
      </c>
      <c r="C47" s="40" t="s">
        <v>98</v>
      </c>
      <c r="D47" s="169"/>
      <c r="E47" s="69"/>
      <c r="F47" s="70"/>
      <c r="G47" s="171"/>
      <c r="H47" s="104"/>
      <c r="I47" s="105"/>
      <c r="J47" s="106"/>
      <c r="K47" s="66"/>
    </row>
    <row r="48" spans="1:11" x14ac:dyDescent="0.2">
      <c r="A48" s="187">
        <v>40</v>
      </c>
      <c r="B48" s="38" t="s">
        <v>99</v>
      </c>
      <c r="C48" s="40" t="s">
        <v>216</v>
      </c>
      <c r="D48" s="107"/>
      <c r="E48" s="63"/>
      <c r="F48" s="64"/>
      <c r="G48" s="171"/>
      <c r="H48" s="104"/>
      <c r="I48" s="105"/>
      <c r="J48" s="106"/>
      <c r="K48" s="66"/>
    </row>
    <row r="49" spans="1:11" x14ac:dyDescent="0.2">
      <c r="A49" s="187">
        <v>41</v>
      </c>
      <c r="B49" s="38" t="s">
        <v>100</v>
      </c>
      <c r="C49" s="40" t="s">
        <v>2</v>
      </c>
      <c r="D49" s="169"/>
      <c r="E49" s="69"/>
      <c r="F49" s="70"/>
      <c r="G49" s="171"/>
      <c r="H49" s="104"/>
      <c r="I49" s="105"/>
      <c r="J49" s="106"/>
      <c r="K49" s="66"/>
    </row>
    <row r="50" spans="1:11" x14ac:dyDescent="0.2">
      <c r="A50" s="187">
        <v>42</v>
      </c>
      <c r="B50" s="132" t="s">
        <v>101</v>
      </c>
      <c r="C50" s="40" t="s">
        <v>3</v>
      </c>
      <c r="D50" s="107"/>
      <c r="E50" s="63"/>
      <c r="F50" s="64"/>
      <c r="G50" s="171"/>
      <c r="H50" s="104"/>
      <c r="I50" s="105"/>
      <c r="J50" s="106"/>
      <c r="K50" s="66"/>
    </row>
    <row r="51" spans="1:11" x14ac:dyDescent="0.2">
      <c r="A51" s="187">
        <v>43</v>
      </c>
      <c r="B51" s="17" t="s">
        <v>147</v>
      </c>
      <c r="C51" s="40" t="s">
        <v>32</v>
      </c>
      <c r="D51" s="107"/>
      <c r="E51" s="63"/>
      <c r="F51" s="64"/>
      <c r="G51" s="171"/>
      <c r="H51" s="104"/>
      <c r="I51" s="105"/>
      <c r="J51" s="106"/>
      <c r="K51" s="66"/>
    </row>
    <row r="52" spans="1:11" x14ac:dyDescent="0.2">
      <c r="A52" s="187">
        <v>87</v>
      </c>
      <c r="B52" s="132" t="s">
        <v>102</v>
      </c>
      <c r="C52" s="40" t="s">
        <v>212</v>
      </c>
      <c r="D52" s="169"/>
      <c r="E52" s="69"/>
      <c r="F52" s="70"/>
      <c r="G52" s="171"/>
      <c r="H52" s="104"/>
      <c r="I52" s="105"/>
      <c r="J52" s="106"/>
      <c r="K52" s="66"/>
    </row>
    <row r="53" spans="1:11" x14ac:dyDescent="0.2">
      <c r="A53" s="187">
        <v>44</v>
      </c>
      <c r="B53" s="17" t="s">
        <v>103</v>
      </c>
      <c r="C53" s="40" t="s">
        <v>0</v>
      </c>
      <c r="D53" s="169"/>
      <c r="E53" s="69"/>
      <c r="F53" s="70"/>
      <c r="G53" s="171"/>
      <c r="H53" s="104"/>
      <c r="I53" s="105"/>
      <c r="J53" s="106"/>
      <c r="K53" s="66"/>
    </row>
    <row r="54" spans="1:11" x14ac:dyDescent="0.2">
      <c r="A54" s="187">
        <v>45</v>
      </c>
      <c r="B54" s="132" t="s">
        <v>104</v>
      </c>
      <c r="C54" s="40" t="s">
        <v>4</v>
      </c>
      <c r="D54" s="107"/>
      <c r="E54" s="63"/>
      <c r="F54" s="64"/>
      <c r="G54" s="171"/>
      <c r="H54" s="104"/>
      <c r="I54" s="105"/>
      <c r="J54" s="106"/>
      <c r="K54" s="66"/>
    </row>
    <row r="55" spans="1:11" x14ac:dyDescent="0.2">
      <c r="A55" s="187">
        <v>46</v>
      </c>
      <c r="B55" s="17" t="s">
        <v>105</v>
      </c>
      <c r="C55" s="40" t="s">
        <v>1</v>
      </c>
      <c r="D55" s="169"/>
      <c r="E55" s="69"/>
      <c r="F55" s="70"/>
      <c r="G55" s="171"/>
      <c r="H55" s="104"/>
      <c r="I55" s="105"/>
      <c r="J55" s="106"/>
      <c r="K55" s="66"/>
    </row>
    <row r="56" spans="1:11" x14ac:dyDescent="0.2">
      <c r="A56" s="187">
        <v>47</v>
      </c>
      <c r="B56" s="132" t="s">
        <v>106</v>
      </c>
      <c r="C56" s="40" t="s">
        <v>213</v>
      </c>
      <c r="D56" s="107"/>
      <c r="E56" s="63"/>
      <c r="F56" s="64"/>
      <c r="G56" s="171"/>
      <c r="H56" s="104"/>
      <c r="I56" s="105"/>
      <c r="J56" s="106"/>
      <c r="K56" s="66"/>
    </row>
    <row r="57" spans="1:11" x14ac:dyDescent="0.2">
      <c r="A57" s="187">
        <v>48</v>
      </c>
      <c r="B57" s="132" t="s">
        <v>107</v>
      </c>
      <c r="C57" s="40" t="s">
        <v>25</v>
      </c>
      <c r="D57" s="169"/>
      <c r="E57" s="69"/>
      <c r="F57" s="70"/>
      <c r="G57" s="171"/>
      <c r="H57" s="104"/>
      <c r="I57" s="105"/>
      <c r="J57" s="106"/>
      <c r="K57" s="66"/>
    </row>
    <row r="58" spans="1:11" x14ac:dyDescent="0.2">
      <c r="A58" s="187">
        <v>49</v>
      </c>
      <c r="B58" s="132" t="s">
        <v>155</v>
      </c>
      <c r="C58" s="40" t="s">
        <v>51</v>
      </c>
      <c r="D58" s="169"/>
      <c r="E58" s="69"/>
      <c r="F58" s="70"/>
      <c r="G58" s="171"/>
      <c r="H58" s="104"/>
      <c r="I58" s="105"/>
      <c r="J58" s="106"/>
      <c r="K58" s="66"/>
    </row>
    <row r="59" spans="1:11" x14ac:dyDescent="0.2">
      <c r="A59" s="187">
        <v>95</v>
      </c>
      <c r="B59" s="132" t="s">
        <v>108</v>
      </c>
      <c r="C59" s="40" t="s">
        <v>214</v>
      </c>
      <c r="D59" s="175"/>
      <c r="E59" s="40"/>
      <c r="F59" s="82"/>
      <c r="G59" s="171"/>
      <c r="H59" s="104"/>
      <c r="I59" s="105"/>
      <c r="J59" s="106"/>
      <c r="K59" s="66"/>
    </row>
    <row r="60" spans="1:11" x14ac:dyDescent="0.2">
      <c r="A60" s="187">
        <v>50</v>
      </c>
      <c r="B60" s="17" t="s">
        <v>157</v>
      </c>
      <c r="C60" s="40" t="s">
        <v>215</v>
      </c>
      <c r="D60" s="169"/>
      <c r="E60" s="69"/>
      <c r="F60" s="70"/>
      <c r="G60" s="171"/>
      <c r="H60" s="104"/>
      <c r="I60" s="105"/>
      <c r="J60" s="106"/>
      <c r="K60" s="66"/>
    </row>
    <row r="61" spans="1:11" x14ac:dyDescent="0.2">
      <c r="A61" s="187">
        <v>97</v>
      </c>
      <c r="B61" s="132" t="s">
        <v>218</v>
      </c>
      <c r="C61" s="40" t="s">
        <v>217</v>
      </c>
      <c r="D61" s="169"/>
      <c r="E61" s="69"/>
      <c r="F61" s="70"/>
      <c r="G61" s="171"/>
      <c r="H61" s="104"/>
      <c r="I61" s="105"/>
      <c r="J61" s="106"/>
      <c r="K61" s="66"/>
    </row>
    <row r="62" spans="1:11" x14ac:dyDescent="0.2">
      <c r="A62" s="187">
        <v>51</v>
      </c>
      <c r="B62" s="132" t="s">
        <v>232</v>
      </c>
      <c r="C62" s="40" t="s">
        <v>233</v>
      </c>
      <c r="D62" s="169"/>
      <c r="E62" s="69"/>
      <c r="F62" s="70"/>
      <c r="G62" s="171"/>
      <c r="H62" s="104"/>
      <c r="I62" s="105"/>
      <c r="J62" s="106"/>
      <c r="K62" s="66"/>
    </row>
    <row r="63" spans="1:11" x14ac:dyDescent="0.2">
      <c r="A63" s="187">
        <v>52</v>
      </c>
      <c r="B63" s="132" t="s">
        <v>109</v>
      </c>
      <c r="C63" s="40" t="s">
        <v>50</v>
      </c>
      <c r="D63" s="169"/>
      <c r="E63" s="69"/>
      <c r="F63" s="70"/>
      <c r="G63" s="171"/>
      <c r="H63" s="104"/>
      <c r="I63" s="105"/>
      <c r="J63" s="106"/>
      <c r="K63" s="66"/>
    </row>
    <row r="64" spans="1:11" x14ac:dyDescent="0.2">
      <c r="A64" s="187">
        <v>53</v>
      </c>
      <c r="B64" s="17" t="s">
        <v>110</v>
      </c>
      <c r="C64" s="40" t="s">
        <v>234</v>
      </c>
      <c r="D64" s="169"/>
      <c r="E64" s="69"/>
      <c r="F64" s="70"/>
      <c r="G64" s="171"/>
      <c r="H64" s="104"/>
      <c r="I64" s="105"/>
      <c r="J64" s="106"/>
      <c r="K64" s="66"/>
    </row>
    <row r="65" spans="1:11" x14ac:dyDescent="0.2">
      <c r="A65" s="187">
        <v>54</v>
      </c>
      <c r="B65" s="38" t="s">
        <v>111</v>
      </c>
      <c r="C65" s="40" t="s">
        <v>112</v>
      </c>
      <c r="D65" s="169"/>
      <c r="E65" s="69"/>
      <c r="F65" s="70"/>
      <c r="G65" s="171"/>
      <c r="H65" s="104"/>
      <c r="I65" s="105"/>
      <c r="J65" s="106"/>
      <c r="K65" s="66"/>
    </row>
    <row r="66" spans="1:11" x14ac:dyDescent="0.2">
      <c r="A66" s="187">
        <v>55</v>
      </c>
      <c r="B66" s="17" t="s">
        <v>113</v>
      </c>
      <c r="C66" s="40" t="s">
        <v>235</v>
      </c>
      <c r="D66" s="169"/>
      <c r="E66" s="69"/>
      <c r="F66" s="70"/>
      <c r="G66" s="171"/>
      <c r="H66" s="104"/>
      <c r="I66" s="105"/>
      <c r="J66" s="106"/>
      <c r="K66" s="66"/>
    </row>
    <row r="67" spans="1:11" x14ac:dyDescent="0.2">
      <c r="A67" s="187">
        <v>56</v>
      </c>
      <c r="B67" s="132" t="s">
        <v>114</v>
      </c>
      <c r="C67" s="40" t="s">
        <v>269</v>
      </c>
      <c r="D67" s="169"/>
      <c r="E67" s="69"/>
      <c r="F67" s="70"/>
      <c r="G67" s="171"/>
      <c r="H67" s="104"/>
      <c r="I67" s="105"/>
      <c r="J67" s="106"/>
      <c r="K67" s="66"/>
    </row>
    <row r="68" spans="1:11" ht="25.5" x14ac:dyDescent="0.2">
      <c r="A68" s="187">
        <v>57</v>
      </c>
      <c r="B68" s="38" t="s">
        <v>115</v>
      </c>
      <c r="C68" s="40" t="s">
        <v>236</v>
      </c>
      <c r="D68" s="169"/>
      <c r="E68" s="69"/>
      <c r="F68" s="70"/>
      <c r="G68" s="171"/>
      <c r="H68" s="104"/>
      <c r="I68" s="105"/>
      <c r="J68" s="106"/>
      <c r="K68" s="66"/>
    </row>
    <row r="69" spans="1:11" ht="25.5" x14ac:dyDescent="0.2">
      <c r="A69" s="187">
        <v>58</v>
      </c>
      <c r="B69" s="38" t="s">
        <v>116</v>
      </c>
      <c r="C69" s="40" t="s">
        <v>237</v>
      </c>
      <c r="D69" s="169"/>
      <c r="E69" s="69"/>
      <c r="F69" s="70"/>
      <c r="G69" s="171"/>
      <c r="H69" s="104"/>
      <c r="I69" s="105"/>
      <c r="J69" s="106"/>
      <c r="K69" s="66"/>
    </row>
    <row r="70" spans="1:11" ht="23.25" customHeight="1" x14ac:dyDescent="0.2">
      <c r="A70" s="187">
        <v>59</v>
      </c>
      <c r="B70" s="17" t="s">
        <v>117</v>
      </c>
      <c r="C70" s="40" t="s">
        <v>238</v>
      </c>
      <c r="D70" s="169"/>
      <c r="E70" s="69"/>
      <c r="F70" s="70"/>
      <c r="G70" s="171"/>
      <c r="H70" s="104"/>
      <c r="I70" s="105"/>
      <c r="J70" s="106"/>
      <c r="K70" s="66"/>
    </row>
    <row r="71" spans="1:11" ht="23.25" customHeight="1" x14ac:dyDescent="0.2">
      <c r="A71" s="187">
        <v>60</v>
      </c>
      <c r="B71" s="17" t="s">
        <v>118</v>
      </c>
      <c r="C71" s="40" t="s">
        <v>49</v>
      </c>
      <c r="D71" s="169"/>
      <c r="E71" s="69"/>
      <c r="F71" s="70"/>
      <c r="G71" s="171"/>
      <c r="H71" s="104"/>
      <c r="I71" s="105"/>
      <c r="J71" s="106"/>
      <c r="K71" s="66"/>
    </row>
    <row r="72" spans="1:11" ht="23.25" customHeight="1" x14ac:dyDescent="0.2">
      <c r="A72" s="187">
        <v>61</v>
      </c>
      <c r="B72" s="17" t="s">
        <v>119</v>
      </c>
      <c r="C72" s="40" t="s">
        <v>239</v>
      </c>
      <c r="D72" s="169"/>
      <c r="E72" s="69"/>
      <c r="F72" s="70"/>
      <c r="G72" s="171"/>
      <c r="H72" s="104"/>
      <c r="I72" s="105"/>
      <c r="J72" s="106"/>
      <c r="K72" s="66"/>
    </row>
    <row r="73" spans="1:11" ht="23.25" customHeight="1" x14ac:dyDescent="0.2">
      <c r="A73" s="187">
        <v>62</v>
      </c>
      <c r="B73" s="17" t="s">
        <v>120</v>
      </c>
      <c r="C73" s="40" t="s">
        <v>240</v>
      </c>
      <c r="D73" s="169"/>
      <c r="E73" s="69"/>
      <c r="F73" s="70"/>
      <c r="G73" s="171"/>
      <c r="H73" s="104"/>
      <c r="I73" s="105"/>
      <c r="J73" s="106"/>
      <c r="K73" s="66"/>
    </row>
    <row r="74" spans="1:11" ht="23.25" customHeight="1" x14ac:dyDescent="0.2">
      <c r="A74" s="187">
        <v>63</v>
      </c>
      <c r="B74" s="38" t="s">
        <v>121</v>
      </c>
      <c r="C74" s="40" t="s">
        <v>241</v>
      </c>
      <c r="D74" s="169"/>
      <c r="E74" s="69"/>
      <c r="F74" s="70"/>
      <c r="G74" s="171"/>
      <c r="H74" s="104"/>
      <c r="I74" s="105"/>
      <c r="J74" s="106"/>
      <c r="K74" s="66"/>
    </row>
    <row r="75" spans="1:11" ht="23.25" customHeight="1" x14ac:dyDescent="0.2">
      <c r="A75" s="187">
        <v>64</v>
      </c>
      <c r="B75" s="17" t="s">
        <v>122</v>
      </c>
      <c r="C75" s="40" t="s">
        <v>242</v>
      </c>
      <c r="D75" s="107"/>
      <c r="E75" s="63"/>
      <c r="F75" s="64"/>
      <c r="G75" s="171"/>
      <c r="H75" s="104"/>
      <c r="I75" s="105"/>
      <c r="J75" s="106"/>
      <c r="K75" s="66"/>
    </row>
    <row r="76" spans="1:11" ht="23.25" customHeight="1" x14ac:dyDescent="0.2">
      <c r="A76" s="187">
        <v>65</v>
      </c>
      <c r="B76" s="17" t="s">
        <v>123</v>
      </c>
      <c r="C76" s="40" t="s">
        <v>243</v>
      </c>
      <c r="D76" s="169"/>
      <c r="E76" s="69"/>
      <c r="F76" s="70"/>
      <c r="G76" s="171"/>
      <c r="H76" s="104"/>
      <c r="I76" s="105"/>
      <c r="J76" s="106"/>
      <c r="K76" s="66"/>
    </row>
    <row r="77" spans="1:11" ht="25.5" x14ac:dyDescent="0.2">
      <c r="A77" s="187">
        <v>66</v>
      </c>
      <c r="B77" s="38" t="s">
        <v>124</v>
      </c>
      <c r="C77" s="40" t="s">
        <v>244</v>
      </c>
      <c r="D77" s="169"/>
      <c r="E77" s="69"/>
      <c r="F77" s="70"/>
      <c r="G77" s="171"/>
      <c r="H77" s="104"/>
      <c r="I77" s="105"/>
      <c r="J77" s="106"/>
      <c r="K77" s="66"/>
    </row>
    <row r="78" spans="1:11" ht="25.5" x14ac:dyDescent="0.2">
      <c r="A78" s="187">
        <v>67</v>
      </c>
      <c r="B78" s="38" t="s">
        <v>125</v>
      </c>
      <c r="C78" s="40" t="s">
        <v>245</v>
      </c>
      <c r="D78" s="169"/>
      <c r="E78" s="69"/>
      <c r="F78" s="70"/>
      <c r="G78" s="171"/>
      <c r="H78" s="104"/>
      <c r="I78" s="105"/>
      <c r="J78" s="106"/>
      <c r="K78" s="66"/>
    </row>
    <row r="79" spans="1:11" ht="25.5" x14ac:dyDescent="0.2">
      <c r="A79" s="187">
        <v>68</v>
      </c>
      <c r="B79" s="38" t="s">
        <v>126</v>
      </c>
      <c r="C79" s="40" t="s">
        <v>246</v>
      </c>
      <c r="D79" s="169"/>
      <c r="E79" s="69"/>
      <c r="F79" s="70"/>
      <c r="G79" s="171"/>
      <c r="H79" s="104"/>
      <c r="I79" s="105"/>
      <c r="J79" s="106"/>
      <c r="K79" s="66"/>
    </row>
    <row r="80" spans="1:11" x14ac:dyDescent="0.2">
      <c r="A80" s="187">
        <v>69</v>
      </c>
      <c r="B80" s="132" t="s">
        <v>127</v>
      </c>
      <c r="C80" s="40" t="s">
        <v>128</v>
      </c>
      <c r="D80" s="169"/>
      <c r="E80" s="69"/>
      <c r="F80" s="70"/>
      <c r="G80" s="171"/>
      <c r="H80" s="104"/>
      <c r="I80" s="105"/>
      <c r="J80" s="106"/>
      <c r="K80" s="66"/>
    </row>
    <row r="81" spans="1:11" x14ac:dyDescent="0.2">
      <c r="A81" s="187">
        <v>70</v>
      </c>
      <c r="B81" s="38" t="s">
        <v>129</v>
      </c>
      <c r="C81" s="40" t="s">
        <v>247</v>
      </c>
      <c r="D81" s="169"/>
      <c r="E81" s="69"/>
      <c r="F81" s="70"/>
      <c r="G81" s="171"/>
      <c r="H81" s="104"/>
      <c r="I81" s="105"/>
      <c r="J81" s="106"/>
      <c r="K81" s="66"/>
    </row>
    <row r="82" spans="1:11" x14ac:dyDescent="0.2">
      <c r="A82" s="187">
        <v>71</v>
      </c>
      <c r="B82" s="132" t="s">
        <v>130</v>
      </c>
      <c r="C82" s="40" t="s">
        <v>34</v>
      </c>
      <c r="D82" s="169"/>
      <c r="E82" s="69"/>
      <c r="F82" s="70"/>
      <c r="G82" s="171"/>
      <c r="H82" s="104"/>
      <c r="I82" s="105"/>
      <c r="J82" s="106"/>
      <c r="K82" s="66"/>
    </row>
    <row r="83" spans="1:11" x14ac:dyDescent="0.2">
      <c r="A83" s="187">
        <v>72</v>
      </c>
      <c r="B83" s="38" t="s">
        <v>131</v>
      </c>
      <c r="C83" s="40" t="s">
        <v>308</v>
      </c>
      <c r="D83" s="169"/>
      <c r="E83" s="69"/>
      <c r="F83" s="70"/>
      <c r="G83" s="171"/>
      <c r="H83" s="104"/>
      <c r="I83" s="105"/>
      <c r="J83" s="106"/>
      <c r="K83" s="66"/>
    </row>
    <row r="84" spans="1:11" x14ac:dyDescent="0.2">
      <c r="A84" s="187">
        <v>73</v>
      </c>
      <c r="B84" s="38" t="s">
        <v>132</v>
      </c>
      <c r="C84" s="40" t="s">
        <v>35</v>
      </c>
      <c r="D84" s="169"/>
      <c r="E84" s="69"/>
      <c r="F84" s="70"/>
      <c r="G84" s="171"/>
      <c r="H84" s="104"/>
      <c r="I84" s="105"/>
      <c r="J84" s="106"/>
      <c r="K84" s="66"/>
    </row>
    <row r="85" spans="1:11" x14ac:dyDescent="0.2">
      <c r="A85" s="187">
        <v>74</v>
      </c>
      <c r="B85" s="38" t="s">
        <v>133</v>
      </c>
      <c r="C85" s="40" t="s">
        <v>48</v>
      </c>
      <c r="D85" s="169"/>
      <c r="E85" s="69"/>
      <c r="F85" s="70"/>
      <c r="G85" s="171"/>
      <c r="H85" s="104"/>
      <c r="I85" s="105"/>
      <c r="J85" s="106"/>
      <c r="K85" s="66"/>
    </row>
    <row r="86" spans="1:11" x14ac:dyDescent="0.2">
      <c r="A86" s="187">
        <v>75</v>
      </c>
      <c r="B86" s="38" t="s">
        <v>134</v>
      </c>
      <c r="C86" s="40" t="s">
        <v>226</v>
      </c>
      <c r="D86" s="169"/>
      <c r="E86" s="69"/>
      <c r="F86" s="70"/>
      <c r="G86" s="171"/>
      <c r="H86" s="104"/>
      <c r="I86" s="105"/>
      <c r="J86" s="106"/>
      <c r="K86" s="66"/>
    </row>
    <row r="87" spans="1:11" x14ac:dyDescent="0.2">
      <c r="A87" s="187">
        <v>76</v>
      </c>
      <c r="B87" s="38" t="s">
        <v>135</v>
      </c>
      <c r="C87" s="40" t="s">
        <v>290</v>
      </c>
      <c r="D87" s="169"/>
      <c r="E87" s="69"/>
      <c r="F87" s="70"/>
      <c r="G87" s="171"/>
      <c r="H87" s="104"/>
      <c r="I87" s="105"/>
      <c r="J87" s="106"/>
      <c r="K87" s="66"/>
    </row>
    <row r="88" spans="1:11" x14ac:dyDescent="0.2">
      <c r="A88" s="187">
        <v>77</v>
      </c>
      <c r="B88" s="17" t="s">
        <v>136</v>
      </c>
      <c r="C88" s="40" t="s">
        <v>259</v>
      </c>
      <c r="D88" s="169"/>
      <c r="E88" s="69"/>
      <c r="F88" s="70"/>
      <c r="G88" s="171"/>
      <c r="H88" s="104"/>
      <c r="I88" s="105"/>
      <c r="J88" s="106"/>
      <c r="K88" s="66"/>
    </row>
    <row r="89" spans="1:11" ht="25.5" x14ac:dyDescent="0.2">
      <c r="A89" s="292">
        <v>78</v>
      </c>
      <c r="B89" s="295" t="s">
        <v>137</v>
      </c>
      <c r="C89" s="135" t="s">
        <v>248</v>
      </c>
      <c r="D89" s="169"/>
      <c r="E89" s="69"/>
      <c r="F89" s="70"/>
      <c r="G89" s="171"/>
      <c r="H89" s="104"/>
      <c r="I89" s="105"/>
      <c r="J89" s="106"/>
      <c r="K89" s="66"/>
    </row>
    <row r="90" spans="1:11" ht="38.25" x14ac:dyDescent="0.2">
      <c r="A90" s="293"/>
      <c r="B90" s="296"/>
      <c r="C90" s="40" t="s">
        <v>288</v>
      </c>
      <c r="D90" s="169"/>
      <c r="E90" s="69"/>
      <c r="F90" s="70"/>
      <c r="G90" s="171"/>
      <c r="H90" s="104"/>
      <c r="I90" s="105"/>
      <c r="J90" s="106"/>
      <c r="K90" s="66"/>
    </row>
    <row r="91" spans="1:11" ht="25.5" x14ac:dyDescent="0.2">
      <c r="A91" s="293"/>
      <c r="B91" s="296"/>
      <c r="C91" s="40" t="s">
        <v>249</v>
      </c>
      <c r="D91" s="169"/>
      <c r="E91" s="69"/>
      <c r="F91" s="70"/>
      <c r="G91" s="171"/>
      <c r="H91" s="104"/>
      <c r="I91" s="105"/>
      <c r="J91" s="106"/>
      <c r="K91" s="66"/>
    </row>
    <row r="92" spans="1:11" ht="38.25" x14ac:dyDescent="0.2">
      <c r="A92" s="294"/>
      <c r="B92" s="297"/>
      <c r="C92" s="136" t="s">
        <v>289</v>
      </c>
      <c r="D92" s="169"/>
      <c r="E92" s="69"/>
      <c r="F92" s="70"/>
      <c r="G92" s="171"/>
      <c r="H92" s="104"/>
      <c r="I92" s="105"/>
      <c r="J92" s="106"/>
      <c r="K92" s="66"/>
    </row>
    <row r="93" spans="1:11" ht="25.5" x14ac:dyDescent="0.2">
      <c r="A93" s="188">
        <v>79</v>
      </c>
      <c r="B93" s="17" t="s">
        <v>138</v>
      </c>
      <c r="C93" s="40" t="s">
        <v>47</v>
      </c>
      <c r="D93" s="172"/>
      <c r="E93" s="72"/>
      <c r="F93" s="73"/>
      <c r="G93" s="171"/>
      <c r="H93" s="104"/>
      <c r="I93" s="105"/>
      <c r="J93" s="106"/>
      <c r="K93" s="66"/>
    </row>
    <row r="94" spans="1:11" x14ac:dyDescent="0.2">
      <c r="A94" s="187">
        <v>80</v>
      </c>
      <c r="B94" s="17" t="s">
        <v>139</v>
      </c>
      <c r="C94" s="40" t="s">
        <v>140</v>
      </c>
      <c r="D94" s="169"/>
      <c r="E94" s="69"/>
      <c r="F94" s="70"/>
      <c r="G94" s="171"/>
      <c r="H94" s="104"/>
      <c r="I94" s="105"/>
      <c r="J94" s="106"/>
      <c r="K94" s="66"/>
    </row>
    <row r="95" spans="1:11" x14ac:dyDescent="0.2">
      <c r="A95" s="187">
        <v>81</v>
      </c>
      <c r="B95" s="132" t="s">
        <v>141</v>
      </c>
      <c r="C95" s="40" t="s">
        <v>142</v>
      </c>
      <c r="D95" s="169"/>
      <c r="E95" s="69"/>
      <c r="F95" s="70"/>
      <c r="G95" s="171"/>
      <c r="H95" s="104"/>
      <c r="I95" s="105"/>
      <c r="J95" s="106"/>
      <c r="K95" s="66"/>
    </row>
    <row r="96" spans="1:11" x14ac:dyDescent="0.2">
      <c r="A96" s="187">
        <v>82</v>
      </c>
      <c r="B96" s="17" t="s">
        <v>143</v>
      </c>
      <c r="C96" s="40" t="s">
        <v>27</v>
      </c>
      <c r="D96" s="172"/>
      <c r="E96" s="72"/>
      <c r="F96" s="73"/>
      <c r="G96" s="171"/>
      <c r="H96" s="104"/>
      <c r="I96" s="105"/>
      <c r="J96" s="106"/>
      <c r="K96" s="66"/>
    </row>
    <row r="97" spans="1:11" x14ac:dyDescent="0.2">
      <c r="A97" s="187">
        <v>83</v>
      </c>
      <c r="B97" s="132" t="s">
        <v>144</v>
      </c>
      <c r="C97" s="40" t="s">
        <v>12</v>
      </c>
      <c r="D97" s="169"/>
      <c r="E97" s="69"/>
      <c r="F97" s="70"/>
      <c r="G97" s="171"/>
      <c r="H97" s="104"/>
      <c r="I97" s="105"/>
      <c r="J97" s="106"/>
      <c r="K97" s="66"/>
    </row>
    <row r="98" spans="1:11" x14ac:dyDescent="0.2">
      <c r="A98" s="187">
        <v>84</v>
      </c>
      <c r="B98" s="132" t="s">
        <v>145</v>
      </c>
      <c r="C98" s="40" t="s">
        <v>26</v>
      </c>
      <c r="D98" s="172"/>
      <c r="E98" s="72"/>
      <c r="F98" s="73"/>
      <c r="G98" s="171"/>
      <c r="H98" s="104"/>
      <c r="I98" s="105"/>
      <c r="J98" s="106"/>
      <c r="K98" s="66"/>
    </row>
    <row r="99" spans="1:11" x14ac:dyDescent="0.2">
      <c r="A99" s="187">
        <v>85</v>
      </c>
      <c r="B99" s="17" t="s">
        <v>146</v>
      </c>
      <c r="C99" s="40" t="s">
        <v>41</v>
      </c>
      <c r="D99" s="169"/>
      <c r="E99" s="69"/>
      <c r="F99" s="70"/>
      <c r="G99" s="171"/>
      <c r="H99" s="104"/>
      <c r="I99" s="105"/>
      <c r="J99" s="106"/>
      <c r="K99" s="66"/>
    </row>
    <row r="100" spans="1:11" x14ac:dyDescent="0.2">
      <c r="A100" s="187">
        <v>86</v>
      </c>
      <c r="B100" s="38" t="s">
        <v>148</v>
      </c>
      <c r="C100" s="40" t="s">
        <v>28</v>
      </c>
      <c r="D100" s="169"/>
      <c r="E100" s="69"/>
      <c r="F100" s="70"/>
      <c r="G100" s="171"/>
      <c r="H100" s="104"/>
      <c r="I100" s="105"/>
      <c r="J100" s="106"/>
      <c r="K100" s="66"/>
    </row>
    <row r="101" spans="1:11" x14ac:dyDescent="0.2">
      <c r="A101" s="187">
        <v>88</v>
      </c>
      <c r="B101" s="38" t="s">
        <v>149</v>
      </c>
      <c r="C101" s="40" t="s">
        <v>29</v>
      </c>
      <c r="D101" s="107"/>
      <c r="E101" s="63"/>
      <c r="F101" s="64"/>
      <c r="G101" s="171"/>
      <c r="H101" s="104"/>
      <c r="I101" s="105"/>
      <c r="J101" s="106"/>
      <c r="K101" s="66"/>
    </row>
    <row r="102" spans="1:11" x14ac:dyDescent="0.2">
      <c r="A102" s="187">
        <v>89</v>
      </c>
      <c r="B102" s="132" t="s">
        <v>150</v>
      </c>
      <c r="C102" s="40" t="s">
        <v>14</v>
      </c>
      <c r="D102" s="172"/>
      <c r="E102" s="72"/>
      <c r="F102" s="73"/>
      <c r="G102" s="171"/>
      <c r="H102" s="104"/>
      <c r="I102" s="105"/>
      <c r="J102" s="106"/>
      <c r="K102" s="66"/>
    </row>
    <row r="103" spans="1:11" x14ac:dyDescent="0.2">
      <c r="A103" s="187">
        <v>90</v>
      </c>
      <c r="B103" s="38" t="s">
        <v>151</v>
      </c>
      <c r="C103" s="40" t="s">
        <v>30</v>
      </c>
      <c r="D103" s="169"/>
      <c r="E103" s="69"/>
      <c r="F103" s="70"/>
      <c r="G103" s="171"/>
      <c r="H103" s="104"/>
      <c r="I103" s="105"/>
      <c r="J103" s="106"/>
      <c r="K103" s="66"/>
    </row>
    <row r="104" spans="1:11" x14ac:dyDescent="0.2">
      <c r="A104" s="187">
        <v>91</v>
      </c>
      <c r="B104" s="38" t="s">
        <v>152</v>
      </c>
      <c r="C104" s="40" t="s">
        <v>15</v>
      </c>
      <c r="D104" s="107"/>
      <c r="E104" s="63"/>
      <c r="F104" s="64"/>
      <c r="G104" s="171"/>
      <c r="H104" s="104"/>
      <c r="I104" s="105"/>
      <c r="J104" s="106"/>
      <c r="K104" s="66"/>
    </row>
    <row r="105" spans="1:11" x14ac:dyDescent="0.2">
      <c r="A105" s="187">
        <v>92</v>
      </c>
      <c r="B105" s="17" t="s">
        <v>153</v>
      </c>
      <c r="C105" s="40" t="s">
        <v>13</v>
      </c>
      <c r="D105" s="169"/>
      <c r="E105" s="69"/>
      <c r="F105" s="70"/>
      <c r="G105" s="171"/>
      <c r="H105" s="104"/>
      <c r="I105" s="105"/>
      <c r="J105" s="106"/>
      <c r="K105" s="66"/>
    </row>
    <row r="106" spans="1:11" x14ac:dyDescent="0.2">
      <c r="A106" s="187">
        <v>93</v>
      </c>
      <c r="B106" s="132" t="s">
        <v>154</v>
      </c>
      <c r="C106" s="40" t="s">
        <v>31</v>
      </c>
      <c r="D106" s="169"/>
      <c r="E106" s="69"/>
      <c r="F106" s="70"/>
      <c r="G106" s="171"/>
      <c r="H106" s="104"/>
      <c r="I106" s="105"/>
      <c r="J106" s="106"/>
      <c r="K106" s="66"/>
    </row>
    <row r="107" spans="1:11" x14ac:dyDescent="0.2">
      <c r="A107" s="187">
        <v>94</v>
      </c>
      <c r="B107" s="38" t="s">
        <v>156</v>
      </c>
      <c r="C107" s="40" t="s">
        <v>33</v>
      </c>
      <c r="D107" s="172"/>
      <c r="E107" s="72"/>
      <c r="F107" s="73"/>
      <c r="G107" s="171"/>
      <c r="H107" s="104"/>
      <c r="I107" s="105"/>
      <c r="J107" s="106"/>
      <c r="K107" s="66"/>
    </row>
    <row r="108" spans="1:11" x14ac:dyDescent="0.2">
      <c r="A108" s="187">
        <v>96</v>
      </c>
      <c r="B108" s="38" t="s">
        <v>158</v>
      </c>
      <c r="C108" s="40" t="s">
        <v>159</v>
      </c>
      <c r="D108" s="107"/>
      <c r="E108" s="63"/>
      <c r="F108" s="64"/>
      <c r="G108" s="171"/>
      <c r="H108" s="104"/>
      <c r="I108" s="105"/>
      <c r="J108" s="106"/>
      <c r="K108" s="66"/>
    </row>
    <row r="109" spans="1:11" x14ac:dyDescent="0.2">
      <c r="A109" s="187">
        <v>98</v>
      </c>
      <c r="B109" s="38" t="s">
        <v>160</v>
      </c>
      <c r="C109" s="40" t="s">
        <v>161</v>
      </c>
      <c r="D109" s="107"/>
      <c r="E109" s="63"/>
      <c r="F109" s="64"/>
      <c r="G109" s="171"/>
      <c r="H109" s="104"/>
      <c r="I109" s="105"/>
      <c r="J109" s="106"/>
      <c r="K109" s="66"/>
    </row>
    <row r="110" spans="1:11" x14ac:dyDescent="0.2">
      <c r="A110" s="187">
        <v>99</v>
      </c>
      <c r="B110" s="132" t="s">
        <v>162</v>
      </c>
      <c r="C110" s="40" t="s">
        <v>163</v>
      </c>
      <c r="D110" s="169"/>
      <c r="E110" s="69"/>
      <c r="F110" s="70"/>
      <c r="G110" s="171"/>
      <c r="H110" s="104"/>
      <c r="I110" s="105"/>
      <c r="J110" s="106"/>
      <c r="K110" s="66"/>
    </row>
    <row r="111" spans="1:11" x14ac:dyDescent="0.2">
      <c r="A111" s="187">
        <v>100</v>
      </c>
      <c r="B111" s="132" t="s">
        <v>164</v>
      </c>
      <c r="C111" s="40" t="s">
        <v>165</v>
      </c>
      <c r="D111" s="172"/>
      <c r="E111" s="72"/>
      <c r="F111" s="73"/>
      <c r="G111" s="171"/>
      <c r="H111" s="104"/>
      <c r="I111" s="105"/>
      <c r="J111" s="106"/>
      <c r="K111" s="66"/>
    </row>
    <row r="112" spans="1:11" x14ac:dyDescent="0.2">
      <c r="A112" s="187">
        <v>101</v>
      </c>
      <c r="B112" s="132" t="s">
        <v>166</v>
      </c>
      <c r="C112" s="40" t="s">
        <v>167</v>
      </c>
      <c r="D112" s="107"/>
      <c r="E112" s="63"/>
      <c r="F112" s="64"/>
      <c r="G112" s="171"/>
      <c r="H112" s="104"/>
      <c r="I112" s="105"/>
      <c r="J112" s="106"/>
      <c r="K112" s="66"/>
    </row>
    <row r="113" spans="1:11" x14ac:dyDescent="0.2">
      <c r="A113" s="187">
        <v>102</v>
      </c>
      <c r="B113" s="132" t="s">
        <v>168</v>
      </c>
      <c r="C113" s="40" t="s">
        <v>169</v>
      </c>
      <c r="D113" s="107"/>
      <c r="E113" s="63"/>
      <c r="F113" s="64"/>
      <c r="G113" s="171"/>
      <c r="H113" s="104"/>
      <c r="I113" s="105"/>
      <c r="J113" s="106"/>
      <c r="K113" s="66"/>
    </row>
    <row r="114" spans="1:11" x14ac:dyDescent="0.2">
      <c r="A114" s="187">
        <v>103</v>
      </c>
      <c r="B114" s="132" t="s">
        <v>170</v>
      </c>
      <c r="C114" s="40" t="s">
        <v>171</v>
      </c>
      <c r="D114" s="169"/>
      <c r="E114" s="69"/>
      <c r="F114" s="70"/>
      <c r="G114" s="171"/>
      <c r="H114" s="104"/>
      <c r="I114" s="105"/>
      <c r="J114" s="106"/>
      <c r="K114" s="66"/>
    </row>
    <row r="115" spans="1:11" x14ac:dyDescent="0.2">
      <c r="A115" s="187">
        <v>104</v>
      </c>
      <c r="B115" s="83" t="s">
        <v>172</v>
      </c>
      <c r="C115" s="134" t="s">
        <v>173</v>
      </c>
      <c r="D115" s="169"/>
      <c r="E115" s="69"/>
      <c r="F115" s="70"/>
      <c r="G115" s="171"/>
      <c r="H115" s="104"/>
      <c r="I115" s="105"/>
      <c r="J115" s="106"/>
      <c r="K115" s="66"/>
    </row>
    <row r="116" spans="1:11" x14ac:dyDescent="0.2">
      <c r="A116" s="187">
        <v>105</v>
      </c>
      <c r="B116" s="17" t="s">
        <v>174</v>
      </c>
      <c r="C116" s="40" t="s">
        <v>175</v>
      </c>
      <c r="D116" s="107"/>
      <c r="E116" s="63"/>
      <c r="F116" s="64"/>
      <c r="G116" s="171"/>
      <c r="H116" s="104"/>
      <c r="I116" s="105"/>
      <c r="J116" s="106"/>
      <c r="K116" s="66"/>
    </row>
    <row r="117" spans="1:11" x14ac:dyDescent="0.2">
      <c r="A117" s="187">
        <v>106</v>
      </c>
      <c r="B117" s="132" t="s">
        <v>176</v>
      </c>
      <c r="C117" s="40" t="s">
        <v>177</v>
      </c>
      <c r="D117" s="169"/>
      <c r="E117" s="69"/>
      <c r="F117" s="70"/>
      <c r="G117" s="171"/>
      <c r="H117" s="104"/>
      <c r="I117" s="105"/>
      <c r="J117" s="106"/>
      <c r="K117" s="66"/>
    </row>
    <row r="118" spans="1:11" x14ac:dyDescent="0.2">
      <c r="A118" s="187">
        <v>107</v>
      </c>
      <c r="B118" s="38" t="s">
        <v>178</v>
      </c>
      <c r="C118" s="137" t="s">
        <v>179</v>
      </c>
      <c r="D118" s="107"/>
      <c r="E118" s="63"/>
      <c r="F118" s="64"/>
      <c r="G118" s="171"/>
      <c r="H118" s="104"/>
      <c r="I118" s="105"/>
      <c r="J118" s="106"/>
      <c r="K118" s="66"/>
    </row>
    <row r="119" spans="1:11" x14ac:dyDescent="0.2">
      <c r="A119" s="187">
        <v>108</v>
      </c>
      <c r="B119" s="132" t="s">
        <v>180</v>
      </c>
      <c r="C119" s="40" t="s">
        <v>262</v>
      </c>
      <c r="D119" s="169"/>
      <c r="E119" s="69"/>
      <c r="F119" s="70"/>
      <c r="G119" s="171"/>
      <c r="H119" s="104"/>
      <c r="I119" s="105"/>
      <c r="J119" s="106"/>
      <c r="K119" s="66"/>
    </row>
    <row r="120" spans="1:11" x14ac:dyDescent="0.2">
      <c r="A120" s="187">
        <v>109</v>
      </c>
      <c r="B120" s="17" t="s">
        <v>181</v>
      </c>
      <c r="C120" s="40" t="s">
        <v>250</v>
      </c>
      <c r="D120" s="169"/>
      <c r="E120" s="69"/>
      <c r="F120" s="70"/>
      <c r="G120" s="171"/>
      <c r="H120" s="104"/>
      <c r="I120" s="105"/>
      <c r="J120" s="106"/>
      <c r="K120" s="66"/>
    </row>
    <row r="121" spans="1:11" x14ac:dyDescent="0.2">
      <c r="A121" s="187">
        <v>110</v>
      </c>
      <c r="B121" s="38" t="s">
        <v>301</v>
      </c>
      <c r="C121" s="40" t="s">
        <v>306</v>
      </c>
      <c r="D121" s="169"/>
      <c r="E121" s="69"/>
      <c r="F121" s="70"/>
      <c r="G121" s="44"/>
      <c r="H121" s="104"/>
      <c r="I121" s="105"/>
      <c r="J121" s="106"/>
      <c r="K121" s="84"/>
    </row>
    <row r="122" spans="1:11" x14ac:dyDescent="0.2">
      <c r="A122" s="187">
        <v>111</v>
      </c>
      <c r="B122" s="22" t="s">
        <v>311</v>
      </c>
      <c r="C122" s="134" t="s">
        <v>310</v>
      </c>
      <c r="D122" s="169"/>
      <c r="E122" s="69"/>
      <c r="F122" s="70"/>
      <c r="G122" s="44"/>
      <c r="H122" s="104"/>
      <c r="I122" s="105"/>
      <c r="J122" s="106"/>
      <c r="K122" s="84"/>
    </row>
    <row r="123" spans="1:11" x14ac:dyDescent="0.2">
      <c r="A123" s="187">
        <v>112</v>
      </c>
      <c r="B123" s="17" t="s">
        <v>182</v>
      </c>
      <c r="C123" s="40" t="s">
        <v>300</v>
      </c>
      <c r="D123" s="176"/>
      <c r="E123" s="86"/>
      <c r="F123" s="87"/>
      <c r="G123" s="171"/>
      <c r="H123" s="104"/>
      <c r="I123" s="105"/>
      <c r="J123" s="106"/>
      <c r="K123" s="66"/>
    </row>
    <row r="124" spans="1:11" x14ac:dyDescent="0.2">
      <c r="A124" s="187">
        <v>113</v>
      </c>
      <c r="B124" s="132" t="s">
        <v>183</v>
      </c>
      <c r="C124" s="40" t="s">
        <v>184</v>
      </c>
      <c r="D124" s="107"/>
      <c r="E124" s="63"/>
      <c r="F124" s="64"/>
      <c r="G124" s="171"/>
      <c r="H124" s="104"/>
      <c r="I124" s="105"/>
      <c r="J124" s="106"/>
      <c r="K124" s="66"/>
    </row>
    <row r="125" spans="1:11" ht="25.5" x14ac:dyDescent="0.2">
      <c r="A125" s="187">
        <v>114</v>
      </c>
      <c r="B125" s="132" t="s">
        <v>185</v>
      </c>
      <c r="C125" s="72" t="s">
        <v>297</v>
      </c>
      <c r="D125" s="169"/>
      <c r="E125" s="69"/>
      <c r="F125" s="70"/>
      <c r="G125" s="171"/>
      <c r="H125" s="104"/>
      <c r="I125" s="105"/>
      <c r="J125" s="106"/>
      <c r="K125" s="66"/>
    </row>
    <row r="126" spans="1:11" x14ac:dyDescent="0.2">
      <c r="A126" s="187">
        <v>115</v>
      </c>
      <c r="B126" s="132" t="s">
        <v>186</v>
      </c>
      <c r="C126" s="40" t="s">
        <v>221</v>
      </c>
      <c r="D126" s="169"/>
      <c r="E126" s="69"/>
      <c r="F126" s="70"/>
      <c r="G126" s="171"/>
      <c r="H126" s="104"/>
      <c r="I126" s="105"/>
      <c r="J126" s="106"/>
      <c r="K126" s="66"/>
    </row>
    <row r="127" spans="1:11" x14ac:dyDescent="0.2">
      <c r="A127" s="187">
        <v>116</v>
      </c>
      <c r="B127" s="132" t="s">
        <v>187</v>
      </c>
      <c r="C127" s="40" t="s">
        <v>188</v>
      </c>
      <c r="D127" s="169"/>
      <c r="E127" s="69"/>
      <c r="F127" s="70"/>
      <c r="G127" s="171"/>
      <c r="H127" s="104"/>
      <c r="I127" s="105"/>
      <c r="J127" s="106"/>
      <c r="K127" s="66"/>
    </row>
    <row r="128" spans="1:11" x14ac:dyDescent="0.2">
      <c r="A128" s="187">
        <v>117</v>
      </c>
      <c r="B128" s="132" t="s">
        <v>189</v>
      </c>
      <c r="C128" s="40" t="s">
        <v>39</v>
      </c>
      <c r="D128" s="169"/>
      <c r="E128" s="69"/>
      <c r="F128" s="70"/>
      <c r="G128" s="171"/>
      <c r="H128" s="104"/>
      <c r="I128" s="105"/>
      <c r="J128" s="106"/>
      <c r="K128" s="66"/>
    </row>
    <row r="129" spans="1:13" x14ac:dyDescent="0.2">
      <c r="A129" s="187">
        <v>118</v>
      </c>
      <c r="B129" s="38" t="s">
        <v>190</v>
      </c>
      <c r="C129" s="40" t="s">
        <v>44</v>
      </c>
      <c r="D129" s="169"/>
      <c r="E129" s="69"/>
      <c r="F129" s="70"/>
      <c r="G129" s="171"/>
      <c r="H129" s="104"/>
      <c r="I129" s="105"/>
      <c r="J129" s="106"/>
      <c r="K129" s="66"/>
    </row>
    <row r="130" spans="1:13" x14ac:dyDescent="0.2">
      <c r="A130" s="187">
        <v>119</v>
      </c>
      <c r="B130" s="38" t="s">
        <v>191</v>
      </c>
      <c r="C130" s="40" t="s">
        <v>223</v>
      </c>
      <c r="D130" s="169"/>
      <c r="E130" s="69"/>
      <c r="F130" s="70"/>
      <c r="G130" s="171"/>
      <c r="H130" s="104"/>
      <c r="I130" s="105"/>
      <c r="J130" s="106"/>
      <c r="K130" s="66"/>
    </row>
    <row r="131" spans="1:13" x14ac:dyDescent="0.2">
      <c r="A131" s="187">
        <v>120</v>
      </c>
      <c r="B131" s="38" t="s">
        <v>192</v>
      </c>
      <c r="C131" s="40" t="s">
        <v>46</v>
      </c>
      <c r="D131" s="107"/>
      <c r="E131" s="63"/>
      <c r="F131" s="64"/>
      <c r="G131" s="171"/>
      <c r="H131" s="104"/>
      <c r="I131" s="105"/>
      <c r="J131" s="106"/>
      <c r="K131" s="66"/>
    </row>
    <row r="132" spans="1:13" x14ac:dyDescent="0.2">
      <c r="A132" s="187">
        <v>121</v>
      </c>
      <c r="B132" s="132" t="s">
        <v>193</v>
      </c>
      <c r="C132" s="40" t="s">
        <v>45</v>
      </c>
      <c r="D132" s="107"/>
      <c r="E132" s="63"/>
      <c r="F132" s="64"/>
      <c r="G132" s="171"/>
      <c r="H132" s="104"/>
      <c r="I132" s="105"/>
      <c r="J132" s="106"/>
      <c r="K132" s="66"/>
    </row>
    <row r="133" spans="1:13" x14ac:dyDescent="0.2">
      <c r="A133" s="187">
        <v>122</v>
      </c>
      <c r="B133" s="132" t="s">
        <v>194</v>
      </c>
      <c r="C133" s="40" t="s">
        <v>195</v>
      </c>
      <c r="D133" s="169"/>
      <c r="E133" s="69"/>
      <c r="F133" s="70"/>
      <c r="G133" s="171"/>
      <c r="H133" s="104"/>
      <c r="I133" s="105"/>
      <c r="J133" s="106"/>
      <c r="K133" s="66"/>
    </row>
    <row r="134" spans="1:13" x14ac:dyDescent="0.2">
      <c r="A134" s="187">
        <v>123</v>
      </c>
      <c r="B134" s="132" t="s">
        <v>196</v>
      </c>
      <c r="C134" s="40" t="s">
        <v>314</v>
      </c>
      <c r="D134" s="169"/>
      <c r="E134" s="69"/>
      <c r="F134" s="70"/>
      <c r="G134" s="171"/>
      <c r="H134" s="104"/>
      <c r="I134" s="105"/>
      <c r="J134" s="106"/>
      <c r="K134" s="66"/>
    </row>
    <row r="135" spans="1:13" x14ac:dyDescent="0.2">
      <c r="A135" s="187">
        <v>124</v>
      </c>
      <c r="B135" s="38" t="s">
        <v>197</v>
      </c>
      <c r="C135" s="40" t="s">
        <v>222</v>
      </c>
      <c r="D135" s="169"/>
      <c r="E135" s="69"/>
      <c r="F135" s="70"/>
      <c r="G135" s="171"/>
      <c r="H135" s="104"/>
      <c r="I135" s="105"/>
      <c r="J135" s="106"/>
      <c r="K135" s="66"/>
    </row>
    <row r="136" spans="1:13" ht="25.5" x14ac:dyDescent="0.2">
      <c r="A136" s="187">
        <v>125</v>
      </c>
      <c r="B136" s="17" t="s">
        <v>198</v>
      </c>
      <c r="C136" s="40" t="s">
        <v>313</v>
      </c>
      <c r="D136" s="169"/>
      <c r="E136" s="69"/>
      <c r="F136" s="70"/>
      <c r="G136" s="171"/>
      <c r="H136" s="104"/>
      <c r="I136" s="105"/>
      <c r="J136" s="106"/>
      <c r="K136" s="66"/>
    </row>
    <row r="137" spans="1:13" x14ac:dyDescent="0.2">
      <c r="A137" s="187">
        <v>126</v>
      </c>
      <c r="B137" s="132" t="s">
        <v>199</v>
      </c>
      <c r="C137" s="40" t="s">
        <v>200</v>
      </c>
      <c r="D137" s="169"/>
      <c r="E137" s="69"/>
      <c r="F137" s="70"/>
      <c r="G137" s="171"/>
      <c r="H137" s="104"/>
      <c r="I137" s="105"/>
      <c r="J137" s="106"/>
      <c r="K137" s="66"/>
    </row>
    <row r="138" spans="1:13" x14ac:dyDescent="0.2">
      <c r="A138" s="187">
        <v>127</v>
      </c>
      <c r="B138" s="38" t="s">
        <v>201</v>
      </c>
      <c r="C138" s="82" t="s">
        <v>202</v>
      </c>
      <c r="D138" s="169"/>
      <c r="E138" s="69"/>
      <c r="F138" s="70"/>
      <c r="G138" s="88"/>
      <c r="H138" s="108"/>
      <c r="I138" s="105"/>
      <c r="J138" s="106"/>
      <c r="K138" s="66"/>
    </row>
    <row r="139" spans="1:13" x14ac:dyDescent="0.2">
      <c r="A139" s="187">
        <v>128</v>
      </c>
      <c r="B139" s="132" t="s">
        <v>203</v>
      </c>
      <c r="C139" s="82" t="s">
        <v>204</v>
      </c>
      <c r="D139" s="107"/>
      <c r="E139" s="63"/>
      <c r="F139" s="64"/>
      <c r="G139" s="88"/>
      <c r="H139" s="108">
        <f>SUM(I139:J139)</f>
        <v>75380562.540000007</v>
      </c>
      <c r="I139" s="105">
        <v>16640591.4</v>
      </c>
      <c r="J139" s="106">
        <v>58739971.140000001</v>
      </c>
      <c r="K139" s="84">
        <f>F139+G139+H139</f>
        <v>75380562.540000007</v>
      </c>
      <c r="L139" s="23"/>
      <c r="M139" s="23"/>
    </row>
    <row r="140" spans="1:13" x14ac:dyDescent="0.2">
      <c r="A140" s="187">
        <v>129</v>
      </c>
      <c r="B140" s="16" t="s">
        <v>251</v>
      </c>
      <c r="C140" s="145" t="s">
        <v>252</v>
      </c>
      <c r="D140" s="169"/>
      <c r="E140" s="69"/>
      <c r="F140" s="170"/>
      <c r="G140" s="66"/>
      <c r="H140" s="108"/>
      <c r="I140" s="105"/>
      <c r="J140" s="106"/>
      <c r="K140" s="66"/>
    </row>
    <row r="141" spans="1:13" x14ac:dyDescent="0.2">
      <c r="A141" s="187">
        <v>130</v>
      </c>
      <c r="B141" s="19" t="s">
        <v>253</v>
      </c>
      <c r="C141" s="145" t="s">
        <v>254</v>
      </c>
      <c r="D141" s="89"/>
      <c r="E141" s="90"/>
      <c r="F141" s="41"/>
      <c r="G141" s="66"/>
      <c r="H141" s="108"/>
      <c r="I141" s="105"/>
      <c r="J141" s="106"/>
      <c r="K141" s="66"/>
    </row>
    <row r="142" spans="1:13" x14ac:dyDescent="0.2">
      <c r="A142" s="187">
        <v>131</v>
      </c>
      <c r="B142" s="112" t="s">
        <v>255</v>
      </c>
      <c r="C142" s="183" t="s">
        <v>309</v>
      </c>
      <c r="D142" s="92"/>
      <c r="E142" s="93"/>
      <c r="F142" s="43"/>
      <c r="G142" s="66"/>
      <c r="H142" s="108"/>
      <c r="I142" s="105"/>
      <c r="J142" s="106"/>
      <c r="K142" s="66"/>
    </row>
    <row r="143" spans="1:13" x14ac:dyDescent="0.2">
      <c r="A143" s="187">
        <v>132</v>
      </c>
      <c r="B143" s="133" t="s">
        <v>260</v>
      </c>
      <c r="C143" s="126" t="s">
        <v>261</v>
      </c>
      <c r="D143" s="89"/>
      <c r="E143" s="90"/>
      <c r="F143" s="41"/>
      <c r="G143" s="66"/>
      <c r="H143" s="108"/>
      <c r="I143" s="105"/>
      <c r="J143" s="106"/>
      <c r="K143" s="66"/>
    </row>
    <row r="144" spans="1:13" x14ac:dyDescent="0.2">
      <c r="A144" s="187">
        <v>133</v>
      </c>
      <c r="B144" s="22" t="s">
        <v>295</v>
      </c>
      <c r="C144" s="126" t="s">
        <v>294</v>
      </c>
      <c r="D144" s="89"/>
      <c r="E144" s="90"/>
      <c r="F144" s="41"/>
      <c r="G144" s="66"/>
      <c r="H144" s="108"/>
      <c r="I144" s="105"/>
      <c r="J144" s="106"/>
      <c r="K144" s="66"/>
    </row>
    <row r="145" spans="1:11" x14ac:dyDescent="0.2">
      <c r="A145" s="187">
        <v>134</v>
      </c>
      <c r="B145" s="22" t="s">
        <v>299</v>
      </c>
      <c r="C145" s="126" t="s">
        <v>298</v>
      </c>
      <c r="D145" s="89"/>
      <c r="E145" s="90"/>
      <c r="F145" s="41"/>
      <c r="G145" s="66"/>
      <c r="H145" s="108"/>
      <c r="I145" s="105"/>
      <c r="J145" s="106"/>
      <c r="K145" s="66"/>
    </row>
    <row r="146" spans="1:11" ht="13.5" thickBot="1" x14ac:dyDescent="0.25">
      <c r="A146" s="207">
        <v>135</v>
      </c>
      <c r="B146" s="208" t="s">
        <v>302</v>
      </c>
      <c r="C146" s="215" t="s">
        <v>303</v>
      </c>
      <c r="D146" s="228"/>
      <c r="E146" s="229"/>
      <c r="F146" s="230"/>
      <c r="G146" s="231"/>
      <c r="H146" s="232"/>
      <c r="I146" s="233"/>
      <c r="J146" s="234"/>
      <c r="K146" s="235"/>
    </row>
  </sheetData>
  <mergeCells count="17">
    <mergeCell ref="A89:A92"/>
    <mergeCell ref="B89:B92"/>
    <mergeCell ref="A7:C7"/>
    <mergeCell ref="I3:J4"/>
    <mergeCell ref="A6:C6"/>
    <mergeCell ref="A8:C8"/>
    <mergeCell ref="A1:K1"/>
    <mergeCell ref="A3:A5"/>
    <mergeCell ref="B3:B5"/>
    <mergeCell ref="C3:C5"/>
    <mergeCell ref="D3:F3"/>
    <mergeCell ref="G3:G5"/>
    <mergeCell ref="H3:H5"/>
    <mergeCell ref="K3:K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6"/>
  <sheetViews>
    <sheetView zoomScale="90" zoomScaleNormal="90" workbookViewId="0">
      <pane xSplit="3" ySplit="8" topLeftCell="D130" activePane="bottomRight" state="frozen"/>
      <selection activeCell="C173" sqref="C173"/>
      <selection pane="topRight" activeCell="C173" sqref="C173"/>
      <selection pane="bottomLeft" activeCell="C173" sqref="C173"/>
      <selection pane="bottomRight" activeCell="K142" sqref="K142"/>
    </sheetView>
  </sheetViews>
  <sheetFormatPr defaultRowHeight="12.75" x14ac:dyDescent="0.2"/>
  <cols>
    <col min="1" max="1" width="6.28515625" style="4" customWidth="1"/>
    <col min="2" max="2" width="8.140625" style="4" customWidth="1"/>
    <col min="3" max="3" width="35.85546875" style="31" customWidth="1"/>
    <col min="4" max="4" width="15" style="6" customWidth="1"/>
    <col min="5" max="5" width="14" style="6" customWidth="1"/>
    <col min="6" max="6" width="15" style="3" customWidth="1"/>
    <col min="7" max="7" width="14.140625" style="6" customWidth="1"/>
    <col min="8" max="8" width="14.42578125" style="6" customWidth="1"/>
    <col min="9" max="9" width="15.28515625" style="3" customWidth="1"/>
    <col min="10" max="16384" width="9.140625" style="4"/>
  </cols>
  <sheetData>
    <row r="1" spans="1:9" ht="33" customHeight="1" x14ac:dyDescent="0.2">
      <c r="A1" s="360" t="s">
        <v>327</v>
      </c>
      <c r="B1" s="361"/>
      <c r="C1" s="361"/>
      <c r="D1" s="362"/>
      <c r="E1" s="362"/>
      <c r="F1" s="362"/>
      <c r="G1" s="362"/>
      <c r="H1" s="362"/>
      <c r="I1" s="362"/>
    </row>
    <row r="2" spans="1:9" ht="13.5" thickBot="1" x14ac:dyDescent="0.25"/>
    <row r="3" spans="1:9" s="155" customFormat="1" ht="15.75" customHeight="1" x14ac:dyDescent="0.2">
      <c r="A3" s="363" t="s">
        <v>42</v>
      </c>
      <c r="B3" s="366" t="s">
        <v>263</v>
      </c>
      <c r="C3" s="369" t="s">
        <v>43</v>
      </c>
      <c r="D3" s="372" t="s">
        <v>258</v>
      </c>
      <c r="E3" s="373"/>
      <c r="F3" s="374"/>
      <c r="G3" s="375" t="s">
        <v>280</v>
      </c>
      <c r="H3" s="378" t="s">
        <v>279</v>
      </c>
      <c r="I3" s="381" t="s">
        <v>287</v>
      </c>
    </row>
    <row r="4" spans="1:9" s="155" customFormat="1" ht="15.75" customHeight="1" x14ac:dyDescent="0.2">
      <c r="A4" s="364"/>
      <c r="B4" s="367"/>
      <c r="C4" s="370"/>
      <c r="D4" s="384" t="s">
        <v>277</v>
      </c>
      <c r="E4" s="386" t="s">
        <v>225</v>
      </c>
      <c r="F4" s="388" t="s">
        <v>229</v>
      </c>
      <c r="G4" s="376"/>
      <c r="H4" s="379"/>
      <c r="I4" s="382"/>
    </row>
    <row r="5" spans="1:9" s="155" customFormat="1" ht="37.5" customHeight="1" thickBot="1" x14ac:dyDescent="0.25">
      <c r="A5" s="365"/>
      <c r="B5" s="368"/>
      <c r="C5" s="371"/>
      <c r="D5" s="385"/>
      <c r="E5" s="387"/>
      <c r="F5" s="389"/>
      <c r="G5" s="377"/>
      <c r="H5" s="380"/>
      <c r="I5" s="383"/>
    </row>
    <row r="6" spans="1:9" ht="15" customHeight="1" x14ac:dyDescent="0.2">
      <c r="A6" s="304" t="s">
        <v>220</v>
      </c>
      <c r="B6" s="305"/>
      <c r="C6" s="338"/>
      <c r="D6" s="49">
        <f t="shared" ref="D6:I6" si="0">SUM(D7:D8)</f>
        <v>169003469.16999999</v>
      </c>
      <c r="E6" s="50">
        <f t="shared" si="0"/>
        <v>20362151.18</v>
      </c>
      <c r="F6" s="177">
        <f t="shared" si="0"/>
        <v>189365620.34999996</v>
      </c>
      <c r="G6" s="102">
        <f t="shared" si="0"/>
        <v>22421936.77</v>
      </c>
      <c r="H6" s="33">
        <f t="shared" si="0"/>
        <v>12119046.289999999</v>
      </c>
      <c r="I6" s="103">
        <f t="shared" si="0"/>
        <v>223906603.40999997</v>
      </c>
    </row>
    <row r="7" spans="1:9" ht="15" customHeight="1" x14ac:dyDescent="0.2">
      <c r="A7" s="302" t="s">
        <v>307</v>
      </c>
      <c r="B7" s="358"/>
      <c r="C7" s="359"/>
      <c r="D7" s="160">
        <v>295.27</v>
      </c>
      <c r="E7" s="152">
        <v>81.900000000000006</v>
      </c>
      <c r="F7" s="161">
        <f>D7+E7</f>
        <v>377.16999999999996</v>
      </c>
      <c r="G7" s="160">
        <v>56.41</v>
      </c>
      <c r="H7" s="162">
        <v>30.29</v>
      </c>
      <c r="I7" s="153">
        <f>F7+G7+H7</f>
        <v>463.86999999999995</v>
      </c>
    </row>
    <row r="8" spans="1:9" ht="16.5" customHeight="1" x14ac:dyDescent="0.2">
      <c r="A8" s="299" t="s">
        <v>219</v>
      </c>
      <c r="B8" s="300"/>
      <c r="C8" s="339"/>
      <c r="D8" s="129">
        <f t="shared" ref="D8:I8" si="1">SUM(D9:D146)-D89</f>
        <v>169003173.89999998</v>
      </c>
      <c r="E8" s="130">
        <f t="shared" si="1"/>
        <v>20362069.280000001</v>
      </c>
      <c r="F8" s="10">
        <f t="shared" si="1"/>
        <v>189365243.17999998</v>
      </c>
      <c r="G8" s="54">
        <f t="shared" si="1"/>
        <v>22421880.359999999</v>
      </c>
      <c r="H8" s="11">
        <f t="shared" si="1"/>
        <v>12119016</v>
      </c>
      <c r="I8" s="61">
        <f t="shared" si="1"/>
        <v>223906139.53999996</v>
      </c>
    </row>
    <row r="9" spans="1:9" x14ac:dyDescent="0.2">
      <c r="A9" s="45">
        <v>1</v>
      </c>
      <c r="B9" s="38" t="s">
        <v>52</v>
      </c>
      <c r="C9" s="111" t="s">
        <v>40</v>
      </c>
      <c r="D9" s="163">
        <v>913063.8</v>
      </c>
      <c r="E9" s="195"/>
      <c r="F9" s="196">
        <f>SUM(D9:E9)</f>
        <v>913063.8</v>
      </c>
      <c r="G9" s="44"/>
      <c r="H9" s="42"/>
      <c r="I9" s="197">
        <f>F9+G9+H9</f>
        <v>913063.8</v>
      </c>
    </row>
    <row r="10" spans="1:9" x14ac:dyDescent="0.2">
      <c r="A10" s="45">
        <v>2</v>
      </c>
      <c r="B10" s="17" t="s">
        <v>53</v>
      </c>
      <c r="C10" s="111" t="s">
        <v>205</v>
      </c>
      <c r="D10" s="163">
        <v>1346040</v>
      </c>
      <c r="E10" s="195"/>
      <c r="F10" s="196">
        <f t="shared" ref="F10:F68" si="2">SUM(D10:E10)</f>
        <v>1346040</v>
      </c>
      <c r="G10" s="44"/>
      <c r="H10" s="42"/>
      <c r="I10" s="197">
        <f t="shared" ref="I10:I68" si="3">F10+G10+H10</f>
        <v>1346040</v>
      </c>
    </row>
    <row r="11" spans="1:9" x14ac:dyDescent="0.2">
      <c r="A11" s="45">
        <v>3</v>
      </c>
      <c r="B11" s="132" t="s">
        <v>54</v>
      </c>
      <c r="C11" s="111" t="s">
        <v>5</v>
      </c>
      <c r="D11" s="163">
        <v>2645529.4500000002</v>
      </c>
      <c r="E11" s="195"/>
      <c r="F11" s="196">
        <f t="shared" si="2"/>
        <v>2645529.4500000002</v>
      </c>
      <c r="G11" s="44"/>
      <c r="H11" s="42"/>
      <c r="I11" s="197">
        <f t="shared" si="3"/>
        <v>2645529.4500000002</v>
      </c>
    </row>
    <row r="12" spans="1:9" x14ac:dyDescent="0.2">
      <c r="A12" s="45">
        <v>4</v>
      </c>
      <c r="B12" s="38" t="s">
        <v>55</v>
      </c>
      <c r="C12" s="111" t="s">
        <v>206</v>
      </c>
      <c r="D12" s="18">
        <v>1065615</v>
      </c>
      <c r="E12" s="195"/>
      <c r="F12" s="196">
        <f t="shared" si="2"/>
        <v>1065615</v>
      </c>
      <c r="G12" s="44"/>
      <c r="H12" s="42"/>
      <c r="I12" s="197">
        <f t="shared" si="3"/>
        <v>1065615</v>
      </c>
    </row>
    <row r="13" spans="1:9" ht="12.75" customHeight="1" x14ac:dyDescent="0.2">
      <c r="A13" s="45">
        <v>5</v>
      </c>
      <c r="B13" s="38" t="s">
        <v>56</v>
      </c>
      <c r="C13" s="111" t="s">
        <v>8</v>
      </c>
      <c r="D13" s="18">
        <v>858100.5</v>
      </c>
      <c r="E13" s="195"/>
      <c r="F13" s="196">
        <f t="shared" si="2"/>
        <v>858100.5</v>
      </c>
      <c r="G13" s="44"/>
      <c r="H13" s="42"/>
      <c r="I13" s="197">
        <f t="shared" si="3"/>
        <v>858100.5</v>
      </c>
    </row>
    <row r="14" spans="1:9" x14ac:dyDescent="0.2">
      <c r="A14" s="45">
        <v>6</v>
      </c>
      <c r="B14" s="132" t="s">
        <v>57</v>
      </c>
      <c r="C14" s="111" t="s">
        <v>58</v>
      </c>
      <c r="D14" s="18">
        <v>6144672.5999999996</v>
      </c>
      <c r="E14" s="13">
        <v>176625.36</v>
      </c>
      <c r="F14" s="196">
        <f t="shared" si="2"/>
        <v>6321297.96</v>
      </c>
      <c r="G14" s="34"/>
      <c r="H14" s="35">
        <v>5049590</v>
      </c>
      <c r="I14" s="197">
        <f t="shared" si="3"/>
        <v>11370887.960000001</v>
      </c>
    </row>
    <row r="15" spans="1:9" x14ac:dyDescent="0.2">
      <c r="A15" s="45">
        <v>7</v>
      </c>
      <c r="B15" s="38" t="s">
        <v>59</v>
      </c>
      <c r="C15" s="111" t="s">
        <v>207</v>
      </c>
      <c r="D15" s="18">
        <v>2523825</v>
      </c>
      <c r="E15" s="13"/>
      <c r="F15" s="196">
        <f t="shared" si="2"/>
        <v>2523825</v>
      </c>
      <c r="G15" s="34"/>
      <c r="H15" s="35"/>
      <c r="I15" s="197">
        <f t="shared" si="3"/>
        <v>2523825</v>
      </c>
    </row>
    <row r="16" spans="1:9" x14ac:dyDescent="0.2">
      <c r="A16" s="45">
        <v>8</v>
      </c>
      <c r="B16" s="132" t="s">
        <v>60</v>
      </c>
      <c r="C16" s="111" t="s">
        <v>17</v>
      </c>
      <c r="D16" s="18">
        <v>1080197.1000000001</v>
      </c>
      <c r="E16" s="13"/>
      <c r="F16" s="196">
        <f t="shared" si="2"/>
        <v>1080197.1000000001</v>
      </c>
      <c r="G16" s="34"/>
      <c r="H16" s="35"/>
      <c r="I16" s="197">
        <f t="shared" si="3"/>
        <v>1080197.1000000001</v>
      </c>
    </row>
    <row r="17" spans="1:9" x14ac:dyDescent="0.2">
      <c r="A17" s="45">
        <v>9</v>
      </c>
      <c r="B17" s="132" t="s">
        <v>61</v>
      </c>
      <c r="C17" s="111" t="s">
        <v>6</v>
      </c>
      <c r="D17" s="18">
        <v>1328653.6499999999</v>
      </c>
      <c r="E17" s="13"/>
      <c r="F17" s="196">
        <f t="shared" si="2"/>
        <v>1328653.6499999999</v>
      </c>
      <c r="G17" s="34"/>
      <c r="H17" s="35"/>
      <c r="I17" s="197">
        <f t="shared" si="3"/>
        <v>1328653.6499999999</v>
      </c>
    </row>
    <row r="18" spans="1:9" x14ac:dyDescent="0.2">
      <c r="A18" s="45">
        <v>10</v>
      </c>
      <c r="B18" s="132" t="s">
        <v>62</v>
      </c>
      <c r="C18" s="111" t="s">
        <v>18</v>
      </c>
      <c r="D18" s="18">
        <v>1314632.3999999999</v>
      </c>
      <c r="E18" s="13"/>
      <c r="F18" s="196">
        <f t="shared" si="2"/>
        <v>1314632.3999999999</v>
      </c>
      <c r="G18" s="34"/>
      <c r="H18" s="35"/>
      <c r="I18" s="197">
        <f t="shared" si="3"/>
        <v>1314632.3999999999</v>
      </c>
    </row>
    <row r="19" spans="1:9" x14ac:dyDescent="0.2">
      <c r="A19" s="45">
        <v>11</v>
      </c>
      <c r="B19" s="132" t="s">
        <v>63</v>
      </c>
      <c r="C19" s="111" t="s">
        <v>7</v>
      </c>
      <c r="D19" s="18">
        <v>939423.75</v>
      </c>
      <c r="E19" s="13"/>
      <c r="F19" s="196">
        <f t="shared" si="2"/>
        <v>939423.75</v>
      </c>
      <c r="G19" s="34"/>
      <c r="H19" s="35"/>
      <c r="I19" s="197">
        <f t="shared" si="3"/>
        <v>939423.75</v>
      </c>
    </row>
    <row r="20" spans="1:9" x14ac:dyDescent="0.2">
      <c r="A20" s="45">
        <v>12</v>
      </c>
      <c r="B20" s="132" t="s">
        <v>64</v>
      </c>
      <c r="C20" s="111" t="s">
        <v>19</v>
      </c>
      <c r="D20" s="18">
        <v>1785185.55</v>
      </c>
      <c r="E20" s="13"/>
      <c r="F20" s="196">
        <f t="shared" si="2"/>
        <v>1785185.55</v>
      </c>
      <c r="G20" s="34"/>
      <c r="H20" s="35"/>
      <c r="I20" s="197">
        <f t="shared" si="3"/>
        <v>1785185.55</v>
      </c>
    </row>
    <row r="21" spans="1:9" x14ac:dyDescent="0.2">
      <c r="A21" s="45">
        <v>13</v>
      </c>
      <c r="B21" s="132" t="s">
        <v>230</v>
      </c>
      <c r="C21" s="111" t="s">
        <v>231</v>
      </c>
      <c r="D21" s="18"/>
      <c r="E21" s="13"/>
      <c r="F21" s="196">
        <f t="shared" si="2"/>
        <v>0</v>
      </c>
      <c r="G21" s="34"/>
      <c r="H21" s="35"/>
      <c r="I21" s="197">
        <f t="shared" si="3"/>
        <v>0</v>
      </c>
    </row>
    <row r="22" spans="1:9" x14ac:dyDescent="0.2">
      <c r="A22" s="45">
        <v>14</v>
      </c>
      <c r="B22" s="132" t="s">
        <v>65</v>
      </c>
      <c r="C22" s="111" t="s">
        <v>22</v>
      </c>
      <c r="D22" s="18">
        <v>1545141.75</v>
      </c>
      <c r="E22" s="13"/>
      <c r="F22" s="196">
        <f t="shared" si="2"/>
        <v>1545141.75</v>
      </c>
      <c r="G22" s="34"/>
      <c r="H22" s="35"/>
      <c r="I22" s="197">
        <f t="shared" si="3"/>
        <v>1545141.75</v>
      </c>
    </row>
    <row r="23" spans="1:9" x14ac:dyDescent="0.2">
      <c r="A23" s="45">
        <v>15</v>
      </c>
      <c r="B23" s="132" t="s">
        <v>66</v>
      </c>
      <c r="C23" s="111" t="s">
        <v>10</v>
      </c>
      <c r="D23" s="18">
        <v>2498586.75</v>
      </c>
      <c r="E23" s="13"/>
      <c r="F23" s="196">
        <f t="shared" si="2"/>
        <v>2498586.75</v>
      </c>
      <c r="G23" s="34"/>
      <c r="H23" s="35"/>
      <c r="I23" s="197">
        <f t="shared" si="3"/>
        <v>2498586.75</v>
      </c>
    </row>
    <row r="24" spans="1:9" x14ac:dyDescent="0.2">
      <c r="A24" s="45">
        <v>16</v>
      </c>
      <c r="B24" s="132" t="s">
        <v>67</v>
      </c>
      <c r="C24" s="111" t="s">
        <v>304</v>
      </c>
      <c r="D24" s="18">
        <v>2156468.25</v>
      </c>
      <c r="E24" s="13"/>
      <c r="F24" s="196">
        <f t="shared" si="2"/>
        <v>2156468.25</v>
      </c>
      <c r="G24" s="34"/>
      <c r="H24" s="35"/>
      <c r="I24" s="197">
        <f t="shared" si="3"/>
        <v>2156468.25</v>
      </c>
    </row>
    <row r="25" spans="1:9" x14ac:dyDescent="0.2">
      <c r="A25" s="45">
        <v>17</v>
      </c>
      <c r="B25" s="132" t="s">
        <v>68</v>
      </c>
      <c r="C25" s="111" t="s">
        <v>9</v>
      </c>
      <c r="D25" s="18">
        <v>5672436.9000000004</v>
      </c>
      <c r="E25" s="13">
        <v>176625.36</v>
      </c>
      <c r="F25" s="196">
        <f t="shared" si="2"/>
        <v>5849062.2600000007</v>
      </c>
      <c r="G25" s="34"/>
      <c r="H25" s="35">
        <v>2019836</v>
      </c>
      <c r="I25" s="197">
        <f t="shared" si="3"/>
        <v>7868898.2600000007</v>
      </c>
    </row>
    <row r="26" spans="1:9" x14ac:dyDescent="0.2">
      <c r="A26" s="45">
        <v>18</v>
      </c>
      <c r="B26" s="38" t="s">
        <v>69</v>
      </c>
      <c r="C26" s="111" t="s">
        <v>11</v>
      </c>
      <c r="D26" s="18">
        <v>589453.35</v>
      </c>
      <c r="E26" s="13"/>
      <c r="F26" s="196">
        <f t="shared" si="2"/>
        <v>589453.35</v>
      </c>
      <c r="G26" s="34"/>
      <c r="H26" s="35"/>
      <c r="I26" s="197">
        <f t="shared" si="3"/>
        <v>589453.35</v>
      </c>
    </row>
    <row r="27" spans="1:9" x14ac:dyDescent="0.2">
      <c r="A27" s="45">
        <v>19</v>
      </c>
      <c r="B27" s="38" t="s">
        <v>70</v>
      </c>
      <c r="C27" s="111" t="s">
        <v>208</v>
      </c>
      <c r="D27" s="18">
        <v>1104874.5</v>
      </c>
      <c r="E27" s="13"/>
      <c r="F27" s="196">
        <f t="shared" si="2"/>
        <v>1104874.5</v>
      </c>
      <c r="G27" s="34"/>
      <c r="H27" s="35"/>
      <c r="I27" s="197">
        <f t="shared" si="3"/>
        <v>1104874.5</v>
      </c>
    </row>
    <row r="28" spans="1:9" x14ac:dyDescent="0.2">
      <c r="A28" s="45">
        <v>20</v>
      </c>
      <c r="B28" s="38" t="s">
        <v>71</v>
      </c>
      <c r="C28" s="111" t="s">
        <v>305</v>
      </c>
      <c r="D28" s="18">
        <v>3894542.4</v>
      </c>
      <c r="E28" s="13"/>
      <c r="F28" s="196">
        <f t="shared" si="2"/>
        <v>3894542.4</v>
      </c>
      <c r="G28" s="34"/>
      <c r="H28" s="35">
        <v>504959</v>
      </c>
      <c r="I28" s="197">
        <f t="shared" si="3"/>
        <v>4399501.4000000004</v>
      </c>
    </row>
    <row r="29" spans="1:9" x14ac:dyDescent="0.2">
      <c r="A29" s="45">
        <v>21</v>
      </c>
      <c r="B29" s="38" t="s">
        <v>72</v>
      </c>
      <c r="C29" s="111" t="s">
        <v>37</v>
      </c>
      <c r="D29" s="18">
        <v>2575423.2000000002</v>
      </c>
      <c r="E29" s="13">
        <v>176625.36</v>
      </c>
      <c r="F29" s="196">
        <f t="shared" si="2"/>
        <v>2752048.56</v>
      </c>
      <c r="G29" s="34"/>
      <c r="H29" s="35"/>
      <c r="I29" s="197">
        <f t="shared" si="3"/>
        <v>2752048.56</v>
      </c>
    </row>
    <row r="30" spans="1:9" s="15" customFormat="1" x14ac:dyDescent="0.2">
      <c r="A30" s="45">
        <v>22</v>
      </c>
      <c r="B30" s="132" t="s">
        <v>73</v>
      </c>
      <c r="C30" s="111" t="s">
        <v>74</v>
      </c>
      <c r="D30" s="18"/>
      <c r="E30" s="13"/>
      <c r="F30" s="198">
        <f t="shared" si="2"/>
        <v>0</v>
      </c>
      <c r="G30" s="36"/>
      <c r="H30" s="37"/>
      <c r="I30" s="199">
        <f t="shared" si="3"/>
        <v>0</v>
      </c>
    </row>
    <row r="31" spans="1:9" s="15" customFormat="1" x14ac:dyDescent="0.2">
      <c r="A31" s="45">
        <v>23</v>
      </c>
      <c r="B31" s="132" t="s">
        <v>75</v>
      </c>
      <c r="C31" s="111" t="s">
        <v>76</v>
      </c>
      <c r="D31" s="18"/>
      <c r="E31" s="13"/>
      <c r="F31" s="198">
        <f t="shared" si="2"/>
        <v>0</v>
      </c>
      <c r="G31" s="36"/>
      <c r="H31" s="37"/>
      <c r="I31" s="199">
        <f t="shared" si="3"/>
        <v>0</v>
      </c>
    </row>
    <row r="32" spans="1:9" s="15" customFormat="1" ht="25.5" x14ac:dyDescent="0.2">
      <c r="A32" s="45">
        <v>24</v>
      </c>
      <c r="B32" s="132" t="s">
        <v>77</v>
      </c>
      <c r="C32" s="111" t="s">
        <v>78</v>
      </c>
      <c r="D32" s="18"/>
      <c r="E32" s="13"/>
      <c r="F32" s="198">
        <f t="shared" si="2"/>
        <v>0</v>
      </c>
      <c r="G32" s="36"/>
      <c r="H32" s="37"/>
      <c r="I32" s="199">
        <f t="shared" si="3"/>
        <v>0</v>
      </c>
    </row>
    <row r="33" spans="1:9" s="15" customFormat="1" x14ac:dyDescent="0.2">
      <c r="A33" s="45">
        <v>25</v>
      </c>
      <c r="B33" s="38" t="s">
        <v>79</v>
      </c>
      <c r="C33" s="111" t="s">
        <v>80</v>
      </c>
      <c r="D33" s="18">
        <v>3653376.9</v>
      </c>
      <c r="E33" s="13"/>
      <c r="F33" s="198">
        <f t="shared" si="2"/>
        <v>3653376.9</v>
      </c>
      <c r="G33" s="36"/>
      <c r="H33" s="37"/>
      <c r="I33" s="199">
        <f t="shared" si="3"/>
        <v>3653376.9</v>
      </c>
    </row>
    <row r="34" spans="1:9" s="15" customFormat="1" x14ac:dyDescent="0.2">
      <c r="A34" s="45">
        <v>26</v>
      </c>
      <c r="B34" s="132" t="s">
        <v>81</v>
      </c>
      <c r="C34" s="111" t="s">
        <v>82</v>
      </c>
      <c r="D34" s="18"/>
      <c r="E34" s="13"/>
      <c r="F34" s="198">
        <f t="shared" si="2"/>
        <v>0</v>
      </c>
      <c r="G34" s="36"/>
      <c r="H34" s="37"/>
      <c r="I34" s="199">
        <f t="shared" si="3"/>
        <v>0</v>
      </c>
    </row>
    <row r="35" spans="1:9" s="15" customFormat="1" x14ac:dyDescent="0.2">
      <c r="A35" s="45">
        <v>27</v>
      </c>
      <c r="B35" s="17" t="s">
        <v>83</v>
      </c>
      <c r="C35" s="111" t="s">
        <v>84</v>
      </c>
      <c r="D35" s="18"/>
      <c r="E35" s="13"/>
      <c r="F35" s="198">
        <f t="shared" si="2"/>
        <v>0</v>
      </c>
      <c r="G35" s="36"/>
      <c r="H35" s="37"/>
      <c r="I35" s="199">
        <f t="shared" si="3"/>
        <v>0</v>
      </c>
    </row>
    <row r="36" spans="1:9" s="15" customFormat="1" x14ac:dyDescent="0.2">
      <c r="A36" s="187">
        <v>28</v>
      </c>
      <c r="B36" s="17" t="s">
        <v>85</v>
      </c>
      <c r="C36" s="111" t="s">
        <v>38</v>
      </c>
      <c r="D36" s="18">
        <v>3547376.25</v>
      </c>
      <c r="E36" s="13">
        <v>176625.36</v>
      </c>
      <c r="F36" s="198">
        <f t="shared" si="2"/>
        <v>3724001.61</v>
      </c>
      <c r="G36" s="36"/>
      <c r="H36" s="37"/>
      <c r="I36" s="199">
        <f t="shared" si="3"/>
        <v>3724001.61</v>
      </c>
    </row>
    <row r="37" spans="1:9" s="15" customFormat="1" x14ac:dyDescent="0.2">
      <c r="A37" s="187">
        <v>29</v>
      </c>
      <c r="B37" s="38" t="s">
        <v>86</v>
      </c>
      <c r="C37" s="111" t="s">
        <v>36</v>
      </c>
      <c r="D37" s="18"/>
      <c r="E37" s="13"/>
      <c r="F37" s="198">
        <f t="shared" si="2"/>
        <v>0</v>
      </c>
      <c r="G37" s="36"/>
      <c r="H37" s="37"/>
      <c r="I37" s="199">
        <f t="shared" si="3"/>
        <v>0</v>
      </c>
    </row>
    <row r="38" spans="1:9" x14ac:dyDescent="0.2">
      <c r="A38" s="187">
        <v>30</v>
      </c>
      <c r="B38" s="17" t="s">
        <v>87</v>
      </c>
      <c r="C38" s="111" t="s">
        <v>16</v>
      </c>
      <c r="D38" s="18">
        <v>1607396.1</v>
      </c>
      <c r="E38" s="13"/>
      <c r="F38" s="196">
        <f t="shared" si="2"/>
        <v>1607396.1</v>
      </c>
      <c r="G38" s="34"/>
      <c r="H38" s="35"/>
      <c r="I38" s="197">
        <f t="shared" si="3"/>
        <v>1607396.1</v>
      </c>
    </row>
    <row r="39" spans="1:9" x14ac:dyDescent="0.2">
      <c r="A39" s="187">
        <v>31</v>
      </c>
      <c r="B39" s="132" t="s">
        <v>88</v>
      </c>
      <c r="C39" s="111" t="s">
        <v>21</v>
      </c>
      <c r="D39" s="18">
        <v>4492969.3499999996</v>
      </c>
      <c r="E39" s="13"/>
      <c r="F39" s="196">
        <f t="shared" si="2"/>
        <v>4492969.3499999996</v>
      </c>
      <c r="G39" s="34"/>
      <c r="H39" s="35"/>
      <c r="I39" s="197">
        <f t="shared" si="3"/>
        <v>4492969.3499999996</v>
      </c>
    </row>
    <row r="40" spans="1:9" x14ac:dyDescent="0.2">
      <c r="A40" s="187">
        <v>32</v>
      </c>
      <c r="B40" s="17" t="s">
        <v>89</v>
      </c>
      <c r="C40" s="111" t="s">
        <v>24</v>
      </c>
      <c r="D40" s="18">
        <v>1423998.15</v>
      </c>
      <c r="E40" s="13"/>
      <c r="F40" s="196">
        <f t="shared" si="2"/>
        <v>1423998.15</v>
      </c>
      <c r="G40" s="34"/>
      <c r="H40" s="35"/>
      <c r="I40" s="197">
        <f t="shared" si="3"/>
        <v>1423998.15</v>
      </c>
    </row>
    <row r="41" spans="1:9" x14ac:dyDescent="0.2">
      <c r="A41" s="187">
        <v>33</v>
      </c>
      <c r="B41" s="38" t="s">
        <v>90</v>
      </c>
      <c r="C41" s="111" t="s">
        <v>209</v>
      </c>
      <c r="D41" s="18">
        <v>3347713.65</v>
      </c>
      <c r="E41" s="13"/>
      <c r="F41" s="196">
        <f t="shared" si="2"/>
        <v>3347713.65</v>
      </c>
      <c r="G41" s="34"/>
      <c r="H41" s="35"/>
      <c r="I41" s="197">
        <f t="shared" si="3"/>
        <v>3347713.65</v>
      </c>
    </row>
    <row r="42" spans="1:9" x14ac:dyDescent="0.2">
      <c r="A42" s="187">
        <v>34</v>
      </c>
      <c r="B42" s="77" t="s">
        <v>91</v>
      </c>
      <c r="C42" s="150" t="s">
        <v>210</v>
      </c>
      <c r="D42" s="18">
        <v>1425119.85</v>
      </c>
      <c r="E42" s="13"/>
      <c r="F42" s="196">
        <f t="shared" si="2"/>
        <v>1425119.85</v>
      </c>
      <c r="G42" s="34"/>
      <c r="H42" s="35"/>
      <c r="I42" s="197">
        <f t="shared" si="3"/>
        <v>1425119.85</v>
      </c>
    </row>
    <row r="43" spans="1:9" x14ac:dyDescent="0.2">
      <c r="A43" s="187">
        <v>35</v>
      </c>
      <c r="B43" s="38" t="s">
        <v>92</v>
      </c>
      <c r="C43" s="111" t="s">
        <v>211</v>
      </c>
      <c r="D43" s="18">
        <v>724057.35</v>
      </c>
      <c r="E43" s="13"/>
      <c r="F43" s="196">
        <f t="shared" si="2"/>
        <v>724057.35</v>
      </c>
      <c r="G43" s="34"/>
      <c r="H43" s="35"/>
      <c r="I43" s="197">
        <f t="shared" si="3"/>
        <v>724057.35</v>
      </c>
    </row>
    <row r="44" spans="1:9" x14ac:dyDescent="0.2">
      <c r="A44" s="187">
        <v>36</v>
      </c>
      <c r="B44" s="38" t="s">
        <v>93</v>
      </c>
      <c r="C44" s="111" t="s">
        <v>23</v>
      </c>
      <c r="D44" s="18">
        <v>1273690.3500000001</v>
      </c>
      <c r="E44" s="13"/>
      <c r="F44" s="196">
        <f t="shared" si="2"/>
        <v>1273690.3500000001</v>
      </c>
      <c r="G44" s="34"/>
      <c r="H44" s="35"/>
      <c r="I44" s="197">
        <f t="shared" si="3"/>
        <v>1273690.3500000001</v>
      </c>
    </row>
    <row r="45" spans="1:9" x14ac:dyDescent="0.2">
      <c r="A45" s="187">
        <v>37</v>
      </c>
      <c r="B45" s="132" t="s">
        <v>94</v>
      </c>
      <c r="C45" s="111" t="s">
        <v>20</v>
      </c>
      <c r="D45" s="18">
        <v>1158155.25</v>
      </c>
      <c r="E45" s="13"/>
      <c r="F45" s="196">
        <f t="shared" si="2"/>
        <v>1158155.25</v>
      </c>
      <c r="G45" s="34"/>
      <c r="H45" s="35"/>
      <c r="I45" s="197">
        <f t="shared" si="3"/>
        <v>1158155.25</v>
      </c>
    </row>
    <row r="46" spans="1:9" x14ac:dyDescent="0.2">
      <c r="A46" s="187">
        <v>38</v>
      </c>
      <c r="B46" s="17" t="s">
        <v>95</v>
      </c>
      <c r="C46" s="111" t="s">
        <v>96</v>
      </c>
      <c r="D46" s="18"/>
      <c r="E46" s="13"/>
      <c r="F46" s="196">
        <f t="shared" si="2"/>
        <v>0</v>
      </c>
      <c r="G46" s="34"/>
      <c r="H46" s="35"/>
      <c r="I46" s="197">
        <f t="shared" si="3"/>
        <v>0</v>
      </c>
    </row>
    <row r="47" spans="1:9" x14ac:dyDescent="0.2">
      <c r="A47" s="187">
        <v>39</v>
      </c>
      <c r="B47" s="132" t="s">
        <v>97</v>
      </c>
      <c r="C47" s="111" t="s">
        <v>98</v>
      </c>
      <c r="D47" s="18">
        <v>4765542.45</v>
      </c>
      <c r="E47" s="13">
        <v>176625.36</v>
      </c>
      <c r="F47" s="196">
        <f t="shared" si="2"/>
        <v>4942167.8100000005</v>
      </c>
      <c r="G47" s="34"/>
      <c r="H47" s="35"/>
      <c r="I47" s="197">
        <f t="shared" si="3"/>
        <v>4942167.8100000005</v>
      </c>
    </row>
    <row r="48" spans="1:9" x14ac:dyDescent="0.2">
      <c r="A48" s="187">
        <v>40</v>
      </c>
      <c r="B48" s="38" t="s">
        <v>99</v>
      </c>
      <c r="C48" s="111" t="s">
        <v>216</v>
      </c>
      <c r="D48" s="18">
        <v>1514855.85</v>
      </c>
      <c r="E48" s="13"/>
      <c r="F48" s="196">
        <f t="shared" si="2"/>
        <v>1514855.85</v>
      </c>
      <c r="G48" s="34"/>
      <c r="H48" s="35"/>
      <c r="I48" s="197">
        <f t="shared" si="3"/>
        <v>1514855.85</v>
      </c>
    </row>
    <row r="49" spans="1:9" x14ac:dyDescent="0.2">
      <c r="A49" s="187">
        <v>41</v>
      </c>
      <c r="B49" s="38" t="s">
        <v>100</v>
      </c>
      <c r="C49" s="111" t="s">
        <v>2</v>
      </c>
      <c r="D49" s="18">
        <v>4169919.75</v>
      </c>
      <c r="E49" s="13"/>
      <c r="F49" s="196">
        <f t="shared" si="2"/>
        <v>4169919.75</v>
      </c>
      <c r="G49" s="34"/>
      <c r="H49" s="35">
        <v>1009918</v>
      </c>
      <c r="I49" s="197">
        <f t="shared" si="3"/>
        <v>5179837.75</v>
      </c>
    </row>
    <row r="50" spans="1:9" x14ac:dyDescent="0.2">
      <c r="A50" s="187">
        <v>42</v>
      </c>
      <c r="B50" s="132" t="s">
        <v>101</v>
      </c>
      <c r="C50" s="111" t="s">
        <v>3</v>
      </c>
      <c r="D50" s="18">
        <v>1298928.6000000001</v>
      </c>
      <c r="E50" s="13"/>
      <c r="F50" s="196">
        <f t="shared" si="2"/>
        <v>1298928.6000000001</v>
      </c>
      <c r="G50" s="34"/>
      <c r="H50" s="35"/>
      <c r="I50" s="197">
        <f t="shared" si="3"/>
        <v>1298928.6000000001</v>
      </c>
    </row>
    <row r="51" spans="1:9" x14ac:dyDescent="0.2">
      <c r="A51" s="187">
        <v>43</v>
      </c>
      <c r="B51" s="17" t="s">
        <v>147</v>
      </c>
      <c r="C51" s="111" t="s">
        <v>32</v>
      </c>
      <c r="D51" s="18">
        <v>1368474</v>
      </c>
      <c r="E51" s="13"/>
      <c r="F51" s="196">
        <f t="shared" si="2"/>
        <v>1368474</v>
      </c>
      <c r="G51" s="34"/>
      <c r="H51" s="35"/>
      <c r="I51" s="197">
        <f t="shared" si="3"/>
        <v>1368474</v>
      </c>
    </row>
    <row r="52" spans="1:9" x14ac:dyDescent="0.2">
      <c r="A52" s="187">
        <v>87</v>
      </c>
      <c r="B52" s="132" t="s">
        <v>102</v>
      </c>
      <c r="C52" s="111" t="s">
        <v>212</v>
      </c>
      <c r="D52" s="18">
        <v>1422315.6</v>
      </c>
      <c r="E52" s="13"/>
      <c r="F52" s="196">
        <f t="shared" si="2"/>
        <v>1422315.6</v>
      </c>
      <c r="G52" s="34"/>
      <c r="H52" s="35"/>
      <c r="I52" s="197">
        <f t="shared" si="3"/>
        <v>1422315.6</v>
      </c>
    </row>
    <row r="53" spans="1:9" x14ac:dyDescent="0.2">
      <c r="A53" s="187">
        <v>44</v>
      </c>
      <c r="B53" s="17" t="s">
        <v>103</v>
      </c>
      <c r="C53" s="111" t="s">
        <v>0</v>
      </c>
      <c r="D53" s="18">
        <v>1279859.7</v>
      </c>
      <c r="E53" s="13"/>
      <c r="F53" s="196">
        <f t="shared" si="2"/>
        <v>1279859.7</v>
      </c>
      <c r="G53" s="34"/>
      <c r="H53" s="35"/>
      <c r="I53" s="197">
        <f t="shared" si="3"/>
        <v>1279859.7</v>
      </c>
    </row>
    <row r="54" spans="1:9" x14ac:dyDescent="0.2">
      <c r="A54" s="187">
        <v>45</v>
      </c>
      <c r="B54" s="132" t="s">
        <v>104</v>
      </c>
      <c r="C54" s="111" t="s">
        <v>4</v>
      </c>
      <c r="D54" s="18">
        <v>706671</v>
      </c>
      <c r="E54" s="13"/>
      <c r="F54" s="196">
        <f t="shared" si="2"/>
        <v>706671</v>
      </c>
      <c r="G54" s="34"/>
      <c r="H54" s="35"/>
      <c r="I54" s="197">
        <f t="shared" si="3"/>
        <v>706671</v>
      </c>
    </row>
    <row r="55" spans="1:9" x14ac:dyDescent="0.2">
      <c r="A55" s="187">
        <v>46</v>
      </c>
      <c r="B55" s="17" t="s">
        <v>105</v>
      </c>
      <c r="C55" s="111" t="s">
        <v>1</v>
      </c>
      <c r="D55" s="18">
        <v>1426802.4</v>
      </c>
      <c r="E55" s="13"/>
      <c r="F55" s="196">
        <f t="shared" si="2"/>
        <v>1426802.4</v>
      </c>
      <c r="G55" s="34"/>
      <c r="H55" s="35"/>
      <c r="I55" s="197">
        <f t="shared" si="3"/>
        <v>1426802.4</v>
      </c>
    </row>
    <row r="56" spans="1:9" x14ac:dyDescent="0.2">
      <c r="A56" s="187">
        <v>47</v>
      </c>
      <c r="B56" s="132" t="s">
        <v>106</v>
      </c>
      <c r="C56" s="111" t="s">
        <v>213</v>
      </c>
      <c r="D56" s="18">
        <v>1569819.15</v>
      </c>
      <c r="E56" s="13"/>
      <c r="F56" s="196">
        <f t="shared" si="2"/>
        <v>1569819.15</v>
      </c>
      <c r="G56" s="34"/>
      <c r="H56" s="35"/>
      <c r="I56" s="197">
        <f t="shared" si="3"/>
        <v>1569819.15</v>
      </c>
    </row>
    <row r="57" spans="1:9" x14ac:dyDescent="0.2">
      <c r="A57" s="187">
        <v>48</v>
      </c>
      <c r="B57" s="132" t="s">
        <v>107</v>
      </c>
      <c r="C57" s="111" t="s">
        <v>25</v>
      </c>
      <c r="D57" s="18">
        <v>6047645.5499999998</v>
      </c>
      <c r="E57" s="13"/>
      <c r="F57" s="196">
        <f t="shared" si="2"/>
        <v>6047645.5499999998</v>
      </c>
      <c r="G57" s="34"/>
      <c r="H57" s="35"/>
      <c r="I57" s="197">
        <f t="shared" si="3"/>
        <v>6047645.5499999998</v>
      </c>
    </row>
    <row r="58" spans="1:9" x14ac:dyDescent="0.2">
      <c r="A58" s="187">
        <v>49</v>
      </c>
      <c r="B58" s="132" t="s">
        <v>155</v>
      </c>
      <c r="C58" s="111" t="s">
        <v>51</v>
      </c>
      <c r="D58" s="18">
        <v>1164324.6000000001</v>
      </c>
      <c r="E58" s="13"/>
      <c r="F58" s="196">
        <f t="shared" si="2"/>
        <v>1164324.6000000001</v>
      </c>
      <c r="G58" s="34"/>
      <c r="H58" s="35"/>
      <c r="I58" s="197">
        <f t="shared" si="3"/>
        <v>1164324.6000000001</v>
      </c>
    </row>
    <row r="59" spans="1:9" x14ac:dyDescent="0.2">
      <c r="A59" s="187">
        <v>95</v>
      </c>
      <c r="B59" s="132" t="s">
        <v>108</v>
      </c>
      <c r="C59" s="111" t="s">
        <v>214</v>
      </c>
      <c r="D59" s="18">
        <v>1176102.45</v>
      </c>
      <c r="E59" s="13"/>
      <c r="F59" s="196">
        <f t="shared" si="2"/>
        <v>1176102.45</v>
      </c>
      <c r="G59" s="34"/>
      <c r="H59" s="35"/>
      <c r="I59" s="197">
        <f t="shared" si="3"/>
        <v>1176102.45</v>
      </c>
    </row>
    <row r="60" spans="1:9" x14ac:dyDescent="0.2">
      <c r="A60" s="187">
        <v>50</v>
      </c>
      <c r="B60" s="17" t="s">
        <v>157</v>
      </c>
      <c r="C60" s="111" t="s">
        <v>215</v>
      </c>
      <c r="D60" s="18">
        <v>1039255.05</v>
      </c>
      <c r="E60" s="13"/>
      <c r="F60" s="196">
        <f t="shared" si="2"/>
        <v>1039255.05</v>
      </c>
      <c r="G60" s="34"/>
      <c r="H60" s="35"/>
      <c r="I60" s="197">
        <f t="shared" si="3"/>
        <v>1039255.05</v>
      </c>
    </row>
    <row r="61" spans="1:9" x14ac:dyDescent="0.2">
      <c r="A61" s="187">
        <v>97</v>
      </c>
      <c r="B61" s="132" t="s">
        <v>218</v>
      </c>
      <c r="C61" s="111" t="s">
        <v>217</v>
      </c>
      <c r="D61" s="18"/>
      <c r="E61" s="13"/>
      <c r="F61" s="196">
        <f t="shared" si="2"/>
        <v>0</v>
      </c>
      <c r="G61" s="34"/>
      <c r="H61" s="35"/>
      <c r="I61" s="197">
        <f t="shared" si="3"/>
        <v>0</v>
      </c>
    </row>
    <row r="62" spans="1:9" x14ac:dyDescent="0.2">
      <c r="A62" s="187">
        <v>51</v>
      </c>
      <c r="B62" s="132" t="s">
        <v>232</v>
      </c>
      <c r="C62" s="111" t="s">
        <v>233</v>
      </c>
      <c r="D62" s="18"/>
      <c r="E62" s="13"/>
      <c r="F62" s="196">
        <f t="shared" si="2"/>
        <v>0</v>
      </c>
      <c r="G62" s="34"/>
      <c r="H62" s="35"/>
      <c r="I62" s="197">
        <f t="shared" si="3"/>
        <v>0</v>
      </c>
    </row>
    <row r="63" spans="1:9" x14ac:dyDescent="0.2">
      <c r="A63" s="187">
        <v>52</v>
      </c>
      <c r="B63" s="132" t="s">
        <v>109</v>
      </c>
      <c r="C63" s="111" t="s">
        <v>50</v>
      </c>
      <c r="D63" s="18"/>
      <c r="E63" s="13"/>
      <c r="F63" s="196">
        <f t="shared" si="2"/>
        <v>0</v>
      </c>
      <c r="G63" s="34"/>
      <c r="H63" s="35"/>
      <c r="I63" s="197">
        <f t="shared" si="3"/>
        <v>0</v>
      </c>
    </row>
    <row r="64" spans="1:9" x14ac:dyDescent="0.2">
      <c r="A64" s="187">
        <v>53</v>
      </c>
      <c r="B64" s="17" t="s">
        <v>110</v>
      </c>
      <c r="C64" s="111" t="s">
        <v>234</v>
      </c>
      <c r="D64" s="18"/>
      <c r="E64" s="13"/>
      <c r="F64" s="196">
        <f t="shared" si="2"/>
        <v>0</v>
      </c>
      <c r="G64" s="34"/>
      <c r="H64" s="35"/>
      <c r="I64" s="197">
        <f t="shared" si="3"/>
        <v>0</v>
      </c>
    </row>
    <row r="65" spans="1:9" x14ac:dyDescent="0.2">
      <c r="A65" s="187">
        <v>54</v>
      </c>
      <c r="B65" s="38" t="s">
        <v>111</v>
      </c>
      <c r="C65" s="111" t="s">
        <v>112</v>
      </c>
      <c r="D65" s="18"/>
      <c r="E65" s="13"/>
      <c r="F65" s="196">
        <f t="shared" si="2"/>
        <v>0</v>
      </c>
      <c r="G65" s="34"/>
      <c r="H65" s="35"/>
      <c r="I65" s="197">
        <f t="shared" si="3"/>
        <v>0</v>
      </c>
    </row>
    <row r="66" spans="1:9" x14ac:dyDescent="0.2">
      <c r="A66" s="187">
        <v>55</v>
      </c>
      <c r="B66" s="17" t="s">
        <v>113</v>
      </c>
      <c r="C66" s="111" t="s">
        <v>235</v>
      </c>
      <c r="D66" s="18"/>
      <c r="E66" s="13"/>
      <c r="F66" s="196">
        <f t="shared" si="2"/>
        <v>0</v>
      </c>
      <c r="G66" s="34"/>
      <c r="H66" s="35"/>
      <c r="I66" s="197">
        <f t="shared" si="3"/>
        <v>0</v>
      </c>
    </row>
    <row r="67" spans="1:9" x14ac:dyDescent="0.2">
      <c r="A67" s="187">
        <v>56</v>
      </c>
      <c r="B67" s="132" t="s">
        <v>114</v>
      </c>
      <c r="C67" s="111" t="s">
        <v>269</v>
      </c>
      <c r="D67" s="18"/>
      <c r="E67" s="13"/>
      <c r="F67" s="196">
        <f t="shared" si="2"/>
        <v>0</v>
      </c>
      <c r="G67" s="34"/>
      <c r="H67" s="35"/>
      <c r="I67" s="197">
        <f t="shared" si="3"/>
        <v>0</v>
      </c>
    </row>
    <row r="68" spans="1:9" ht="25.5" x14ac:dyDescent="0.2">
      <c r="A68" s="187">
        <v>57</v>
      </c>
      <c r="B68" s="38" t="s">
        <v>115</v>
      </c>
      <c r="C68" s="111" t="s">
        <v>236</v>
      </c>
      <c r="D68" s="18"/>
      <c r="E68" s="13"/>
      <c r="F68" s="196">
        <f t="shared" si="2"/>
        <v>0</v>
      </c>
      <c r="G68" s="34"/>
      <c r="H68" s="35"/>
      <c r="I68" s="197">
        <f t="shared" si="3"/>
        <v>0</v>
      </c>
    </row>
    <row r="69" spans="1:9" ht="25.5" x14ac:dyDescent="0.2">
      <c r="A69" s="187">
        <v>58</v>
      </c>
      <c r="B69" s="38" t="s">
        <v>116</v>
      </c>
      <c r="C69" s="111" t="s">
        <v>237</v>
      </c>
      <c r="D69" s="18"/>
      <c r="E69" s="13"/>
      <c r="F69" s="196">
        <f t="shared" ref="F69:F129" si="4">SUM(D69:E69)</f>
        <v>0</v>
      </c>
      <c r="G69" s="34"/>
      <c r="H69" s="35"/>
      <c r="I69" s="197">
        <f t="shared" ref="I69:I129" si="5">F69+G69+H69</f>
        <v>0</v>
      </c>
    </row>
    <row r="70" spans="1:9" x14ac:dyDescent="0.2">
      <c r="A70" s="187">
        <v>59</v>
      </c>
      <c r="B70" s="17" t="s">
        <v>117</v>
      </c>
      <c r="C70" s="111" t="s">
        <v>238</v>
      </c>
      <c r="D70" s="18"/>
      <c r="E70" s="13"/>
      <c r="F70" s="196">
        <f t="shared" si="4"/>
        <v>0</v>
      </c>
      <c r="G70" s="34"/>
      <c r="H70" s="35"/>
      <c r="I70" s="197">
        <f t="shared" si="5"/>
        <v>0</v>
      </c>
    </row>
    <row r="71" spans="1:9" x14ac:dyDescent="0.2">
      <c r="A71" s="187">
        <v>60</v>
      </c>
      <c r="B71" s="17" t="s">
        <v>118</v>
      </c>
      <c r="C71" s="111" t="s">
        <v>49</v>
      </c>
      <c r="D71" s="18"/>
      <c r="E71" s="13"/>
      <c r="F71" s="196">
        <f t="shared" si="4"/>
        <v>0</v>
      </c>
      <c r="G71" s="34"/>
      <c r="H71" s="35"/>
      <c r="I71" s="197">
        <f t="shared" si="5"/>
        <v>0</v>
      </c>
    </row>
    <row r="72" spans="1:9" x14ac:dyDescent="0.2">
      <c r="A72" s="187">
        <v>61</v>
      </c>
      <c r="B72" s="17" t="s">
        <v>119</v>
      </c>
      <c r="C72" s="111" t="s">
        <v>239</v>
      </c>
      <c r="D72" s="18"/>
      <c r="E72" s="13"/>
      <c r="F72" s="196">
        <f t="shared" si="4"/>
        <v>0</v>
      </c>
      <c r="G72" s="34"/>
      <c r="H72" s="35"/>
      <c r="I72" s="197">
        <f t="shared" si="5"/>
        <v>0</v>
      </c>
    </row>
    <row r="73" spans="1:9" ht="25.5" x14ac:dyDescent="0.2">
      <c r="A73" s="187">
        <v>62</v>
      </c>
      <c r="B73" s="17" t="s">
        <v>120</v>
      </c>
      <c r="C73" s="111" t="s">
        <v>240</v>
      </c>
      <c r="D73" s="18"/>
      <c r="E73" s="13"/>
      <c r="F73" s="196">
        <f t="shared" si="4"/>
        <v>0</v>
      </c>
      <c r="G73" s="34"/>
      <c r="H73" s="35"/>
      <c r="I73" s="197">
        <f t="shared" si="5"/>
        <v>0</v>
      </c>
    </row>
    <row r="74" spans="1:9" ht="25.5" x14ac:dyDescent="0.2">
      <c r="A74" s="187">
        <v>63</v>
      </c>
      <c r="B74" s="38" t="s">
        <v>121</v>
      </c>
      <c r="C74" s="111" t="s">
        <v>241</v>
      </c>
      <c r="D74" s="18"/>
      <c r="E74" s="13"/>
      <c r="F74" s="196">
        <f t="shared" si="4"/>
        <v>0</v>
      </c>
      <c r="G74" s="34"/>
      <c r="H74" s="35"/>
      <c r="I74" s="197">
        <f t="shared" si="5"/>
        <v>0</v>
      </c>
    </row>
    <row r="75" spans="1:9" ht="25.5" x14ac:dyDescent="0.2">
      <c r="A75" s="187">
        <v>64</v>
      </c>
      <c r="B75" s="17" t="s">
        <v>122</v>
      </c>
      <c r="C75" s="111" t="s">
        <v>242</v>
      </c>
      <c r="D75" s="18"/>
      <c r="E75" s="13"/>
      <c r="F75" s="196">
        <f t="shared" si="4"/>
        <v>0</v>
      </c>
      <c r="G75" s="34"/>
      <c r="H75" s="35"/>
      <c r="I75" s="197">
        <f t="shared" si="5"/>
        <v>0</v>
      </c>
    </row>
    <row r="76" spans="1:9" ht="25.5" x14ac:dyDescent="0.2">
      <c r="A76" s="187">
        <v>65</v>
      </c>
      <c r="B76" s="17" t="s">
        <v>123</v>
      </c>
      <c r="C76" s="111" t="s">
        <v>243</v>
      </c>
      <c r="D76" s="18"/>
      <c r="E76" s="13"/>
      <c r="F76" s="196">
        <f t="shared" si="4"/>
        <v>0</v>
      </c>
      <c r="G76" s="34"/>
      <c r="H76" s="35"/>
      <c r="I76" s="197">
        <f t="shared" si="5"/>
        <v>0</v>
      </c>
    </row>
    <row r="77" spans="1:9" ht="25.5" x14ac:dyDescent="0.2">
      <c r="A77" s="187">
        <v>66</v>
      </c>
      <c r="B77" s="38" t="s">
        <v>124</v>
      </c>
      <c r="C77" s="111" t="s">
        <v>244</v>
      </c>
      <c r="D77" s="18"/>
      <c r="E77" s="13"/>
      <c r="F77" s="196">
        <f t="shared" si="4"/>
        <v>0</v>
      </c>
      <c r="G77" s="34"/>
      <c r="H77" s="35"/>
      <c r="I77" s="197">
        <f t="shared" si="5"/>
        <v>0</v>
      </c>
    </row>
    <row r="78" spans="1:9" ht="25.5" x14ac:dyDescent="0.2">
      <c r="A78" s="187">
        <v>67</v>
      </c>
      <c r="B78" s="38" t="s">
        <v>125</v>
      </c>
      <c r="C78" s="111" t="s">
        <v>245</v>
      </c>
      <c r="D78" s="18"/>
      <c r="E78" s="13"/>
      <c r="F78" s="196">
        <f t="shared" si="4"/>
        <v>0</v>
      </c>
      <c r="G78" s="34"/>
      <c r="H78" s="35"/>
      <c r="I78" s="197">
        <f t="shared" si="5"/>
        <v>0</v>
      </c>
    </row>
    <row r="79" spans="1:9" ht="25.5" x14ac:dyDescent="0.2">
      <c r="A79" s="187">
        <v>68</v>
      </c>
      <c r="B79" s="38" t="s">
        <v>126</v>
      </c>
      <c r="C79" s="111" t="s">
        <v>246</v>
      </c>
      <c r="D79" s="18"/>
      <c r="E79" s="13"/>
      <c r="F79" s="196">
        <f t="shared" si="4"/>
        <v>0</v>
      </c>
      <c r="G79" s="34"/>
      <c r="H79" s="35"/>
      <c r="I79" s="197">
        <f t="shared" si="5"/>
        <v>0</v>
      </c>
    </row>
    <row r="80" spans="1:9" x14ac:dyDescent="0.2">
      <c r="A80" s="187">
        <v>69</v>
      </c>
      <c r="B80" s="132" t="s">
        <v>127</v>
      </c>
      <c r="C80" s="111" t="s">
        <v>128</v>
      </c>
      <c r="D80" s="18"/>
      <c r="E80" s="13"/>
      <c r="F80" s="196">
        <f t="shared" si="4"/>
        <v>0</v>
      </c>
      <c r="G80" s="34"/>
      <c r="H80" s="35"/>
      <c r="I80" s="197">
        <f t="shared" si="5"/>
        <v>0</v>
      </c>
    </row>
    <row r="81" spans="1:9" x14ac:dyDescent="0.2">
      <c r="A81" s="187">
        <v>70</v>
      </c>
      <c r="B81" s="38" t="s">
        <v>129</v>
      </c>
      <c r="C81" s="111" t="s">
        <v>247</v>
      </c>
      <c r="D81" s="18"/>
      <c r="E81" s="13"/>
      <c r="F81" s="196">
        <f t="shared" si="4"/>
        <v>0</v>
      </c>
      <c r="G81" s="34"/>
      <c r="H81" s="35"/>
      <c r="I81" s="197">
        <f t="shared" si="5"/>
        <v>0</v>
      </c>
    </row>
    <row r="82" spans="1:9" x14ac:dyDescent="0.2">
      <c r="A82" s="187">
        <v>71</v>
      </c>
      <c r="B82" s="132" t="s">
        <v>130</v>
      </c>
      <c r="C82" s="111" t="s">
        <v>34</v>
      </c>
      <c r="D82" s="18"/>
      <c r="E82" s="13"/>
      <c r="F82" s="196">
        <f t="shared" si="4"/>
        <v>0</v>
      </c>
      <c r="G82" s="34"/>
      <c r="H82" s="35"/>
      <c r="I82" s="197">
        <f t="shared" si="5"/>
        <v>0</v>
      </c>
    </row>
    <row r="83" spans="1:9" x14ac:dyDescent="0.2">
      <c r="A83" s="187">
        <v>72</v>
      </c>
      <c r="B83" s="38" t="s">
        <v>131</v>
      </c>
      <c r="C83" s="40" t="s">
        <v>308</v>
      </c>
      <c r="D83" s="18"/>
      <c r="E83" s="13"/>
      <c r="F83" s="196">
        <f t="shared" si="4"/>
        <v>0</v>
      </c>
      <c r="G83" s="34"/>
      <c r="H83" s="35"/>
      <c r="I83" s="197">
        <f t="shared" si="5"/>
        <v>0</v>
      </c>
    </row>
    <row r="84" spans="1:9" x14ac:dyDescent="0.2">
      <c r="A84" s="187">
        <v>73</v>
      </c>
      <c r="B84" s="38" t="s">
        <v>132</v>
      </c>
      <c r="C84" s="111" t="s">
        <v>35</v>
      </c>
      <c r="D84" s="18"/>
      <c r="E84" s="13"/>
      <c r="F84" s="196">
        <f t="shared" si="4"/>
        <v>0</v>
      </c>
      <c r="G84" s="34"/>
      <c r="H84" s="35"/>
      <c r="I84" s="197">
        <f t="shared" si="5"/>
        <v>0</v>
      </c>
    </row>
    <row r="85" spans="1:9" x14ac:dyDescent="0.2">
      <c r="A85" s="187">
        <v>74</v>
      </c>
      <c r="B85" s="38" t="s">
        <v>133</v>
      </c>
      <c r="C85" s="111" t="s">
        <v>48</v>
      </c>
      <c r="D85" s="18"/>
      <c r="E85" s="13"/>
      <c r="F85" s="196">
        <f t="shared" si="4"/>
        <v>0</v>
      </c>
      <c r="G85" s="34"/>
      <c r="H85" s="35"/>
      <c r="I85" s="197">
        <f t="shared" si="5"/>
        <v>0</v>
      </c>
    </row>
    <row r="86" spans="1:9" x14ac:dyDescent="0.2">
      <c r="A86" s="187">
        <v>75</v>
      </c>
      <c r="B86" s="38" t="s">
        <v>134</v>
      </c>
      <c r="C86" s="111" t="s">
        <v>226</v>
      </c>
      <c r="D86" s="18"/>
      <c r="E86" s="13"/>
      <c r="F86" s="196">
        <f t="shared" si="4"/>
        <v>0</v>
      </c>
      <c r="G86" s="34"/>
      <c r="H86" s="35"/>
      <c r="I86" s="197">
        <f t="shared" si="5"/>
        <v>0</v>
      </c>
    </row>
    <row r="87" spans="1:9" x14ac:dyDescent="0.2">
      <c r="A87" s="187">
        <v>76</v>
      </c>
      <c r="B87" s="38" t="s">
        <v>135</v>
      </c>
      <c r="C87" s="111" t="s">
        <v>290</v>
      </c>
      <c r="D87" s="18"/>
      <c r="E87" s="13"/>
      <c r="F87" s="196">
        <f t="shared" si="4"/>
        <v>0</v>
      </c>
      <c r="G87" s="34"/>
      <c r="H87" s="35"/>
      <c r="I87" s="197">
        <f t="shared" si="5"/>
        <v>0</v>
      </c>
    </row>
    <row r="88" spans="1:9" x14ac:dyDescent="0.2">
      <c r="A88" s="187">
        <v>77</v>
      </c>
      <c r="B88" s="17" t="s">
        <v>136</v>
      </c>
      <c r="C88" s="111" t="s">
        <v>259</v>
      </c>
      <c r="D88" s="18"/>
      <c r="E88" s="13"/>
      <c r="F88" s="196">
        <f t="shared" si="4"/>
        <v>0</v>
      </c>
      <c r="G88" s="34"/>
      <c r="H88" s="35"/>
      <c r="I88" s="197">
        <f t="shared" si="5"/>
        <v>0</v>
      </c>
    </row>
    <row r="89" spans="1:9" ht="25.5" x14ac:dyDescent="0.2">
      <c r="A89" s="292">
        <v>78</v>
      </c>
      <c r="B89" s="295" t="s">
        <v>137</v>
      </c>
      <c r="C89" s="165" t="s">
        <v>248</v>
      </c>
      <c r="D89" s="18"/>
      <c r="E89" s="13"/>
      <c r="F89" s="196">
        <f t="shared" si="4"/>
        <v>0</v>
      </c>
      <c r="G89" s="34"/>
      <c r="H89" s="35"/>
      <c r="I89" s="197">
        <f t="shared" si="5"/>
        <v>0</v>
      </c>
    </row>
    <row r="90" spans="1:9" ht="38.25" x14ac:dyDescent="0.2">
      <c r="A90" s="356"/>
      <c r="B90" s="296"/>
      <c r="C90" s="111" t="s">
        <v>288</v>
      </c>
      <c r="D90" s="18"/>
      <c r="E90" s="13"/>
      <c r="F90" s="196">
        <f t="shared" si="4"/>
        <v>0</v>
      </c>
      <c r="G90" s="34"/>
      <c r="H90" s="35"/>
      <c r="I90" s="197">
        <f t="shared" si="5"/>
        <v>0</v>
      </c>
    </row>
    <row r="91" spans="1:9" ht="25.5" x14ac:dyDescent="0.2">
      <c r="A91" s="356"/>
      <c r="B91" s="296"/>
      <c r="C91" s="111" t="s">
        <v>249</v>
      </c>
      <c r="D91" s="18"/>
      <c r="E91" s="13"/>
      <c r="F91" s="196">
        <f t="shared" si="4"/>
        <v>0</v>
      </c>
      <c r="G91" s="34"/>
      <c r="H91" s="35"/>
      <c r="I91" s="197">
        <f t="shared" si="5"/>
        <v>0</v>
      </c>
    </row>
    <row r="92" spans="1:9" ht="38.25" x14ac:dyDescent="0.2">
      <c r="A92" s="357"/>
      <c r="B92" s="297"/>
      <c r="C92" s="166" t="s">
        <v>289</v>
      </c>
      <c r="D92" s="18"/>
      <c r="E92" s="13"/>
      <c r="F92" s="196">
        <f t="shared" si="4"/>
        <v>0</v>
      </c>
      <c r="G92" s="34"/>
      <c r="H92" s="35"/>
      <c r="I92" s="197">
        <f t="shared" si="5"/>
        <v>0</v>
      </c>
    </row>
    <row r="93" spans="1:9" ht="25.5" x14ac:dyDescent="0.2">
      <c r="A93" s="188">
        <v>79</v>
      </c>
      <c r="B93" s="17" t="s">
        <v>138</v>
      </c>
      <c r="C93" s="111" t="s">
        <v>47</v>
      </c>
      <c r="D93" s="18"/>
      <c r="E93" s="13"/>
      <c r="F93" s="196">
        <f t="shared" si="4"/>
        <v>0</v>
      </c>
      <c r="G93" s="34"/>
      <c r="H93" s="35"/>
      <c r="I93" s="197">
        <f t="shared" si="5"/>
        <v>0</v>
      </c>
    </row>
    <row r="94" spans="1:9" x14ac:dyDescent="0.2">
      <c r="A94" s="187">
        <v>80</v>
      </c>
      <c r="B94" s="17" t="s">
        <v>139</v>
      </c>
      <c r="C94" s="111" t="s">
        <v>140</v>
      </c>
      <c r="D94" s="18"/>
      <c r="E94" s="13"/>
      <c r="F94" s="196">
        <f t="shared" si="4"/>
        <v>0</v>
      </c>
      <c r="G94" s="34"/>
      <c r="H94" s="35"/>
      <c r="I94" s="197">
        <f t="shared" si="5"/>
        <v>0</v>
      </c>
    </row>
    <row r="95" spans="1:9" x14ac:dyDescent="0.2">
      <c r="A95" s="187">
        <v>81</v>
      </c>
      <c r="B95" s="132" t="s">
        <v>141</v>
      </c>
      <c r="C95" s="111" t="s">
        <v>142</v>
      </c>
      <c r="D95" s="18"/>
      <c r="E95" s="13"/>
      <c r="F95" s="196">
        <f t="shared" si="4"/>
        <v>0</v>
      </c>
      <c r="G95" s="34"/>
      <c r="H95" s="35"/>
      <c r="I95" s="197">
        <f t="shared" si="5"/>
        <v>0</v>
      </c>
    </row>
    <row r="96" spans="1:9" x14ac:dyDescent="0.2">
      <c r="A96" s="187">
        <v>82</v>
      </c>
      <c r="B96" s="17" t="s">
        <v>143</v>
      </c>
      <c r="C96" s="111" t="s">
        <v>27</v>
      </c>
      <c r="D96" s="18">
        <v>927085.05</v>
      </c>
      <c r="E96" s="13"/>
      <c r="F96" s="196">
        <f t="shared" si="4"/>
        <v>927085.05</v>
      </c>
      <c r="G96" s="34"/>
      <c r="H96" s="35"/>
      <c r="I96" s="197">
        <f t="shared" si="5"/>
        <v>927085.05</v>
      </c>
    </row>
    <row r="97" spans="1:9" x14ac:dyDescent="0.2">
      <c r="A97" s="187">
        <v>83</v>
      </c>
      <c r="B97" s="132" t="s">
        <v>144</v>
      </c>
      <c r="C97" s="111" t="s">
        <v>12</v>
      </c>
      <c r="D97" s="18">
        <v>1194610.5</v>
      </c>
      <c r="E97" s="13"/>
      <c r="F97" s="196">
        <f t="shared" si="4"/>
        <v>1194610.5</v>
      </c>
      <c r="G97" s="34"/>
      <c r="H97" s="35"/>
      <c r="I97" s="197">
        <f t="shared" si="5"/>
        <v>1194610.5</v>
      </c>
    </row>
    <row r="98" spans="1:9" x14ac:dyDescent="0.2">
      <c r="A98" s="187">
        <v>84</v>
      </c>
      <c r="B98" s="132" t="s">
        <v>145</v>
      </c>
      <c r="C98" s="111" t="s">
        <v>26</v>
      </c>
      <c r="D98" s="18">
        <v>2081314.35</v>
      </c>
      <c r="E98" s="13"/>
      <c r="F98" s="196">
        <f t="shared" si="4"/>
        <v>2081314.35</v>
      </c>
      <c r="G98" s="34"/>
      <c r="H98" s="35"/>
      <c r="I98" s="197">
        <f t="shared" si="5"/>
        <v>2081314.35</v>
      </c>
    </row>
    <row r="99" spans="1:9" x14ac:dyDescent="0.2">
      <c r="A99" s="187">
        <v>85</v>
      </c>
      <c r="B99" s="17" t="s">
        <v>146</v>
      </c>
      <c r="C99" s="111" t="s">
        <v>41</v>
      </c>
      <c r="D99" s="18">
        <v>922037.4</v>
      </c>
      <c r="E99" s="13"/>
      <c r="F99" s="196">
        <f t="shared" si="4"/>
        <v>922037.4</v>
      </c>
      <c r="G99" s="34"/>
      <c r="H99" s="35"/>
      <c r="I99" s="197">
        <f t="shared" si="5"/>
        <v>922037.4</v>
      </c>
    </row>
    <row r="100" spans="1:9" x14ac:dyDescent="0.2">
      <c r="A100" s="187">
        <v>86</v>
      </c>
      <c r="B100" s="38" t="s">
        <v>148</v>
      </c>
      <c r="C100" s="111" t="s">
        <v>28</v>
      </c>
      <c r="D100" s="18">
        <v>2823879.75</v>
      </c>
      <c r="E100" s="13"/>
      <c r="F100" s="196">
        <f t="shared" si="4"/>
        <v>2823879.75</v>
      </c>
      <c r="G100" s="34"/>
      <c r="H100" s="35"/>
      <c r="I100" s="197">
        <f t="shared" si="5"/>
        <v>2823879.75</v>
      </c>
    </row>
    <row r="101" spans="1:9" x14ac:dyDescent="0.2">
      <c r="A101" s="187">
        <v>88</v>
      </c>
      <c r="B101" s="38" t="s">
        <v>149</v>
      </c>
      <c r="C101" s="111" t="s">
        <v>29</v>
      </c>
      <c r="D101" s="18">
        <v>2025229.35</v>
      </c>
      <c r="E101" s="13"/>
      <c r="F101" s="196">
        <f t="shared" si="4"/>
        <v>2025229.35</v>
      </c>
      <c r="G101" s="34"/>
      <c r="H101" s="35"/>
      <c r="I101" s="197">
        <f t="shared" si="5"/>
        <v>2025229.35</v>
      </c>
    </row>
    <row r="102" spans="1:9" x14ac:dyDescent="0.2">
      <c r="A102" s="187">
        <v>89</v>
      </c>
      <c r="B102" s="132" t="s">
        <v>150</v>
      </c>
      <c r="C102" s="111" t="s">
        <v>14</v>
      </c>
      <c r="D102" s="18">
        <v>925963.35</v>
      </c>
      <c r="E102" s="13"/>
      <c r="F102" s="196">
        <f t="shared" si="4"/>
        <v>925963.35</v>
      </c>
      <c r="G102" s="34"/>
      <c r="H102" s="35"/>
      <c r="I102" s="197">
        <f t="shared" si="5"/>
        <v>925963.35</v>
      </c>
    </row>
    <row r="103" spans="1:9" x14ac:dyDescent="0.2">
      <c r="A103" s="187">
        <v>90</v>
      </c>
      <c r="B103" s="38" t="s">
        <v>151</v>
      </c>
      <c r="C103" s="111" t="s">
        <v>30</v>
      </c>
      <c r="D103" s="18">
        <v>1251817.2</v>
      </c>
      <c r="E103" s="13"/>
      <c r="F103" s="196">
        <f t="shared" si="4"/>
        <v>1251817.2</v>
      </c>
      <c r="G103" s="34"/>
      <c r="H103" s="35"/>
      <c r="I103" s="197">
        <f t="shared" si="5"/>
        <v>1251817.2</v>
      </c>
    </row>
    <row r="104" spans="1:9" x14ac:dyDescent="0.2">
      <c r="A104" s="187">
        <v>91</v>
      </c>
      <c r="B104" s="38" t="s">
        <v>152</v>
      </c>
      <c r="C104" s="111" t="s">
        <v>15</v>
      </c>
      <c r="D104" s="18">
        <v>954566.7</v>
      </c>
      <c r="E104" s="13"/>
      <c r="F104" s="196">
        <f t="shared" si="4"/>
        <v>954566.7</v>
      </c>
      <c r="G104" s="34"/>
      <c r="H104" s="35"/>
      <c r="I104" s="197">
        <f t="shared" si="5"/>
        <v>954566.7</v>
      </c>
    </row>
    <row r="105" spans="1:9" x14ac:dyDescent="0.2">
      <c r="A105" s="187">
        <v>92</v>
      </c>
      <c r="B105" s="17" t="s">
        <v>153</v>
      </c>
      <c r="C105" s="111" t="s">
        <v>13</v>
      </c>
      <c r="D105" s="18">
        <v>1489617.6</v>
      </c>
      <c r="E105" s="13">
        <v>176625.36</v>
      </c>
      <c r="F105" s="196">
        <f t="shared" si="4"/>
        <v>1666242.96</v>
      </c>
      <c r="G105" s="34"/>
      <c r="H105" s="35"/>
      <c r="I105" s="197">
        <f t="shared" si="5"/>
        <v>1666242.96</v>
      </c>
    </row>
    <row r="106" spans="1:9" x14ac:dyDescent="0.2">
      <c r="A106" s="187">
        <v>93</v>
      </c>
      <c r="B106" s="132" t="s">
        <v>154</v>
      </c>
      <c r="C106" s="111" t="s">
        <v>31</v>
      </c>
      <c r="D106" s="18">
        <v>2590566.15</v>
      </c>
      <c r="E106" s="13"/>
      <c r="F106" s="196">
        <f t="shared" si="4"/>
        <v>2590566.15</v>
      </c>
      <c r="G106" s="34"/>
      <c r="H106" s="35"/>
      <c r="I106" s="197">
        <f t="shared" si="5"/>
        <v>2590566.15</v>
      </c>
    </row>
    <row r="107" spans="1:9" x14ac:dyDescent="0.2">
      <c r="A107" s="187">
        <v>94</v>
      </c>
      <c r="B107" s="38" t="s">
        <v>156</v>
      </c>
      <c r="C107" s="111" t="s">
        <v>33</v>
      </c>
      <c r="D107" s="18">
        <v>2623656.2999999998</v>
      </c>
      <c r="E107" s="13"/>
      <c r="F107" s="196">
        <f t="shared" si="4"/>
        <v>2623656.2999999998</v>
      </c>
      <c r="G107" s="34"/>
      <c r="H107" s="35"/>
      <c r="I107" s="197">
        <f t="shared" si="5"/>
        <v>2623656.2999999998</v>
      </c>
    </row>
    <row r="108" spans="1:9" x14ac:dyDescent="0.2">
      <c r="A108" s="187">
        <v>96</v>
      </c>
      <c r="B108" s="38" t="s">
        <v>158</v>
      </c>
      <c r="C108" s="111" t="s">
        <v>159</v>
      </c>
      <c r="D108" s="18"/>
      <c r="E108" s="13"/>
      <c r="F108" s="196">
        <f t="shared" si="4"/>
        <v>0</v>
      </c>
      <c r="G108" s="34"/>
      <c r="H108" s="35"/>
      <c r="I108" s="197">
        <f t="shared" si="5"/>
        <v>0</v>
      </c>
    </row>
    <row r="109" spans="1:9" x14ac:dyDescent="0.2">
      <c r="A109" s="187">
        <v>98</v>
      </c>
      <c r="B109" s="38" t="s">
        <v>160</v>
      </c>
      <c r="C109" s="111" t="s">
        <v>161</v>
      </c>
      <c r="D109" s="18"/>
      <c r="E109" s="13"/>
      <c r="F109" s="196">
        <f t="shared" si="4"/>
        <v>0</v>
      </c>
      <c r="G109" s="34"/>
      <c r="H109" s="35"/>
      <c r="I109" s="197">
        <f t="shared" si="5"/>
        <v>0</v>
      </c>
    </row>
    <row r="110" spans="1:9" x14ac:dyDescent="0.2">
      <c r="A110" s="187">
        <v>99</v>
      </c>
      <c r="B110" s="132" t="s">
        <v>162</v>
      </c>
      <c r="C110" s="111" t="s">
        <v>163</v>
      </c>
      <c r="D110" s="18"/>
      <c r="E110" s="13"/>
      <c r="F110" s="196">
        <f t="shared" si="4"/>
        <v>0</v>
      </c>
      <c r="G110" s="34"/>
      <c r="H110" s="35"/>
      <c r="I110" s="197">
        <f t="shared" si="5"/>
        <v>0</v>
      </c>
    </row>
    <row r="111" spans="1:9" x14ac:dyDescent="0.2">
      <c r="A111" s="187">
        <v>100</v>
      </c>
      <c r="B111" s="132" t="s">
        <v>164</v>
      </c>
      <c r="C111" s="111" t="s">
        <v>165</v>
      </c>
      <c r="D111" s="18"/>
      <c r="E111" s="13"/>
      <c r="F111" s="196">
        <f t="shared" si="4"/>
        <v>0</v>
      </c>
      <c r="G111" s="34"/>
      <c r="H111" s="35"/>
      <c r="I111" s="197">
        <f t="shared" si="5"/>
        <v>0</v>
      </c>
    </row>
    <row r="112" spans="1:9" x14ac:dyDescent="0.2">
      <c r="A112" s="187">
        <v>101</v>
      </c>
      <c r="B112" s="132" t="s">
        <v>166</v>
      </c>
      <c r="C112" s="111" t="s">
        <v>167</v>
      </c>
      <c r="D112" s="18"/>
      <c r="E112" s="13"/>
      <c r="F112" s="196">
        <f t="shared" si="4"/>
        <v>0</v>
      </c>
      <c r="G112" s="34"/>
      <c r="H112" s="35"/>
      <c r="I112" s="197">
        <f t="shared" si="5"/>
        <v>0</v>
      </c>
    </row>
    <row r="113" spans="1:9" x14ac:dyDescent="0.2">
      <c r="A113" s="187">
        <v>102</v>
      </c>
      <c r="B113" s="132" t="s">
        <v>168</v>
      </c>
      <c r="C113" s="111" t="s">
        <v>169</v>
      </c>
      <c r="D113" s="18"/>
      <c r="E113" s="13"/>
      <c r="F113" s="196">
        <f t="shared" si="4"/>
        <v>0</v>
      </c>
      <c r="G113" s="34"/>
      <c r="H113" s="35"/>
      <c r="I113" s="197">
        <f t="shared" si="5"/>
        <v>0</v>
      </c>
    </row>
    <row r="114" spans="1:9" x14ac:dyDescent="0.2">
      <c r="A114" s="187">
        <v>103</v>
      </c>
      <c r="B114" s="132" t="s">
        <v>170</v>
      </c>
      <c r="C114" s="111" t="s">
        <v>171</v>
      </c>
      <c r="D114" s="18"/>
      <c r="E114" s="13"/>
      <c r="F114" s="196">
        <f t="shared" si="4"/>
        <v>0</v>
      </c>
      <c r="G114" s="34"/>
      <c r="H114" s="35"/>
      <c r="I114" s="197">
        <f t="shared" si="5"/>
        <v>0</v>
      </c>
    </row>
    <row r="115" spans="1:9" x14ac:dyDescent="0.2">
      <c r="A115" s="187">
        <v>104</v>
      </c>
      <c r="B115" s="83" t="s">
        <v>172</v>
      </c>
      <c r="C115" s="150" t="s">
        <v>173</v>
      </c>
      <c r="D115" s="18"/>
      <c r="E115" s="13"/>
      <c r="F115" s="196">
        <f t="shared" si="4"/>
        <v>0</v>
      </c>
      <c r="G115" s="34"/>
      <c r="H115" s="35"/>
      <c r="I115" s="197">
        <f t="shared" si="5"/>
        <v>0</v>
      </c>
    </row>
    <row r="116" spans="1:9" x14ac:dyDescent="0.2">
      <c r="A116" s="187">
        <v>105</v>
      </c>
      <c r="B116" s="17" t="s">
        <v>174</v>
      </c>
      <c r="C116" s="111" t="s">
        <v>175</v>
      </c>
      <c r="D116" s="18"/>
      <c r="E116" s="13"/>
      <c r="F116" s="196">
        <f t="shared" si="4"/>
        <v>0</v>
      </c>
      <c r="G116" s="34"/>
      <c r="H116" s="35"/>
      <c r="I116" s="197">
        <f t="shared" si="5"/>
        <v>0</v>
      </c>
    </row>
    <row r="117" spans="1:9" x14ac:dyDescent="0.2">
      <c r="A117" s="187">
        <v>106</v>
      </c>
      <c r="B117" s="132" t="s">
        <v>176</v>
      </c>
      <c r="C117" s="111" t="s">
        <v>177</v>
      </c>
      <c r="D117" s="18"/>
      <c r="E117" s="13"/>
      <c r="F117" s="196">
        <f t="shared" si="4"/>
        <v>0</v>
      </c>
      <c r="G117" s="34"/>
      <c r="H117" s="35"/>
      <c r="I117" s="197">
        <f t="shared" si="5"/>
        <v>0</v>
      </c>
    </row>
    <row r="118" spans="1:9" x14ac:dyDescent="0.2">
      <c r="A118" s="187">
        <v>107</v>
      </c>
      <c r="B118" s="38" t="s">
        <v>178</v>
      </c>
      <c r="C118" s="167" t="s">
        <v>179</v>
      </c>
      <c r="D118" s="18"/>
      <c r="E118" s="13"/>
      <c r="F118" s="196">
        <f t="shared" si="4"/>
        <v>0</v>
      </c>
      <c r="G118" s="34"/>
      <c r="H118" s="35"/>
      <c r="I118" s="197">
        <f t="shared" si="5"/>
        <v>0</v>
      </c>
    </row>
    <row r="119" spans="1:9" x14ac:dyDescent="0.2">
      <c r="A119" s="187">
        <v>108</v>
      </c>
      <c r="B119" s="132" t="s">
        <v>180</v>
      </c>
      <c r="C119" s="111" t="s">
        <v>262</v>
      </c>
      <c r="D119" s="18"/>
      <c r="E119" s="13"/>
      <c r="F119" s="196">
        <f t="shared" si="4"/>
        <v>0</v>
      </c>
      <c r="G119" s="34"/>
      <c r="H119" s="35"/>
      <c r="I119" s="197">
        <f t="shared" si="5"/>
        <v>0</v>
      </c>
    </row>
    <row r="120" spans="1:9" x14ac:dyDescent="0.2">
      <c r="A120" s="187">
        <v>109</v>
      </c>
      <c r="B120" s="17" t="s">
        <v>181</v>
      </c>
      <c r="C120" s="111" t="s">
        <v>250</v>
      </c>
      <c r="D120" s="18"/>
      <c r="E120" s="13"/>
      <c r="F120" s="196">
        <f t="shared" si="4"/>
        <v>0</v>
      </c>
      <c r="G120" s="34"/>
      <c r="H120" s="35"/>
      <c r="I120" s="197">
        <f t="shared" si="5"/>
        <v>0</v>
      </c>
    </row>
    <row r="121" spans="1:9" x14ac:dyDescent="0.2">
      <c r="A121" s="187">
        <v>110</v>
      </c>
      <c r="B121" s="38" t="s">
        <v>301</v>
      </c>
      <c r="C121" s="111" t="s">
        <v>306</v>
      </c>
      <c r="D121" s="18"/>
      <c r="E121" s="13"/>
      <c r="F121" s="196">
        <f t="shared" si="4"/>
        <v>0</v>
      </c>
      <c r="G121" s="34"/>
      <c r="H121" s="35"/>
      <c r="I121" s="197">
        <f t="shared" si="5"/>
        <v>0</v>
      </c>
    </row>
    <row r="122" spans="1:9" x14ac:dyDescent="0.2">
      <c r="A122" s="187">
        <v>111</v>
      </c>
      <c r="B122" s="22" t="s">
        <v>311</v>
      </c>
      <c r="C122" s="134" t="s">
        <v>310</v>
      </c>
      <c r="D122" s="18"/>
      <c r="E122" s="13"/>
      <c r="F122" s="196">
        <f t="shared" si="4"/>
        <v>0</v>
      </c>
      <c r="G122" s="34"/>
      <c r="H122" s="35"/>
      <c r="I122" s="197">
        <f t="shared" si="5"/>
        <v>0</v>
      </c>
    </row>
    <row r="123" spans="1:9" x14ac:dyDescent="0.2">
      <c r="A123" s="187">
        <v>112</v>
      </c>
      <c r="B123" s="17" t="s">
        <v>182</v>
      </c>
      <c r="C123" s="111" t="s">
        <v>300</v>
      </c>
      <c r="D123" s="18"/>
      <c r="E123" s="13"/>
      <c r="F123" s="196">
        <f t="shared" si="4"/>
        <v>0</v>
      </c>
      <c r="G123" s="34"/>
      <c r="H123" s="35"/>
      <c r="I123" s="197">
        <f t="shared" si="5"/>
        <v>0</v>
      </c>
    </row>
    <row r="124" spans="1:9" x14ac:dyDescent="0.2">
      <c r="A124" s="187">
        <v>113</v>
      </c>
      <c r="B124" s="132" t="s">
        <v>183</v>
      </c>
      <c r="C124" s="111" t="s">
        <v>184</v>
      </c>
      <c r="D124" s="18"/>
      <c r="E124" s="13"/>
      <c r="F124" s="196">
        <f t="shared" si="4"/>
        <v>0</v>
      </c>
      <c r="G124" s="34"/>
      <c r="H124" s="35"/>
      <c r="I124" s="197">
        <f t="shared" si="5"/>
        <v>0</v>
      </c>
    </row>
    <row r="125" spans="1:9" ht="25.5" x14ac:dyDescent="0.2">
      <c r="A125" s="187">
        <v>114</v>
      </c>
      <c r="B125" s="132" t="s">
        <v>185</v>
      </c>
      <c r="C125" s="164" t="s">
        <v>297</v>
      </c>
      <c r="D125" s="18"/>
      <c r="E125" s="13"/>
      <c r="F125" s="196">
        <f t="shared" si="4"/>
        <v>0</v>
      </c>
      <c r="G125" s="34"/>
      <c r="H125" s="35"/>
      <c r="I125" s="197">
        <f t="shared" si="5"/>
        <v>0</v>
      </c>
    </row>
    <row r="126" spans="1:9" x14ac:dyDescent="0.2">
      <c r="A126" s="187">
        <v>115</v>
      </c>
      <c r="B126" s="132" t="s">
        <v>186</v>
      </c>
      <c r="C126" s="111" t="s">
        <v>221</v>
      </c>
      <c r="D126" s="18"/>
      <c r="E126" s="13"/>
      <c r="F126" s="196">
        <f t="shared" si="4"/>
        <v>0</v>
      </c>
      <c r="G126" s="34"/>
      <c r="H126" s="35"/>
      <c r="I126" s="197">
        <f t="shared" si="5"/>
        <v>0</v>
      </c>
    </row>
    <row r="127" spans="1:9" x14ac:dyDescent="0.2">
      <c r="A127" s="187">
        <v>116</v>
      </c>
      <c r="B127" s="132" t="s">
        <v>187</v>
      </c>
      <c r="C127" s="111" t="s">
        <v>188</v>
      </c>
      <c r="D127" s="18"/>
      <c r="E127" s="13"/>
      <c r="F127" s="196">
        <f t="shared" si="4"/>
        <v>0</v>
      </c>
      <c r="G127" s="34"/>
      <c r="H127" s="35"/>
      <c r="I127" s="197">
        <f t="shared" si="5"/>
        <v>0</v>
      </c>
    </row>
    <row r="128" spans="1:9" x14ac:dyDescent="0.2">
      <c r="A128" s="187">
        <v>117</v>
      </c>
      <c r="B128" s="132" t="s">
        <v>189</v>
      </c>
      <c r="C128" s="111" t="s">
        <v>39</v>
      </c>
      <c r="D128" s="18"/>
      <c r="E128" s="13"/>
      <c r="F128" s="196">
        <f t="shared" si="4"/>
        <v>0</v>
      </c>
      <c r="G128" s="34"/>
      <c r="H128" s="35"/>
      <c r="I128" s="197">
        <f t="shared" si="5"/>
        <v>0</v>
      </c>
    </row>
    <row r="129" spans="1:9" x14ac:dyDescent="0.2">
      <c r="A129" s="187">
        <v>118</v>
      </c>
      <c r="B129" s="38" t="s">
        <v>190</v>
      </c>
      <c r="C129" s="111" t="s">
        <v>44</v>
      </c>
      <c r="D129" s="18"/>
      <c r="E129" s="13"/>
      <c r="F129" s="196">
        <f t="shared" si="4"/>
        <v>0</v>
      </c>
      <c r="G129" s="34"/>
      <c r="H129" s="35"/>
      <c r="I129" s="197">
        <f t="shared" si="5"/>
        <v>0</v>
      </c>
    </row>
    <row r="130" spans="1:9" x14ac:dyDescent="0.2">
      <c r="A130" s="187">
        <v>119</v>
      </c>
      <c r="B130" s="38" t="s">
        <v>191</v>
      </c>
      <c r="C130" s="111" t="s">
        <v>223</v>
      </c>
      <c r="D130" s="18">
        <v>52635772.5</v>
      </c>
      <c r="E130" s="13">
        <v>19302317.120000001</v>
      </c>
      <c r="F130" s="196">
        <f t="shared" ref="F130:F143" si="6">SUM(D130:E130)</f>
        <v>71938089.620000005</v>
      </c>
      <c r="G130" s="34">
        <v>22421880.359999999</v>
      </c>
      <c r="H130" s="35">
        <v>3534713</v>
      </c>
      <c r="I130" s="197">
        <f t="shared" ref="I130:I143" si="7">F130+G130+H130</f>
        <v>97894682.980000004</v>
      </c>
    </row>
    <row r="131" spans="1:9" x14ac:dyDescent="0.2">
      <c r="A131" s="187">
        <v>120</v>
      </c>
      <c r="B131" s="38" t="s">
        <v>192</v>
      </c>
      <c r="C131" s="111" t="s">
        <v>46</v>
      </c>
      <c r="D131" s="18"/>
      <c r="E131" s="13"/>
      <c r="F131" s="196">
        <f t="shared" si="6"/>
        <v>0</v>
      </c>
      <c r="G131" s="34"/>
      <c r="H131" s="35"/>
      <c r="I131" s="197">
        <f t="shared" si="7"/>
        <v>0</v>
      </c>
    </row>
    <row r="132" spans="1:9" x14ac:dyDescent="0.2">
      <c r="A132" s="187">
        <v>121</v>
      </c>
      <c r="B132" s="132" t="s">
        <v>193</v>
      </c>
      <c r="C132" s="111" t="s">
        <v>45</v>
      </c>
      <c r="D132" s="18"/>
      <c r="E132" s="13"/>
      <c r="F132" s="196">
        <f t="shared" si="6"/>
        <v>0</v>
      </c>
      <c r="G132" s="34"/>
      <c r="H132" s="35"/>
      <c r="I132" s="197">
        <f t="shared" si="7"/>
        <v>0</v>
      </c>
    </row>
    <row r="133" spans="1:9" x14ac:dyDescent="0.2">
      <c r="A133" s="187">
        <v>122</v>
      </c>
      <c r="B133" s="132" t="s">
        <v>194</v>
      </c>
      <c r="C133" s="111" t="s">
        <v>195</v>
      </c>
      <c r="D133" s="18"/>
      <c r="E133" s="13"/>
      <c r="F133" s="196">
        <f t="shared" si="6"/>
        <v>0</v>
      </c>
      <c r="G133" s="34"/>
      <c r="H133" s="35"/>
      <c r="I133" s="197">
        <f t="shared" si="7"/>
        <v>0</v>
      </c>
    </row>
    <row r="134" spans="1:9" x14ac:dyDescent="0.2">
      <c r="A134" s="187">
        <v>123</v>
      </c>
      <c r="B134" s="132" t="s">
        <v>196</v>
      </c>
      <c r="C134" s="40" t="s">
        <v>314</v>
      </c>
      <c r="D134" s="18"/>
      <c r="E134" s="13"/>
      <c r="F134" s="196">
        <f t="shared" si="6"/>
        <v>0</v>
      </c>
      <c r="G134" s="34"/>
      <c r="H134" s="35"/>
      <c r="I134" s="197">
        <f t="shared" si="7"/>
        <v>0</v>
      </c>
    </row>
    <row r="135" spans="1:9" x14ac:dyDescent="0.2">
      <c r="A135" s="187">
        <v>124</v>
      </c>
      <c r="B135" s="38" t="s">
        <v>197</v>
      </c>
      <c r="C135" s="111" t="s">
        <v>222</v>
      </c>
      <c r="D135" s="18"/>
      <c r="E135" s="13"/>
      <c r="F135" s="196">
        <f t="shared" si="6"/>
        <v>0</v>
      </c>
      <c r="G135" s="34"/>
      <c r="H135" s="35"/>
      <c r="I135" s="197">
        <f t="shared" si="7"/>
        <v>0</v>
      </c>
    </row>
    <row r="136" spans="1:9" ht="25.5" x14ac:dyDescent="0.2">
      <c r="A136" s="187">
        <v>125</v>
      </c>
      <c r="B136" s="17" t="s">
        <v>198</v>
      </c>
      <c r="C136" s="40" t="s">
        <v>313</v>
      </c>
      <c r="D136" s="18">
        <v>2970822.45</v>
      </c>
      <c r="E136" s="13"/>
      <c r="F136" s="196">
        <f t="shared" si="6"/>
        <v>2970822.45</v>
      </c>
      <c r="G136" s="34"/>
      <c r="H136" s="35"/>
      <c r="I136" s="197">
        <f t="shared" si="7"/>
        <v>2970822.45</v>
      </c>
    </row>
    <row r="137" spans="1:9" x14ac:dyDescent="0.2">
      <c r="A137" s="187">
        <v>126</v>
      </c>
      <c r="B137" s="132" t="s">
        <v>199</v>
      </c>
      <c r="C137" s="111" t="s">
        <v>200</v>
      </c>
      <c r="D137" s="18"/>
      <c r="E137" s="13"/>
      <c r="F137" s="196">
        <f t="shared" si="6"/>
        <v>0</v>
      </c>
      <c r="G137" s="34"/>
      <c r="H137" s="35"/>
      <c r="I137" s="197">
        <f t="shared" si="7"/>
        <v>0</v>
      </c>
    </row>
    <row r="138" spans="1:9" x14ac:dyDescent="0.2">
      <c r="A138" s="187">
        <v>127</v>
      </c>
      <c r="B138" s="38" t="s">
        <v>201</v>
      </c>
      <c r="C138" s="111" t="s">
        <v>202</v>
      </c>
      <c r="D138" s="18"/>
      <c r="E138" s="13"/>
      <c r="F138" s="196">
        <f t="shared" si="6"/>
        <v>0</v>
      </c>
      <c r="G138" s="34"/>
      <c r="H138" s="35"/>
      <c r="I138" s="197">
        <f t="shared" si="7"/>
        <v>0</v>
      </c>
    </row>
    <row r="139" spans="1:9" x14ac:dyDescent="0.2">
      <c r="A139" s="187">
        <v>128</v>
      </c>
      <c r="B139" s="132" t="s">
        <v>203</v>
      </c>
      <c r="C139" s="111" t="s">
        <v>204</v>
      </c>
      <c r="D139" s="18"/>
      <c r="E139" s="13"/>
      <c r="F139" s="196">
        <f t="shared" si="6"/>
        <v>0</v>
      </c>
      <c r="G139" s="34"/>
      <c r="H139" s="35"/>
      <c r="I139" s="197">
        <f t="shared" si="7"/>
        <v>0</v>
      </c>
    </row>
    <row r="140" spans="1:9" x14ac:dyDescent="0.2">
      <c r="A140" s="187">
        <v>129</v>
      </c>
      <c r="B140" s="16" t="s">
        <v>251</v>
      </c>
      <c r="C140" s="149" t="s">
        <v>252</v>
      </c>
      <c r="D140" s="18"/>
      <c r="E140" s="13"/>
      <c r="F140" s="196">
        <f t="shared" si="6"/>
        <v>0</v>
      </c>
      <c r="G140" s="42"/>
      <c r="H140" s="35"/>
      <c r="I140" s="197">
        <f t="shared" si="7"/>
        <v>0</v>
      </c>
    </row>
    <row r="141" spans="1:9" x14ac:dyDescent="0.2">
      <c r="A141" s="187">
        <v>130</v>
      </c>
      <c r="B141" s="19" t="s">
        <v>253</v>
      </c>
      <c r="C141" s="149" t="s">
        <v>254</v>
      </c>
      <c r="D141" s="18"/>
      <c r="E141" s="13"/>
      <c r="F141" s="196">
        <f t="shared" si="6"/>
        <v>0</v>
      </c>
      <c r="G141" s="42"/>
      <c r="H141" s="35"/>
      <c r="I141" s="197">
        <f t="shared" si="7"/>
        <v>0</v>
      </c>
    </row>
    <row r="142" spans="1:9" x14ac:dyDescent="0.2">
      <c r="A142" s="187">
        <v>131</v>
      </c>
      <c r="B142" s="112" t="s">
        <v>255</v>
      </c>
      <c r="C142" s="183" t="s">
        <v>309</v>
      </c>
      <c r="D142" s="18"/>
      <c r="E142" s="13"/>
      <c r="F142" s="196">
        <f t="shared" si="6"/>
        <v>0</v>
      </c>
      <c r="G142" s="44"/>
      <c r="H142" s="42"/>
      <c r="I142" s="197">
        <f t="shared" si="7"/>
        <v>0</v>
      </c>
    </row>
    <row r="143" spans="1:9" x14ac:dyDescent="0.2">
      <c r="A143" s="187">
        <v>132</v>
      </c>
      <c r="B143" s="133" t="s">
        <v>260</v>
      </c>
      <c r="C143" s="125" t="s">
        <v>261</v>
      </c>
      <c r="D143" s="21"/>
      <c r="E143" s="20"/>
      <c r="F143" s="200">
        <f t="shared" si="6"/>
        <v>0</v>
      </c>
      <c r="G143" s="46"/>
      <c r="H143" s="47"/>
      <c r="I143" s="201">
        <f t="shared" si="7"/>
        <v>0</v>
      </c>
    </row>
    <row r="144" spans="1:9" x14ac:dyDescent="0.2">
      <c r="A144" s="187">
        <v>133</v>
      </c>
      <c r="B144" s="22" t="s">
        <v>295</v>
      </c>
      <c r="C144" s="125" t="s">
        <v>294</v>
      </c>
      <c r="D144" s="163"/>
      <c r="E144" s="13"/>
      <c r="F144" s="196">
        <f t="shared" ref="F144" si="8">SUM(D144:E144)</f>
        <v>0</v>
      </c>
      <c r="G144" s="42"/>
      <c r="H144" s="35"/>
      <c r="I144" s="197">
        <f t="shared" ref="I144" si="9">F144+G144+H144</f>
        <v>0</v>
      </c>
    </row>
    <row r="145" spans="1:9" x14ac:dyDescent="0.2">
      <c r="A145" s="187">
        <v>134</v>
      </c>
      <c r="B145" s="22" t="s">
        <v>299</v>
      </c>
      <c r="C145" s="125" t="s">
        <v>298</v>
      </c>
      <c r="D145" s="163"/>
      <c r="E145" s="13"/>
      <c r="F145" s="196">
        <f t="shared" ref="F145" si="10">SUM(D145:E145)</f>
        <v>0</v>
      </c>
      <c r="G145" s="42"/>
      <c r="H145" s="35"/>
      <c r="I145" s="197">
        <f t="shared" ref="I145" si="11">F145+G145+H145</f>
        <v>0</v>
      </c>
    </row>
    <row r="146" spans="1:9" ht="13.5" thickBot="1" x14ac:dyDescent="0.25">
      <c r="A146" s="207">
        <v>135</v>
      </c>
      <c r="B146" s="208" t="s">
        <v>302</v>
      </c>
      <c r="C146" s="209" t="s">
        <v>303</v>
      </c>
      <c r="D146" s="218"/>
      <c r="E146" s="219"/>
      <c r="F146" s="214">
        <f t="shared" ref="F146" si="12">SUM(D146:E146)</f>
        <v>0</v>
      </c>
      <c r="G146" s="220"/>
      <c r="H146" s="221"/>
      <c r="I146" s="217">
        <f t="shared" ref="I146" si="13">F146+G146+H146</f>
        <v>0</v>
      </c>
    </row>
  </sheetData>
  <mergeCells count="16">
    <mergeCell ref="A89:A92"/>
    <mergeCell ref="B89:B92"/>
    <mergeCell ref="A7:C7"/>
    <mergeCell ref="A8:C8"/>
    <mergeCell ref="A1:I1"/>
    <mergeCell ref="A3:A5"/>
    <mergeCell ref="B3:B5"/>
    <mergeCell ref="C3:C5"/>
    <mergeCell ref="A6:C6"/>
    <mergeCell ref="D3:F3"/>
    <mergeCell ref="G3:G5"/>
    <mergeCell ref="H3:H5"/>
    <mergeCell ref="I3:I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6"/>
  <sheetViews>
    <sheetView zoomScale="90" zoomScaleNormal="90" workbookViewId="0">
      <pane xSplit="3" ySplit="8" topLeftCell="D124" activePane="bottomRight" state="frozen"/>
      <selection activeCell="C173" sqref="C173"/>
      <selection pane="topRight" activeCell="C173" sqref="C173"/>
      <selection pane="bottomLeft" activeCell="C173" sqref="C173"/>
      <selection pane="bottomRight" activeCell="N133" sqref="N133"/>
    </sheetView>
  </sheetViews>
  <sheetFormatPr defaultRowHeight="12.75" x14ac:dyDescent="0.2"/>
  <cols>
    <col min="1" max="1" width="4.5703125" style="109" customWidth="1"/>
    <col min="2" max="2" width="7.7109375" style="109" customWidth="1"/>
    <col min="3" max="3" width="45.140625" style="31" customWidth="1"/>
    <col min="4" max="4" width="19.28515625" style="32" customWidth="1"/>
    <col min="5" max="5" width="13.85546875" style="32" customWidth="1"/>
    <col min="6" max="6" width="13.7109375" style="32" customWidth="1"/>
    <col min="7" max="7" width="14.7109375" style="32" customWidth="1"/>
    <col min="8" max="8" width="15.140625" style="48" customWidth="1"/>
    <col min="9" max="9" width="16.28515625" style="32" customWidth="1"/>
    <col min="10" max="10" width="16.5703125" style="32" customWidth="1"/>
    <col min="11" max="16384" width="9.140625" style="109"/>
  </cols>
  <sheetData>
    <row r="1" spans="1:10" ht="36.75" customHeight="1" x14ac:dyDescent="0.2">
      <c r="A1" s="405" t="s">
        <v>328</v>
      </c>
      <c r="B1" s="406"/>
      <c r="C1" s="406"/>
      <c r="D1" s="407"/>
      <c r="E1" s="407"/>
      <c r="F1" s="407"/>
      <c r="G1" s="407"/>
      <c r="H1" s="407"/>
      <c r="I1" s="407"/>
      <c r="J1" s="407"/>
    </row>
    <row r="2" spans="1:10" ht="15" customHeight="1" thickBot="1" x14ac:dyDescent="0.25">
      <c r="C2" s="4"/>
    </row>
    <row r="3" spans="1:10" s="159" customFormat="1" ht="17.25" customHeight="1" x14ac:dyDescent="0.2">
      <c r="A3" s="400" t="s">
        <v>42</v>
      </c>
      <c r="B3" s="397" t="s">
        <v>263</v>
      </c>
      <c r="C3" s="394" t="s">
        <v>43</v>
      </c>
      <c r="D3" s="307" t="s">
        <v>258</v>
      </c>
      <c r="E3" s="408"/>
      <c r="F3" s="408"/>
      <c r="G3" s="409"/>
      <c r="H3" s="410"/>
      <c r="I3" s="411" t="s">
        <v>264</v>
      </c>
      <c r="J3" s="414" t="s">
        <v>257</v>
      </c>
    </row>
    <row r="4" spans="1:10" s="159" customFormat="1" ht="33" customHeight="1" x14ac:dyDescent="0.2">
      <c r="A4" s="401"/>
      <c r="B4" s="398"/>
      <c r="C4" s="395"/>
      <c r="D4" s="403" t="s">
        <v>227</v>
      </c>
      <c r="E4" s="417" t="s">
        <v>228</v>
      </c>
      <c r="F4" s="418"/>
      <c r="G4" s="419"/>
      <c r="H4" s="420" t="s">
        <v>229</v>
      </c>
      <c r="I4" s="412"/>
      <c r="J4" s="415"/>
    </row>
    <row r="5" spans="1:10" s="159" customFormat="1" ht="39" customHeight="1" thickBot="1" x14ac:dyDescent="0.25">
      <c r="A5" s="402"/>
      <c r="B5" s="399"/>
      <c r="C5" s="396"/>
      <c r="D5" s="404"/>
      <c r="E5" s="283" t="s">
        <v>334</v>
      </c>
      <c r="F5" s="283" t="s">
        <v>335</v>
      </c>
      <c r="G5" s="284" t="s">
        <v>336</v>
      </c>
      <c r="H5" s="421"/>
      <c r="I5" s="413"/>
      <c r="J5" s="416"/>
    </row>
    <row r="6" spans="1:10" s="110" customFormat="1" ht="15.75" customHeight="1" x14ac:dyDescent="0.2">
      <c r="A6" s="304" t="s">
        <v>220</v>
      </c>
      <c r="B6" s="305"/>
      <c r="C6" s="306"/>
      <c r="D6" s="285">
        <f>SUM(D7:D8)</f>
        <v>86320344.539999977</v>
      </c>
      <c r="E6" s="180">
        <f t="shared" ref="E6:F6" si="0">SUM(E7:E8)</f>
        <v>54020512.170000002</v>
      </c>
      <c r="F6" s="180">
        <f t="shared" si="0"/>
        <v>12543562.34</v>
      </c>
      <c r="G6" s="180">
        <f>SUM(G7:G8)</f>
        <v>66564094.239999995</v>
      </c>
      <c r="H6" s="202">
        <f>SUM(H7:H8)</f>
        <v>152884438.77999997</v>
      </c>
      <c r="I6" s="286">
        <f>SUM(I7:I8)</f>
        <v>924343918</v>
      </c>
      <c r="J6" s="286">
        <f>SUM(J7:J8)</f>
        <v>1077228356.78</v>
      </c>
    </row>
    <row r="7" spans="1:10" s="7" customFormat="1" ht="15.75" customHeight="1" x14ac:dyDescent="0.2">
      <c r="A7" s="302" t="s">
        <v>307</v>
      </c>
      <c r="B7" s="390"/>
      <c r="C7" s="390"/>
      <c r="D7" s="287">
        <v>33.840000000000003</v>
      </c>
      <c r="E7" s="52"/>
      <c r="F7" s="52"/>
      <c r="G7" s="52">
        <v>19.73</v>
      </c>
      <c r="H7" s="154">
        <f>D7+G7</f>
        <v>53.570000000000007</v>
      </c>
      <c r="I7" s="153">
        <v>1272.4000000000001</v>
      </c>
      <c r="J7" s="162">
        <f>H7+I7</f>
        <v>1325.97</v>
      </c>
    </row>
    <row r="8" spans="1:10" s="110" customFormat="1" ht="15.75" customHeight="1" x14ac:dyDescent="0.2">
      <c r="A8" s="299" t="s">
        <v>219</v>
      </c>
      <c r="B8" s="300"/>
      <c r="C8" s="301"/>
      <c r="D8" s="54">
        <f>SUM(D9:D146)-D34-D89</f>
        <v>86320310.699999973</v>
      </c>
      <c r="E8" s="130">
        <f t="shared" ref="E8:J8" si="1">SUM(E9:E146)-E34-E89</f>
        <v>54020512.170000002</v>
      </c>
      <c r="F8" s="130">
        <f t="shared" si="1"/>
        <v>12543562.34</v>
      </c>
      <c r="G8" s="130">
        <f t="shared" si="1"/>
        <v>66564074.509999998</v>
      </c>
      <c r="H8" s="10">
        <f t="shared" si="1"/>
        <v>152884385.20999998</v>
      </c>
      <c r="I8" s="54">
        <f t="shared" si="1"/>
        <v>924342645.60000002</v>
      </c>
      <c r="J8" s="11">
        <f t="shared" si="1"/>
        <v>1077227030.8099999</v>
      </c>
    </row>
    <row r="9" spans="1:10" s="15" customFormat="1" x14ac:dyDescent="0.2">
      <c r="A9" s="45">
        <v>1</v>
      </c>
      <c r="B9" s="38" t="s">
        <v>52</v>
      </c>
      <c r="C9" s="82" t="s">
        <v>40</v>
      </c>
      <c r="D9" s="288"/>
      <c r="E9" s="56"/>
      <c r="F9" s="56"/>
      <c r="G9" s="56"/>
      <c r="H9" s="30"/>
      <c r="I9" s="238">
        <v>10069092</v>
      </c>
      <c r="J9" s="14">
        <f t="shared" ref="J9:J72" si="2">H9+I9</f>
        <v>10069092</v>
      </c>
    </row>
    <row r="10" spans="1:10" s="15" customFormat="1" x14ac:dyDescent="0.2">
      <c r="A10" s="45">
        <v>2</v>
      </c>
      <c r="B10" s="17" t="s">
        <v>53</v>
      </c>
      <c r="C10" s="82" t="s">
        <v>205</v>
      </c>
      <c r="D10" s="194">
        <v>904552.4</v>
      </c>
      <c r="E10" s="289">
        <v>462840.46</v>
      </c>
      <c r="F10" s="289"/>
      <c r="G10" s="56">
        <f>SUM(E10:F10)</f>
        <v>462840.46</v>
      </c>
      <c r="H10" s="30">
        <f>D10+G10</f>
        <v>1367392.86</v>
      </c>
      <c r="I10" s="238">
        <v>10069092</v>
      </c>
      <c r="J10" s="14">
        <f t="shared" si="2"/>
        <v>11436484.859999999</v>
      </c>
    </row>
    <row r="11" spans="1:10" s="15" customFormat="1" x14ac:dyDescent="0.2">
      <c r="A11" s="45">
        <v>3</v>
      </c>
      <c r="B11" s="132" t="s">
        <v>54</v>
      </c>
      <c r="C11" s="82" t="s">
        <v>5</v>
      </c>
      <c r="D11" s="194">
        <v>2078009.95</v>
      </c>
      <c r="E11" s="289">
        <v>922751.55</v>
      </c>
      <c r="F11" s="289">
        <v>448193.61</v>
      </c>
      <c r="G11" s="56">
        <f t="shared" ref="G11:G71" si="3">SUM(E11:F11)</f>
        <v>1370945.1600000001</v>
      </c>
      <c r="H11" s="30">
        <f t="shared" ref="H11:H72" si="4">D11+G11</f>
        <v>3448955.1100000003</v>
      </c>
      <c r="I11" s="238">
        <v>12754183.199999999</v>
      </c>
      <c r="J11" s="14">
        <f t="shared" si="2"/>
        <v>16203138.309999999</v>
      </c>
    </row>
    <row r="12" spans="1:10" s="15" customFormat="1" x14ac:dyDescent="0.2">
      <c r="A12" s="45">
        <v>4</v>
      </c>
      <c r="B12" s="38" t="s">
        <v>55</v>
      </c>
      <c r="C12" s="82" t="s">
        <v>206</v>
      </c>
      <c r="D12" s="194">
        <v>472195.1</v>
      </c>
      <c r="E12" s="289"/>
      <c r="F12" s="289"/>
      <c r="G12" s="56"/>
      <c r="H12" s="30">
        <f t="shared" si="4"/>
        <v>472195.1</v>
      </c>
      <c r="I12" s="238">
        <v>10069092</v>
      </c>
      <c r="J12" s="14">
        <f t="shared" si="2"/>
        <v>10541287.1</v>
      </c>
    </row>
    <row r="13" spans="1:10" s="15" customFormat="1" x14ac:dyDescent="0.2">
      <c r="A13" s="45">
        <v>5</v>
      </c>
      <c r="B13" s="38" t="s">
        <v>56</v>
      </c>
      <c r="C13" s="82" t="s">
        <v>8</v>
      </c>
      <c r="D13" s="194"/>
      <c r="E13" s="289"/>
      <c r="F13" s="289"/>
      <c r="G13" s="56"/>
      <c r="H13" s="30"/>
      <c r="I13" s="238">
        <v>10069092</v>
      </c>
      <c r="J13" s="14">
        <f t="shared" si="2"/>
        <v>10069092</v>
      </c>
    </row>
    <row r="14" spans="1:10" s="15" customFormat="1" x14ac:dyDescent="0.2">
      <c r="A14" s="45">
        <v>6</v>
      </c>
      <c r="B14" s="132" t="s">
        <v>57</v>
      </c>
      <c r="C14" s="82" t="s">
        <v>58</v>
      </c>
      <c r="D14" s="194">
        <v>4410864.6500000004</v>
      </c>
      <c r="E14" s="289">
        <v>805576.75</v>
      </c>
      <c r="F14" s="289">
        <v>911034.07</v>
      </c>
      <c r="G14" s="56">
        <f t="shared" si="3"/>
        <v>1716610.8199999998</v>
      </c>
      <c r="H14" s="30">
        <f t="shared" si="4"/>
        <v>6127475.4700000007</v>
      </c>
      <c r="I14" s="238">
        <v>21145093.199999999</v>
      </c>
      <c r="J14" s="14">
        <f t="shared" si="2"/>
        <v>27272568.670000002</v>
      </c>
    </row>
    <row r="15" spans="1:10" s="15" customFormat="1" x14ac:dyDescent="0.2">
      <c r="A15" s="45">
        <v>7</v>
      </c>
      <c r="B15" s="38" t="s">
        <v>59</v>
      </c>
      <c r="C15" s="82" t="s">
        <v>207</v>
      </c>
      <c r="D15" s="194">
        <v>1905770.05</v>
      </c>
      <c r="E15" s="289">
        <v>1230335.3999999999</v>
      </c>
      <c r="F15" s="289"/>
      <c r="G15" s="56">
        <f t="shared" si="3"/>
        <v>1230335.3999999999</v>
      </c>
      <c r="H15" s="30">
        <f t="shared" si="4"/>
        <v>3136105.45</v>
      </c>
      <c r="I15" s="238">
        <v>10069092</v>
      </c>
      <c r="J15" s="14">
        <f t="shared" si="2"/>
        <v>13205197.449999999</v>
      </c>
    </row>
    <row r="16" spans="1:10" s="15" customFormat="1" x14ac:dyDescent="0.2">
      <c r="A16" s="45">
        <v>8</v>
      </c>
      <c r="B16" s="132" t="s">
        <v>60</v>
      </c>
      <c r="C16" s="82" t="s">
        <v>17</v>
      </c>
      <c r="D16" s="194"/>
      <c r="E16" s="289"/>
      <c r="F16" s="289"/>
      <c r="G16" s="56"/>
      <c r="H16" s="30"/>
      <c r="I16" s="238">
        <v>10069092</v>
      </c>
      <c r="J16" s="14">
        <f t="shared" si="2"/>
        <v>10069092</v>
      </c>
    </row>
    <row r="17" spans="1:10" s="15" customFormat="1" x14ac:dyDescent="0.2">
      <c r="A17" s="45">
        <v>9</v>
      </c>
      <c r="B17" s="132" t="s">
        <v>61</v>
      </c>
      <c r="C17" s="82" t="s">
        <v>6</v>
      </c>
      <c r="D17" s="194">
        <v>463407.35</v>
      </c>
      <c r="E17" s="289">
        <v>290007.63</v>
      </c>
      <c r="F17" s="289"/>
      <c r="G17" s="56">
        <f t="shared" si="3"/>
        <v>290007.63</v>
      </c>
      <c r="H17" s="30">
        <f t="shared" si="4"/>
        <v>753414.98</v>
      </c>
      <c r="I17" s="238">
        <v>5034546</v>
      </c>
      <c r="J17" s="14">
        <f t="shared" si="2"/>
        <v>5787960.9800000004</v>
      </c>
    </row>
    <row r="18" spans="1:10" s="15" customFormat="1" x14ac:dyDescent="0.2">
      <c r="A18" s="45">
        <v>10</v>
      </c>
      <c r="B18" s="132" t="s">
        <v>62</v>
      </c>
      <c r="C18" s="82" t="s">
        <v>18</v>
      </c>
      <c r="D18" s="194"/>
      <c r="E18" s="289"/>
      <c r="F18" s="289"/>
      <c r="G18" s="56"/>
      <c r="H18" s="30"/>
      <c r="I18" s="238">
        <v>10069092</v>
      </c>
      <c r="J18" s="14">
        <f t="shared" si="2"/>
        <v>10069092</v>
      </c>
    </row>
    <row r="19" spans="1:10" s="15" customFormat="1" x14ac:dyDescent="0.2">
      <c r="A19" s="45">
        <v>11</v>
      </c>
      <c r="B19" s="132" t="s">
        <v>63</v>
      </c>
      <c r="C19" s="82" t="s">
        <v>7</v>
      </c>
      <c r="D19" s="194"/>
      <c r="E19" s="289"/>
      <c r="F19" s="289"/>
      <c r="G19" s="56"/>
      <c r="H19" s="30"/>
      <c r="I19" s="238">
        <v>10069092</v>
      </c>
      <c r="J19" s="14">
        <f t="shared" si="2"/>
        <v>10069092</v>
      </c>
    </row>
    <row r="20" spans="1:10" s="15" customFormat="1" x14ac:dyDescent="0.2">
      <c r="A20" s="45">
        <v>12</v>
      </c>
      <c r="B20" s="132" t="s">
        <v>64</v>
      </c>
      <c r="C20" s="82" t="s">
        <v>19</v>
      </c>
      <c r="D20" s="194">
        <v>929158.1</v>
      </c>
      <c r="E20" s="289"/>
      <c r="F20" s="289"/>
      <c r="G20" s="56"/>
      <c r="H20" s="30">
        <f t="shared" si="4"/>
        <v>929158.1</v>
      </c>
      <c r="I20" s="238">
        <v>10069092</v>
      </c>
      <c r="J20" s="14">
        <f t="shared" si="2"/>
        <v>10998250.1</v>
      </c>
    </row>
    <row r="21" spans="1:10" s="15" customFormat="1" x14ac:dyDescent="0.2">
      <c r="A21" s="45">
        <v>13</v>
      </c>
      <c r="B21" s="132" t="s">
        <v>230</v>
      </c>
      <c r="C21" s="82" t="s">
        <v>231</v>
      </c>
      <c r="D21" s="194"/>
      <c r="E21" s="289"/>
      <c r="F21" s="289"/>
      <c r="G21" s="56"/>
      <c r="H21" s="30"/>
      <c r="I21" s="238"/>
      <c r="J21" s="14">
        <f t="shared" si="2"/>
        <v>0</v>
      </c>
    </row>
    <row r="22" spans="1:10" s="15" customFormat="1" x14ac:dyDescent="0.2">
      <c r="A22" s="45">
        <v>14</v>
      </c>
      <c r="B22" s="132" t="s">
        <v>65</v>
      </c>
      <c r="C22" s="82" t="s">
        <v>22</v>
      </c>
      <c r="D22" s="194"/>
      <c r="E22" s="289"/>
      <c r="F22" s="289"/>
      <c r="G22" s="56"/>
      <c r="H22" s="30"/>
      <c r="I22" s="238">
        <v>10069092</v>
      </c>
      <c r="J22" s="14">
        <f t="shared" si="2"/>
        <v>10069092</v>
      </c>
    </row>
    <row r="23" spans="1:10" s="15" customFormat="1" x14ac:dyDescent="0.2">
      <c r="A23" s="45">
        <v>15</v>
      </c>
      <c r="B23" s="132" t="s">
        <v>66</v>
      </c>
      <c r="C23" s="82" t="s">
        <v>10</v>
      </c>
      <c r="D23" s="194"/>
      <c r="E23" s="289"/>
      <c r="F23" s="289"/>
      <c r="G23" s="56"/>
      <c r="H23" s="30"/>
      <c r="I23" s="238">
        <v>10069092</v>
      </c>
      <c r="J23" s="14">
        <f t="shared" si="2"/>
        <v>10069092</v>
      </c>
    </row>
    <row r="24" spans="1:10" s="15" customFormat="1" x14ac:dyDescent="0.2">
      <c r="A24" s="45">
        <v>16</v>
      </c>
      <c r="B24" s="132" t="s">
        <v>67</v>
      </c>
      <c r="C24" s="82" t="s">
        <v>304</v>
      </c>
      <c r="D24" s="194">
        <v>1103155.55</v>
      </c>
      <c r="E24" s="289">
        <v>776283.05</v>
      </c>
      <c r="F24" s="289"/>
      <c r="G24" s="56">
        <f t="shared" si="3"/>
        <v>776283.05</v>
      </c>
      <c r="H24" s="30">
        <f t="shared" si="4"/>
        <v>1879438.6</v>
      </c>
      <c r="I24" s="238">
        <v>10069092</v>
      </c>
      <c r="J24" s="14">
        <f t="shared" si="2"/>
        <v>11948530.6</v>
      </c>
    </row>
    <row r="25" spans="1:10" s="15" customFormat="1" x14ac:dyDescent="0.2">
      <c r="A25" s="45">
        <v>17</v>
      </c>
      <c r="B25" s="132" t="s">
        <v>68</v>
      </c>
      <c r="C25" s="82" t="s">
        <v>9</v>
      </c>
      <c r="D25" s="194">
        <v>3232134.45</v>
      </c>
      <c r="E25" s="289">
        <v>1479331.85</v>
      </c>
      <c r="F25" s="289">
        <v>858305.41</v>
      </c>
      <c r="G25" s="56">
        <f t="shared" si="3"/>
        <v>2337637.2600000002</v>
      </c>
      <c r="H25" s="30">
        <f t="shared" si="4"/>
        <v>5569771.7100000009</v>
      </c>
      <c r="I25" s="238">
        <v>11076001.199999999</v>
      </c>
      <c r="J25" s="14">
        <f t="shared" si="2"/>
        <v>16645772.91</v>
      </c>
    </row>
    <row r="26" spans="1:10" s="15" customFormat="1" x14ac:dyDescent="0.2">
      <c r="A26" s="45">
        <v>18</v>
      </c>
      <c r="B26" s="38" t="s">
        <v>69</v>
      </c>
      <c r="C26" s="82" t="s">
        <v>11</v>
      </c>
      <c r="D26" s="194">
        <v>345065.65</v>
      </c>
      <c r="E26" s="289">
        <v>278290.15000000002</v>
      </c>
      <c r="F26" s="289"/>
      <c r="G26" s="56">
        <f t="shared" si="3"/>
        <v>278290.15000000002</v>
      </c>
      <c r="H26" s="30">
        <f t="shared" si="4"/>
        <v>623355.80000000005</v>
      </c>
      <c r="I26" s="238">
        <v>5034546</v>
      </c>
      <c r="J26" s="14">
        <f t="shared" si="2"/>
        <v>5657901.7999999998</v>
      </c>
    </row>
    <row r="27" spans="1:10" s="15" customFormat="1" x14ac:dyDescent="0.2">
      <c r="A27" s="45">
        <v>19</v>
      </c>
      <c r="B27" s="38" t="s">
        <v>70</v>
      </c>
      <c r="C27" s="82" t="s">
        <v>208</v>
      </c>
      <c r="D27" s="194">
        <v>877603.3</v>
      </c>
      <c r="E27" s="289">
        <v>562439.04</v>
      </c>
      <c r="F27" s="289"/>
      <c r="G27" s="56">
        <f t="shared" si="3"/>
        <v>562439.04</v>
      </c>
      <c r="H27" s="30">
        <f t="shared" si="4"/>
        <v>1440042.34</v>
      </c>
      <c r="I27" s="238">
        <v>10069092</v>
      </c>
      <c r="J27" s="14">
        <f t="shared" si="2"/>
        <v>11509134.34</v>
      </c>
    </row>
    <row r="28" spans="1:10" s="15" customFormat="1" x14ac:dyDescent="0.2">
      <c r="A28" s="45">
        <v>20</v>
      </c>
      <c r="B28" s="38" t="s">
        <v>71</v>
      </c>
      <c r="C28" s="82" t="s">
        <v>305</v>
      </c>
      <c r="D28" s="194">
        <v>1462281.6</v>
      </c>
      <c r="E28" s="289">
        <v>896387.22</v>
      </c>
      <c r="F28" s="289"/>
      <c r="G28" s="56">
        <f t="shared" si="3"/>
        <v>896387.22</v>
      </c>
      <c r="H28" s="30">
        <f t="shared" si="4"/>
        <v>2358668.8200000003</v>
      </c>
      <c r="I28" s="238">
        <v>10069092</v>
      </c>
      <c r="J28" s="14">
        <f t="shared" si="2"/>
        <v>12427760.82</v>
      </c>
    </row>
    <row r="29" spans="1:10" s="15" customFormat="1" x14ac:dyDescent="0.2">
      <c r="A29" s="45">
        <v>21</v>
      </c>
      <c r="B29" s="38" t="s">
        <v>72</v>
      </c>
      <c r="C29" s="82" t="s">
        <v>37</v>
      </c>
      <c r="D29" s="194">
        <v>1220911.3999999999</v>
      </c>
      <c r="E29" s="289">
        <v>808506.12</v>
      </c>
      <c r="F29" s="289">
        <v>571227.15</v>
      </c>
      <c r="G29" s="56">
        <f t="shared" si="3"/>
        <v>1379733.27</v>
      </c>
      <c r="H29" s="30">
        <f t="shared" si="4"/>
        <v>2600644.67</v>
      </c>
      <c r="I29" s="238">
        <v>11076001.199999999</v>
      </c>
      <c r="J29" s="14">
        <f t="shared" si="2"/>
        <v>13676645.869999999</v>
      </c>
    </row>
    <row r="30" spans="1:10" s="15" customFormat="1" x14ac:dyDescent="0.2">
      <c r="A30" s="45">
        <v>22</v>
      </c>
      <c r="B30" s="132" t="s">
        <v>73</v>
      </c>
      <c r="C30" s="82" t="s">
        <v>74</v>
      </c>
      <c r="D30" s="194"/>
      <c r="E30" s="289"/>
      <c r="F30" s="289"/>
      <c r="G30" s="56"/>
      <c r="H30" s="30"/>
      <c r="I30" s="238"/>
      <c r="J30" s="14">
        <f t="shared" si="2"/>
        <v>0</v>
      </c>
    </row>
    <row r="31" spans="1:10" s="15" customFormat="1" x14ac:dyDescent="0.2">
      <c r="A31" s="45">
        <v>23</v>
      </c>
      <c r="B31" s="132" t="s">
        <v>75</v>
      </c>
      <c r="C31" s="82" t="s">
        <v>76</v>
      </c>
      <c r="D31" s="194"/>
      <c r="E31" s="289"/>
      <c r="F31" s="289"/>
      <c r="G31" s="56"/>
      <c r="H31" s="30"/>
      <c r="I31" s="238"/>
      <c r="J31" s="14">
        <f t="shared" si="2"/>
        <v>0</v>
      </c>
    </row>
    <row r="32" spans="1:10" s="15" customFormat="1" ht="15" customHeight="1" x14ac:dyDescent="0.2">
      <c r="A32" s="45">
        <v>24</v>
      </c>
      <c r="B32" s="132" t="s">
        <v>77</v>
      </c>
      <c r="C32" s="82" t="s">
        <v>78</v>
      </c>
      <c r="D32" s="194"/>
      <c r="E32" s="289"/>
      <c r="F32" s="289"/>
      <c r="G32" s="56"/>
      <c r="H32" s="30"/>
      <c r="I32" s="238"/>
      <c r="J32" s="14">
        <f t="shared" si="2"/>
        <v>0</v>
      </c>
    </row>
    <row r="33" spans="1:10" s="15" customFormat="1" x14ac:dyDescent="0.2">
      <c r="A33" s="45">
        <v>25</v>
      </c>
      <c r="B33" s="38" t="s">
        <v>79</v>
      </c>
      <c r="C33" s="82" t="s">
        <v>80</v>
      </c>
      <c r="D33" s="194">
        <v>7055391.5499999998</v>
      </c>
      <c r="E33" s="289">
        <v>3049474.17</v>
      </c>
      <c r="F33" s="289">
        <v>348595.03</v>
      </c>
      <c r="G33" s="56">
        <f t="shared" si="3"/>
        <v>3398069.2</v>
      </c>
      <c r="H33" s="30">
        <f t="shared" si="4"/>
        <v>10453460.75</v>
      </c>
      <c r="I33" s="238">
        <v>22152002.399999999</v>
      </c>
      <c r="J33" s="14">
        <f t="shared" si="2"/>
        <v>32605463.149999999</v>
      </c>
    </row>
    <row r="34" spans="1:10" s="15" customFormat="1" x14ac:dyDescent="0.2">
      <c r="A34" s="45">
        <v>26</v>
      </c>
      <c r="B34" s="132" t="s">
        <v>81</v>
      </c>
      <c r="C34" s="82" t="s">
        <v>82</v>
      </c>
      <c r="D34" s="194"/>
      <c r="E34" s="289"/>
      <c r="F34" s="289"/>
      <c r="G34" s="56"/>
      <c r="H34" s="30"/>
      <c r="I34" s="238"/>
      <c r="J34" s="14">
        <f t="shared" si="2"/>
        <v>0</v>
      </c>
    </row>
    <row r="35" spans="1:10" s="15" customFormat="1" x14ac:dyDescent="0.2">
      <c r="A35" s="45">
        <v>27</v>
      </c>
      <c r="B35" s="17" t="s">
        <v>83</v>
      </c>
      <c r="C35" s="82" t="s">
        <v>84</v>
      </c>
      <c r="D35" s="194"/>
      <c r="E35" s="289"/>
      <c r="F35" s="289"/>
      <c r="G35" s="56"/>
      <c r="H35" s="30"/>
      <c r="I35" s="238"/>
      <c r="J35" s="14">
        <f t="shared" si="2"/>
        <v>0</v>
      </c>
    </row>
    <row r="36" spans="1:10" s="15" customFormat="1" x14ac:dyDescent="0.2">
      <c r="A36" s="239">
        <v>28</v>
      </c>
      <c r="B36" s="17" t="s">
        <v>85</v>
      </c>
      <c r="C36" s="82" t="s">
        <v>38</v>
      </c>
      <c r="D36" s="194">
        <v>2434792.6</v>
      </c>
      <c r="E36" s="289">
        <v>1368015.79</v>
      </c>
      <c r="F36" s="289">
        <v>831941.08</v>
      </c>
      <c r="G36" s="56">
        <f t="shared" si="3"/>
        <v>2199956.87</v>
      </c>
      <c r="H36" s="30">
        <f t="shared" si="4"/>
        <v>4634749.4700000007</v>
      </c>
      <c r="I36" s="238">
        <v>11076001.199999999</v>
      </c>
      <c r="J36" s="14">
        <f t="shared" si="2"/>
        <v>15710750.67</v>
      </c>
    </row>
    <row r="37" spans="1:10" s="15" customFormat="1" x14ac:dyDescent="0.2">
      <c r="A37" s="239">
        <v>29</v>
      </c>
      <c r="B37" s="38" t="s">
        <v>86</v>
      </c>
      <c r="C37" s="82" t="s">
        <v>36</v>
      </c>
      <c r="D37" s="194">
        <v>3050520.95</v>
      </c>
      <c r="E37" s="289">
        <v>1991971.6</v>
      </c>
      <c r="F37" s="289">
        <v>814364.86</v>
      </c>
      <c r="G37" s="56">
        <f t="shared" si="3"/>
        <v>2806336.46</v>
      </c>
      <c r="H37" s="30">
        <f t="shared" si="4"/>
        <v>5856857.4100000001</v>
      </c>
      <c r="I37" s="238">
        <v>10069092</v>
      </c>
      <c r="J37" s="14">
        <f t="shared" si="2"/>
        <v>15925949.41</v>
      </c>
    </row>
    <row r="38" spans="1:10" s="15" customFormat="1" x14ac:dyDescent="0.2">
      <c r="A38" s="239">
        <v>30</v>
      </c>
      <c r="B38" s="17" t="s">
        <v>87</v>
      </c>
      <c r="C38" s="82" t="s">
        <v>16</v>
      </c>
      <c r="D38" s="194">
        <v>519063.1</v>
      </c>
      <c r="E38" s="289">
        <v>424758.65</v>
      </c>
      <c r="F38" s="289"/>
      <c r="G38" s="56">
        <f t="shared" si="3"/>
        <v>424758.65</v>
      </c>
      <c r="H38" s="30">
        <f t="shared" si="4"/>
        <v>943821.75</v>
      </c>
      <c r="I38" s="238">
        <v>10069092</v>
      </c>
      <c r="J38" s="14">
        <f t="shared" si="2"/>
        <v>11012913.75</v>
      </c>
    </row>
    <row r="39" spans="1:10" s="15" customFormat="1" x14ac:dyDescent="0.2">
      <c r="A39" s="239">
        <v>31</v>
      </c>
      <c r="B39" s="132" t="s">
        <v>88</v>
      </c>
      <c r="C39" s="82" t="s">
        <v>21</v>
      </c>
      <c r="D39" s="194">
        <v>1752863.2</v>
      </c>
      <c r="E39" s="289">
        <v>1306499.02</v>
      </c>
      <c r="F39" s="289"/>
      <c r="G39" s="56">
        <f t="shared" si="3"/>
        <v>1306499.02</v>
      </c>
      <c r="H39" s="30">
        <f t="shared" si="4"/>
        <v>3059362.2199999997</v>
      </c>
      <c r="I39" s="238">
        <v>11747274</v>
      </c>
      <c r="J39" s="14">
        <f t="shared" si="2"/>
        <v>14806636.219999999</v>
      </c>
    </row>
    <row r="40" spans="1:10" s="15" customFormat="1" x14ac:dyDescent="0.2">
      <c r="A40" s="239">
        <v>32</v>
      </c>
      <c r="B40" s="17" t="s">
        <v>89</v>
      </c>
      <c r="C40" s="82" t="s">
        <v>24</v>
      </c>
      <c r="D40" s="194"/>
      <c r="E40" s="289"/>
      <c r="F40" s="289"/>
      <c r="G40" s="56"/>
      <c r="H40" s="30"/>
      <c r="I40" s="238">
        <v>10069092</v>
      </c>
      <c r="J40" s="14">
        <f t="shared" si="2"/>
        <v>10069092</v>
      </c>
    </row>
    <row r="41" spans="1:10" s="15" customFormat="1" x14ac:dyDescent="0.2">
      <c r="A41" s="239">
        <v>33</v>
      </c>
      <c r="B41" s="38" t="s">
        <v>90</v>
      </c>
      <c r="C41" s="82" t="s">
        <v>209</v>
      </c>
      <c r="D41" s="194">
        <v>2082110.9</v>
      </c>
      <c r="E41" s="289">
        <v>1549636.73</v>
      </c>
      <c r="F41" s="289"/>
      <c r="G41" s="56">
        <f t="shared" si="3"/>
        <v>1549636.73</v>
      </c>
      <c r="H41" s="30">
        <f t="shared" si="4"/>
        <v>3631747.63</v>
      </c>
      <c r="I41" s="238">
        <v>10069092</v>
      </c>
      <c r="J41" s="14">
        <f t="shared" si="2"/>
        <v>13700839.629999999</v>
      </c>
    </row>
    <row r="42" spans="1:10" s="15" customFormat="1" x14ac:dyDescent="0.2">
      <c r="A42" s="239">
        <v>34</v>
      </c>
      <c r="B42" s="77" t="s">
        <v>91</v>
      </c>
      <c r="C42" s="141" t="s">
        <v>210</v>
      </c>
      <c r="D42" s="194"/>
      <c r="E42" s="289"/>
      <c r="F42" s="289"/>
      <c r="G42" s="56"/>
      <c r="H42" s="30"/>
      <c r="I42" s="238">
        <v>10069092</v>
      </c>
      <c r="J42" s="14">
        <f t="shared" si="2"/>
        <v>10069092</v>
      </c>
    </row>
    <row r="43" spans="1:10" s="15" customFormat="1" x14ac:dyDescent="0.2">
      <c r="A43" s="239">
        <v>35</v>
      </c>
      <c r="B43" s="38" t="s">
        <v>92</v>
      </c>
      <c r="C43" s="82" t="s">
        <v>211</v>
      </c>
      <c r="D43" s="194">
        <v>404236.5</v>
      </c>
      <c r="E43" s="289">
        <v>246067.08</v>
      </c>
      <c r="F43" s="289"/>
      <c r="G43" s="56">
        <f t="shared" si="3"/>
        <v>246067.08</v>
      </c>
      <c r="H43" s="30">
        <f t="shared" si="4"/>
        <v>650303.57999999996</v>
      </c>
      <c r="I43" s="238">
        <v>10069092</v>
      </c>
      <c r="J43" s="14">
        <f t="shared" si="2"/>
        <v>10719395.58</v>
      </c>
    </row>
    <row r="44" spans="1:10" s="15" customFormat="1" x14ac:dyDescent="0.2">
      <c r="A44" s="239">
        <v>36</v>
      </c>
      <c r="B44" s="38" t="s">
        <v>93</v>
      </c>
      <c r="C44" s="82" t="s">
        <v>23</v>
      </c>
      <c r="D44" s="194"/>
      <c r="E44" s="289"/>
      <c r="F44" s="289"/>
      <c r="G44" s="56"/>
      <c r="H44" s="30"/>
      <c r="I44" s="238">
        <v>10069092</v>
      </c>
      <c r="J44" s="14">
        <f t="shared" si="2"/>
        <v>10069092</v>
      </c>
    </row>
    <row r="45" spans="1:10" s="15" customFormat="1" x14ac:dyDescent="0.2">
      <c r="A45" s="239">
        <v>37</v>
      </c>
      <c r="B45" s="132" t="s">
        <v>94</v>
      </c>
      <c r="C45" s="82" t="s">
        <v>20</v>
      </c>
      <c r="D45" s="194"/>
      <c r="E45" s="289"/>
      <c r="F45" s="289"/>
      <c r="G45" s="56"/>
      <c r="H45" s="30"/>
      <c r="I45" s="238">
        <v>10069092</v>
      </c>
      <c r="J45" s="14">
        <f t="shared" si="2"/>
        <v>10069092</v>
      </c>
    </row>
    <row r="46" spans="1:10" s="15" customFormat="1" x14ac:dyDescent="0.2">
      <c r="A46" s="239">
        <v>38</v>
      </c>
      <c r="B46" s="17" t="s">
        <v>95</v>
      </c>
      <c r="C46" s="82" t="s">
        <v>96</v>
      </c>
      <c r="D46" s="194"/>
      <c r="E46" s="289"/>
      <c r="F46" s="289"/>
      <c r="G46" s="56"/>
      <c r="H46" s="30"/>
      <c r="I46" s="238"/>
      <c r="J46" s="14">
        <f t="shared" si="2"/>
        <v>0</v>
      </c>
    </row>
    <row r="47" spans="1:10" s="15" customFormat="1" x14ac:dyDescent="0.2">
      <c r="A47" s="239">
        <v>39</v>
      </c>
      <c r="B47" s="132" t="s">
        <v>97</v>
      </c>
      <c r="C47" s="82" t="s">
        <v>98</v>
      </c>
      <c r="D47" s="194">
        <v>2210412.0499999998</v>
      </c>
      <c r="E47" s="289">
        <v>1813280.03</v>
      </c>
      <c r="F47" s="289"/>
      <c r="G47" s="56">
        <f t="shared" si="3"/>
        <v>1813280.03</v>
      </c>
      <c r="H47" s="30">
        <f t="shared" si="4"/>
        <v>4023692.08</v>
      </c>
      <c r="I47" s="238">
        <v>11076001.199999999</v>
      </c>
      <c r="J47" s="14">
        <f t="shared" si="2"/>
        <v>15099693.279999999</v>
      </c>
    </row>
    <row r="48" spans="1:10" s="15" customFormat="1" x14ac:dyDescent="0.2">
      <c r="A48" s="239">
        <v>40</v>
      </c>
      <c r="B48" s="38" t="s">
        <v>99</v>
      </c>
      <c r="C48" s="82" t="s">
        <v>216</v>
      </c>
      <c r="D48" s="194">
        <v>583506.6</v>
      </c>
      <c r="E48" s="289">
        <v>790929.9</v>
      </c>
      <c r="F48" s="289"/>
      <c r="G48" s="56">
        <f t="shared" si="3"/>
        <v>790929.9</v>
      </c>
      <c r="H48" s="30">
        <f t="shared" si="4"/>
        <v>1374436.5</v>
      </c>
      <c r="I48" s="238">
        <v>10069092</v>
      </c>
      <c r="J48" s="14">
        <f t="shared" si="2"/>
        <v>11443528.5</v>
      </c>
    </row>
    <row r="49" spans="1:10" s="15" customFormat="1" x14ac:dyDescent="0.2">
      <c r="A49" s="239">
        <v>41</v>
      </c>
      <c r="B49" s="38" t="s">
        <v>100</v>
      </c>
      <c r="C49" s="82" t="s">
        <v>2</v>
      </c>
      <c r="D49" s="194">
        <v>2312935.7999999998</v>
      </c>
      <c r="E49" s="289">
        <v>1637517.83</v>
      </c>
      <c r="F49" s="289">
        <v>802647.38</v>
      </c>
      <c r="G49" s="56">
        <f t="shared" si="3"/>
        <v>2440165.21</v>
      </c>
      <c r="H49" s="30">
        <f t="shared" si="4"/>
        <v>4753101.01</v>
      </c>
      <c r="I49" s="238">
        <v>20138184</v>
      </c>
      <c r="J49" s="14">
        <f t="shared" si="2"/>
        <v>24891285.009999998</v>
      </c>
    </row>
    <row r="50" spans="1:10" s="15" customFormat="1" x14ac:dyDescent="0.2">
      <c r="A50" s="239">
        <v>42</v>
      </c>
      <c r="B50" s="132" t="s">
        <v>101</v>
      </c>
      <c r="C50" s="82" t="s">
        <v>3</v>
      </c>
      <c r="D50" s="194"/>
      <c r="E50" s="289"/>
      <c r="F50" s="289"/>
      <c r="G50" s="56"/>
      <c r="H50" s="30"/>
      <c r="I50" s="238">
        <v>10069092</v>
      </c>
      <c r="J50" s="14">
        <f t="shared" si="2"/>
        <v>10069092</v>
      </c>
    </row>
    <row r="51" spans="1:10" s="15" customFormat="1" x14ac:dyDescent="0.2">
      <c r="A51" s="239">
        <v>43</v>
      </c>
      <c r="B51" s="17" t="s">
        <v>147</v>
      </c>
      <c r="C51" s="82" t="s">
        <v>32</v>
      </c>
      <c r="D51" s="194">
        <v>585850</v>
      </c>
      <c r="E51" s="289"/>
      <c r="F51" s="289"/>
      <c r="G51" s="56"/>
      <c r="H51" s="30">
        <f t="shared" si="4"/>
        <v>585850</v>
      </c>
      <c r="I51" s="238">
        <v>10069092</v>
      </c>
      <c r="J51" s="14">
        <f t="shared" si="2"/>
        <v>10654942</v>
      </c>
    </row>
    <row r="52" spans="1:10" s="15" customFormat="1" x14ac:dyDescent="0.2">
      <c r="A52" s="239">
        <v>87</v>
      </c>
      <c r="B52" s="132" t="s">
        <v>102</v>
      </c>
      <c r="C52" s="82" t="s">
        <v>212</v>
      </c>
      <c r="D52" s="194"/>
      <c r="E52" s="289"/>
      <c r="F52" s="289"/>
      <c r="G52" s="56"/>
      <c r="H52" s="30"/>
      <c r="I52" s="238">
        <v>10069092</v>
      </c>
      <c r="J52" s="14">
        <f t="shared" si="2"/>
        <v>10069092</v>
      </c>
    </row>
    <row r="53" spans="1:10" s="15" customFormat="1" x14ac:dyDescent="0.2">
      <c r="A53" s="239">
        <v>44</v>
      </c>
      <c r="B53" s="17" t="s">
        <v>103</v>
      </c>
      <c r="C53" s="82" t="s">
        <v>0</v>
      </c>
      <c r="D53" s="194">
        <v>796756</v>
      </c>
      <c r="E53" s="289">
        <v>1154171.78</v>
      </c>
      <c r="F53" s="289"/>
      <c r="G53" s="56">
        <f t="shared" si="3"/>
        <v>1154171.78</v>
      </c>
      <c r="H53" s="30">
        <f t="shared" si="4"/>
        <v>1950927.78</v>
      </c>
      <c r="I53" s="238">
        <v>10069092</v>
      </c>
      <c r="J53" s="14">
        <f t="shared" si="2"/>
        <v>12020019.779999999</v>
      </c>
    </row>
    <row r="54" spans="1:10" s="15" customFormat="1" x14ac:dyDescent="0.2">
      <c r="A54" s="239">
        <v>45</v>
      </c>
      <c r="B54" s="132" t="s">
        <v>104</v>
      </c>
      <c r="C54" s="82" t="s">
        <v>4</v>
      </c>
      <c r="D54" s="194">
        <v>292339.15000000002</v>
      </c>
      <c r="E54" s="289"/>
      <c r="F54" s="289"/>
      <c r="G54" s="56"/>
      <c r="H54" s="30">
        <f t="shared" si="4"/>
        <v>292339.15000000002</v>
      </c>
      <c r="I54" s="238">
        <v>10069092</v>
      </c>
      <c r="J54" s="14">
        <f t="shared" si="2"/>
        <v>10361431.15</v>
      </c>
    </row>
    <row r="55" spans="1:10" s="15" customFormat="1" x14ac:dyDescent="0.2">
      <c r="A55" s="239">
        <v>46</v>
      </c>
      <c r="B55" s="17" t="s">
        <v>105</v>
      </c>
      <c r="C55" s="82" t="s">
        <v>1</v>
      </c>
      <c r="D55" s="194">
        <v>544254.65</v>
      </c>
      <c r="E55" s="289">
        <v>331018.81</v>
      </c>
      <c r="F55" s="289"/>
      <c r="G55" s="56">
        <f t="shared" si="3"/>
        <v>331018.81</v>
      </c>
      <c r="H55" s="30">
        <f t="shared" si="4"/>
        <v>875273.46</v>
      </c>
      <c r="I55" s="238">
        <v>10069092</v>
      </c>
      <c r="J55" s="14">
        <f t="shared" si="2"/>
        <v>10944365.460000001</v>
      </c>
    </row>
    <row r="56" spans="1:10" s="15" customFormat="1" x14ac:dyDescent="0.2">
      <c r="A56" s="239">
        <v>47</v>
      </c>
      <c r="B56" s="132" t="s">
        <v>106</v>
      </c>
      <c r="C56" s="82" t="s">
        <v>213</v>
      </c>
      <c r="D56" s="194">
        <v>815503.2</v>
      </c>
      <c r="E56" s="289"/>
      <c r="F56" s="289"/>
      <c r="G56" s="56"/>
      <c r="H56" s="30">
        <f t="shared" si="4"/>
        <v>815503.2</v>
      </c>
      <c r="I56" s="238">
        <v>10069092</v>
      </c>
      <c r="J56" s="14">
        <f t="shared" si="2"/>
        <v>10884595.199999999</v>
      </c>
    </row>
    <row r="57" spans="1:10" s="15" customFormat="1" x14ac:dyDescent="0.2">
      <c r="A57" s="239">
        <v>48</v>
      </c>
      <c r="B57" s="132" t="s">
        <v>107</v>
      </c>
      <c r="C57" s="82" t="s">
        <v>25</v>
      </c>
      <c r="D57" s="194">
        <v>2720101.55</v>
      </c>
      <c r="E57" s="289">
        <v>1368015.79</v>
      </c>
      <c r="F57" s="289">
        <v>518498.49</v>
      </c>
      <c r="G57" s="56">
        <f t="shared" si="3"/>
        <v>1886514.28</v>
      </c>
      <c r="H57" s="30">
        <f t="shared" si="4"/>
        <v>4606615.83</v>
      </c>
      <c r="I57" s="238">
        <v>11747274</v>
      </c>
      <c r="J57" s="14">
        <f t="shared" si="2"/>
        <v>16353889.83</v>
      </c>
    </row>
    <row r="58" spans="1:10" s="15" customFormat="1" x14ac:dyDescent="0.2">
      <c r="A58" s="239">
        <v>49</v>
      </c>
      <c r="B58" s="132" t="s">
        <v>155</v>
      </c>
      <c r="C58" s="82" t="s">
        <v>51</v>
      </c>
      <c r="D58" s="194">
        <v>595223.6</v>
      </c>
      <c r="E58" s="289">
        <v>1080937.53</v>
      </c>
      <c r="F58" s="289"/>
      <c r="G58" s="56">
        <f t="shared" si="3"/>
        <v>1080937.53</v>
      </c>
      <c r="H58" s="30">
        <f t="shared" si="4"/>
        <v>1676161.13</v>
      </c>
      <c r="I58" s="238">
        <v>10069092</v>
      </c>
      <c r="J58" s="14">
        <f t="shared" si="2"/>
        <v>11745253.129999999</v>
      </c>
    </row>
    <row r="59" spans="1:10" s="15" customFormat="1" x14ac:dyDescent="0.2">
      <c r="A59" s="239">
        <v>95</v>
      </c>
      <c r="B59" s="132" t="s">
        <v>108</v>
      </c>
      <c r="C59" s="82" t="s">
        <v>214</v>
      </c>
      <c r="D59" s="194">
        <v>456377.15</v>
      </c>
      <c r="E59" s="289"/>
      <c r="F59" s="289"/>
      <c r="G59" s="56"/>
      <c r="H59" s="30">
        <f t="shared" si="4"/>
        <v>456377.15</v>
      </c>
      <c r="I59" s="238">
        <v>10069092</v>
      </c>
      <c r="J59" s="14">
        <f t="shared" si="2"/>
        <v>10525469.15</v>
      </c>
    </row>
    <row r="60" spans="1:10" s="15" customFormat="1" x14ac:dyDescent="0.2">
      <c r="A60" s="239">
        <v>50</v>
      </c>
      <c r="B60" s="17" t="s">
        <v>157</v>
      </c>
      <c r="C60" s="82" t="s">
        <v>215</v>
      </c>
      <c r="D60" s="194"/>
      <c r="E60" s="289"/>
      <c r="F60" s="289"/>
      <c r="G60" s="56"/>
      <c r="H60" s="30"/>
      <c r="I60" s="238">
        <v>10069092</v>
      </c>
      <c r="J60" s="14">
        <f t="shared" si="2"/>
        <v>10069092</v>
      </c>
    </row>
    <row r="61" spans="1:10" s="15" customFormat="1" x14ac:dyDescent="0.2">
      <c r="A61" s="239">
        <v>97</v>
      </c>
      <c r="B61" s="132" t="s">
        <v>218</v>
      </c>
      <c r="C61" s="82" t="s">
        <v>217</v>
      </c>
      <c r="D61" s="194"/>
      <c r="E61" s="289"/>
      <c r="F61" s="289"/>
      <c r="G61" s="56"/>
      <c r="H61" s="30"/>
      <c r="I61" s="238"/>
      <c r="J61" s="14">
        <f t="shared" si="2"/>
        <v>0</v>
      </c>
    </row>
    <row r="62" spans="1:10" s="15" customFormat="1" x14ac:dyDescent="0.2">
      <c r="A62" s="239">
        <v>51</v>
      </c>
      <c r="B62" s="132" t="s">
        <v>232</v>
      </c>
      <c r="C62" s="82" t="s">
        <v>233</v>
      </c>
      <c r="D62" s="194"/>
      <c r="E62" s="289"/>
      <c r="F62" s="289"/>
      <c r="G62" s="56"/>
      <c r="H62" s="30"/>
      <c r="I62" s="238"/>
      <c r="J62" s="14">
        <f t="shared" si="2"/>
        <v>0</v>
      </c>
    </row>
    <row r="63" spans="1:10" s="15" customFormat="1" x14ac:dyDescent="0.2">
      <c r="A63" s="239">
        <v>52</v>
      </c>
      <c r="B63" s="132" t="s">
        <v>109</v>
      </c>
      <c r="C63" s="82" t="s">
        <v>50</v>
      </c>
      <c r="D63" s="194"/>
      <c r="E63" s="289"/>
      <c r="F63" s="289"/>
      <c r="G63" s="56"/>
      <c r="H63" s="30"/>
      <c r="I63" s="238"/>
      <c r="J63" s="14">
        <f t="shared" si="2"/>
        <v>0</v>
      </c>
    </row>
    <row r="64" spans="1:10" s="15" customFormat="1" x14ac:dyDescent="0.2">
      <c r="A64" s="239">
        <v>53</v>
      </c>
      <c r="B64" s="17" t="s">
        <v>110</v>
      </c>
      <c r="C64" s="82" t="s">
        <v>234</v>
      </c>
      <c r="D64" s="194"/>
      <c r="E64" s="289"/>
      <c r="F64" s="289"/>
      <c r="G64" s="56"/>
      <c r="H64" s="30"/>
      <c r="I64" s="238"/>
      <c r="J64" s="14">
        <f t="shared" si="2"/>
        <v>0</v>
      </c>
    </row>
    <row r="65" spans="1:10" s="15" customFormat="1" x14ac:dyDescent="0.2">
      <c r="A65" s="239">
        <v>54</v>
      </c>
      <c r="B65" s="38" t="s">
        <v>111</v>
      </c>
      <c r="C65" s="82" t="s">
        <v>112</v>
      </c>
      <c r="D65" s="194"/>
      <c r="E65" s="289"/>
      <c r="F65" s="289"/>
      <c r="G65" s="56"/>
      <c r="H65" s="30"/>
      <c r="I65" s="238"/>
      <c r="J65" s="14">
        <f t="shared" si="2"/>
        <v>0</v>
      </c>
    </row>
    <row r="66" spans="1:10" s="15" customFormat="1" x14ac:dyDescent="0.2">
      <c r="A66" s="239">
        <v>55</v>
      </c>
      <c r="B66" s="17" t="s">
        <v>113</v>
      </c>
      <c r="C66" s="82" t="s">
        <v>235</v>
      </c>
      <c r="D66" s="194"/>
      <c r="E66" s="289"/>
      <c r="F66" s="289">
        <v>1672670.27</v>
      </c>
      <c r="G66" s="56">
        <f t="shared" si="3"/>
        <v>1672670.27</v>
      </c>
      <c r="H66" s="30">
        <f t="shared" si="4"/>
        <v>1672670.27</v>
      </c>
      <c r="I66" s="238"/>
      <c r="J66" s="14">
        <f t="shared" si="2"/>
        <v>1672670.27</v>
      </c>
    </row>
    <row r="67" spans="1:10" s="15" customFormat="1" x14ac:dyDescent="0.2">
      <c r="A67" s="239">
        <v>56</v>
      </c>
      <c r="B67" s="132" t="s">
        <v>114</v>
      </c>
      <c r="C67" s="82" t="s">
        <v>269</v>
      </c>
      <c r="D67" s="194"/>
      <c r="E67" s="289"/>
      <c r="F67" s="289"/>
      <c r="G67" s="56"/>
      <c r="H67" s="30"/>
      <c r="I67" s="238"/>
      <c r="J67" s="14">
        <f t="shared" si="2"/>
        <v>0</v>
      </c>
    </row>
    <row r="68" spans="1:10" s="15" customFormat="1" ht="25.5" x14ac:dyDescent="0.2">
      <c r="A68" s="239">
        <v>57</v>
      </c>
      <c r="B68" s="38" t="s">
        <v>115</v>
      </c>
      <c r="C68" s="82" t="s">
        <v>236</v>
      </c>
      <c r="D68" s="194"/>
      <c r="E68" s="289"/>
      <c r="F68" s="289"/>
      <c r="G68" s="56"/>
      <c r="H68" s="30"/>
      <c r="I68" s="238"/>
      <c r="J68" s="14">
        <f t="shared" si="2"/>
        <v>0</v>
      </c>
    </row>
    <row r="69" spans="1:10" s="15" customFormat="1" ht="25.5" x14ac:dyDescent="0.2">
      <c r="A69" s="239">
        <v>58</v>
      </c>
      <c r="B69" s="38" t="s">
        <v>116</v>
      </c>
      <c r="C69" s="82" t="s">
        <v>237</v>
      </c>
      <c r="D69" s="194"/>
      <c r="E69" s="289"/>
      <c r="F69" s="289"/>
      <c r="G69" s="56"/>
      <c r="H69" s="30"/>
      <c r="I69" s="238"/>
      <c r="J69" s="14">
        <f t="shared" si="2"/>
        <v>0</v>
      </c>
    </row>
    <row r="70" spans="1:10" s="15" customFormat="1" ht="15.75" customHeight="1" x14ac:dyDescent="0.2">
      <c r="A70" s="239">
        <v>59</v>
      </c>
      <c r="B70" s="17" t="s">
        <v>117</v>
      </c>
      <c r="C70" s="82" t="s">
        <v>238</v>
      </c>
      <c r="D70" s="194">
        <v>2087383.55</v>
      </c>
      <c r="E70" s="289">
        <v>2369860.33</v>
      </c>
      <c r="F70" s="289"/>
      <c r="G70" s="56">
        <f t="shared" si="3"/>
        <v>2369860.33</v>
      </c>
      <c r="H70" s="30">
        <f t="shared" si="4"/>
        <v>4457243.88</v>
      </c>
      <c r="I70" s="238"/>
      <c r="J70" s="14">
        <f t="shared" si="2"/>
        <v>4457243.88</v>
      </c>
    </row>
    <row r="71" spans="1:10" s="15" customFormat="1" ht="15.75" customHeight="1" x14ac:dyDescent="0.2">
      <c r="A71" s="239">
        <v>60</v>
      </c>
      <c r="B71" s="17" t="s">
        <v>118</v>
      </c>
      <c r="C71" s="82" t="s">
        <v>49</v>
      </c>
      <c r="D71" s="194">
        <v>1247860.5</v>
      </c>
      <c r="E71" s="289">
        <v>2695020.4</v>
      </c>
      <c r="F71" s="289"/>
      <c r="G71" s="56">
        <f t="shared" si="3"/>
        <v>2695020.4</v>
      </c>
      <c r="H71" s="30">
        <f t="shared" si="4"/>
        <v>3942880.9</v>
      </c>
      <c r="I71" s="238"/>
      <c r="J71" s="14">
        <f t="shared" si="2"/>
        <v>3942880.9</v>
      </c>
    </row>
    <row r="72" spans="1:10" s="15" customFormat="1" ht="15.75" customHeight="1" x14ac:dyDescent="0.2">
      <c r="A72" s="239">
        <v>61</v>
      </c>
      <c r="B72" s="17" t="s">
        <v>119</v>
      </c>
      <c r="C72" s="82" t="s">
        <v>239</v>
      </c>
      <c r="D72" s="194">
        <v>2938623.6</v>
      </c>
      <c r="E72" s="289"/>
      <c r="F72" s="289"/>
      <c r="G72" s="56"/>
      <c r="H72" s="30">
        <f t="shared" si="4"/>
        <v>2938623.6</v>
      </c>
      <c r="I72" s="238"/>
      <c r="J72" s="14">
        <f t="shared" si="2"/>
        <v>2938623.6</v>
      </c>
    </row>
    <row r="73" spans="1:10" s="15" customFormat="1" ht="15.75" customHeight="1" x14ac:dyDescent="0.2">
      <c r="A73" s="239">
        <v>62</v>
      </c>
      <c r="B73" s="17" t="s">
        <v>120</v>
      </c>
      <c r="C73" s="82" t="s">
        <v>240</v>
      </c>
      <c r="D73" s="194"/>
      <c r="E73" s="289"/>
      <c r="F73" s="289"/>
      <c r="G73" s="56"/>
      <c r="H73" s="30"/>
      <c r="I73" s="238"/>
      <c r="J73" s="14">
        <f t="shared" ref="J73:J136" si="5">H73+I73</f>
        <v>0</v>
      </c>
    </row>
    <row r="74" spans="1:10" s="15" customFormat="1" ht="15.75" customHeight="1" x14ac:dyDescent="0.2">
      <c r="A74" s="239">
        <v>63</v>
      </c>
      <c r="B74" s="38" t="s">
        <v>121</v>
      </c>
      <c r="C74" s="82" t="s">
        <v>241</v>
      </c>
      <c r="D74" s="194"/>
      <c r="E74" s="289"/>
      <c r="F74" s="289"/>
      <c r="G74" s="56"/>
      <c r="H74" s="30"/>
      <c r="I74" s="238"/>
      <c r="J74" s="14">
        <f t="shared" si="5"/>
        <v>0</v>
      </c>
    </row>
    <row r="75" spans="1:10" s="15" customFormat="1" ht="15.75" customHeight="1" x14ac:dyDescent="0.2">
      <c r="A75" s="239">
        <v>64</v>
      </c>
      <c r="B75" s="17" t="s">
        <v>122</v>
      </c>
      <c r="C75" s="82" t="s">
        <v>242</v>
      </c>
      <c r="D75" s="194"/>
      <c r="E75" s="289"/>
      <c r="F75" s="289"/>
      <c r="G75" s="56"/>
      <c r="H75" s="30"/>
      <c r="I75" s="238"/>
      <c r="J75" s="14">
        <f t="shared" si="5"/>
        <v>0</v>
      </c>
    </row>
    <row r="76" spans="1:10" s="15" customFormat="1" ht="15.75" customHeight="1" x14ac:dyDescent="0.2">
      <c r="A76" s="239">
        <v>65</v>
      </c>
      <c r="B76" s="17" t="s">
        <v>123</v>
      </c>
      <c r="C76" s="82" t="s">
        <v>243</v>
      </c>
      <c r="D76" s="194"/>
      <c r="E76" s="289"/>
      <c r="F76" s="289"/>
      <c r="G76" s="56"/>
      <c r="H76" s="30"/>
      <c r="I76" s="238"/>
      <c r="J76" s="14">
        <f t="shared" si="5"/>
        <v>0</v>
      </c>
    </row>
    <row r="77" spans="1:10" s="15" customFormat="1" ht="15.75" customHeight="1" x14ac:dyDescent="0.2">
      <c r="A77" s="239">
        <v>66</v>
      </c>
      <c r="B77" s="38" t="s">
        <v>124</v>
      </c>
      <c r="C77" s="82" t="s">
        <v>244</v>
      </c>
      <c r="D77" s="194"/>
      <c r="E77" s="289"/>
      <c r="F77" s="289"/>
      <c r="G77" s="56"/>
      <c r="H77" s="30"/>
      <c r="I77" s="238"/>
      <c r="J77" s="14">
        <f t="shared" si="5"/>
        <v>0</v>
      </c>
    </row>
    <row r="78" spans="1:10" s="15" customFormat="1" ht="15.75" customHeight="1" x14ac:dyDescent="0.2">
      <c r="A78" s="239">
        <v>67</v>
      </c>
      <c r="B78" s="38" t="s">
        <v>125</v>
      </c>
      <c r="C78" s="82" t="s">
        <v>245</v>
      </c>
      <c r="D78" s="194"/>
      <c r="E78" s="289"/>
      <c r="F78" s="289"/>
      <c r="G78" s="56"/>
      <c r="H78" s="30"/>
      <c r="I78" s="238"/>
      <c r="J78" s="14">
        <f t="shared" si="5"/>
        <v>0</v>
      </c>
    </row>
    <row r="79" spans="1:10" s="15" customFormat="1" ht="15.75" customHeight="1" x14ac:dyDescent="0.2">
      <c r="A79" s="239">
        <v>68</v>
      </c>
      <c r="B79" s="38" t="s">
        <v>126</v>
      </c>
      <c r="C79" s="82" t="s">
        <v>246</v>
      </c>
      <c r="D79" s="194"/>
      <c r="E79" s="289"/>
      <c r="F79" s="289"/>
      <c r="G79" s="56"/>
      <c r="H79" s="30"/>
      <c r="I79" s="238"/>
      <c r="J79" s="14">
        <f t="shared" si="5"/>
        <v>0</v>
      </c>
    </row>
    <row r="80" spans="1:10" s="15" customFormat="1" x14ac:dyDescent="0.2">
      <c r="A80" s="239">
        <v>69</v>
      </c>
      <c r="B80" s="132" t="s">
        <v>127</v>
      </c>
      <c r="C80" s="82" t="s">
        <v>128</v>
      </c>
      <c r="D80" s="194">
        <v>1500947.7</v>
      </c>
      <c r="E80" s="289"/>
      <c r="F80" s="289"/>
      <c r="G80" s="56"/>
      <c r="H80" s="30">
        <f t="shared" ref="H80:H136" si="6">D80+G80</f>
        <v>1500947.7</v>
      </c>
      <c r="I80" s="238">
        <v>15103638</v>
      </c>
      <c r="J80" s="14">
        <f t="shared" si="5"/>
        <v>16604585.699999999</v>
      </c>
    </row>
    <row r="81" spans="1:10" s="15" customFormat="1" x14ac:dyDescent="0.2">
      <c r="A81" s="239">
        <v>70</v>
      </c>
      <c r="B81" s="38" t="s">
        <v>129</v>
      </c>
      <c r="C81" s="82" t="s">
        <v>247</v>
      </c>
      <c r="D81" s="194">
        <v>4011900.8</v>
      </c>
      <c r="E81" s="289">
        <v>2990886.77</v>
      </c>
      <c r="F81" s="289"/>
      <c r="G81" s="56">
        <f t="shared" ref="G81:G136" si="7">SUM(E81:F81)</f>
        <v>2990886.77</v>
      </c>
      <c r="H81" s="30">
        <f t="shared" si="6"/>
        <v>7002787.5700000003</v>
      </c>
      <c r="I81" s="238">
        <v>26850912</v>
      </c>
      <c r="J81" s="14">
        <f t="shared" si="5"/>
        <v>33853699.57</v>
      </c>
    </row>
    <row r="82" spans="1:10" s="15" customFormat="1" x14ac:dyDescent="0.2">
      <c r="A82" s="239">
        <v>71</v>
      </c>
      <c r="B82" s="132" t="s">
        <v>130</v>
      </c>
      <c r="C82" s="82" t="s">
        <v>34</v>
      </c>
      <c r="D82" s="194">
        <v>2277784.7999999998</v>
      </c>
      <c r="E82" s="289">
        <v>1409026.97</v>
      </c>
      <c r="F82" s="289"/>
      <c r="G82" s="56">
        <f t="shared" si="7"/>
        <v>1409026.97</v>
      </c>
      <c r="H82" s="30">
        <f t="shared" si="6"/>
        <v>3686811.7699999996</v>
      </c>
      <c r="I82" s="238">
        <v>10069092</v>
      </c>
      <c r="J82" s="14">
        <f t="shared" si="5"/>
        <v>13755903.77</v>
      </c>
    </row>
    <row r="83" spans="1:10" s="15" customFormat="1" x14ac:dyDescent="0.2">
      <c r="A83" s="239">
        <v>72</v>
      </c>
      <c r="B83" s="38" t="s">
        <v>131</v>
      </c>
      <c r="C83" s="40" t="s">
        <v>308</v>
      </c>
      <c r="D83" s="194">
        <v>545426.35</v>
      </c>
      <c r="E83" s="289"/>
      <c r="F83" s="289"/>
      <c r="G83" s="56"/>
      <c r="H83" s="30">
        <f t="shared" si="6"/>
        <v>545426.35</v>
      </c>
      <c r="I83" s="238">
        <v>10069092</v>
      </c>
      <c r="J83" s="14">
        <f t="shared" si="5"/>
        <v>10614518.35</v>
      </c>
    </row>
    <row r="84" spans="1:10" s="15" customFormat="1" x14ac:dyDescent="0.2">
      <c r="A84" s="239">
        <v>73</v>
      </c>
      <c r="B84" s="38" t="s">
        <v>132</v>
      </c>
      <c r="C84" s="82" t="s">
        <v>35</v>
      </c>
      <c r="D84" s="194">
        <v>3783419.3</v>
      </c>
      <c r="E84" s="289">
        <v>1980254.12</v>
      </c>
      <c r="F84" s="289"/>
      <c r="G84" s="56">
        <f t="shared" si="7"/>
        <v>1980254.12</v>
      </c>
      <c r="H84" s="30">
        <f t="shared" si="6"/>
        <v>5763673.4199999999</v>
      </c>
      <c r="I84" s="238">
        <v>15103638</v>
      </c>
      <c r="J84" s="14">
        <f t="shared" si="5"/>
        <v>20867311.420000002</v>
      </c>
    </row>
    <row r="85" spans="1:10" s="15" customFormat="1" x14ac:dyDescent="0.2">
      <c r="A85" s="239">
        <v>74</v>
      </c>
      <c r="B85" s="38" t="s">
        <v>133</v>
      </c>
      <c r="C85" s="82" t="s">
        <v>48</v>
      </c>
      <c r="D85" s="194"/>
      <c r="E85" s="289"/>
      <c r="F85" s="289">
        <v>2035912.15</v>
      </c>
      <c r="G85" s="56">
        <f t="shared" si="7"/>
        <v>2035912.15</v>
      </c>
      <c r="H85" s="30">
        <f t="shared" si="6"/>
        <v>2035912.15</v>
      </c>
      <c r="I85" s="238">
        <v>12082910.4</v>
      </c>
      <c r="J85" s="14">
        <f t="shared" si="5"/>
        <v>14118822.550000001</v>
      </c>
    </row>
    <row r="86" spans="1:10" s="15" customFormat="1" x14ac:dyDescent="0.2">
      <c r="A86" s="239">
        <v>75</v>
      </c>
      <c r="B86" s="38" t="s">
        <v>134</v>
      </c>
      <c r="C86" s="82" t="s">
        <v>226</v>
      </c>
      <c r="D86" s="194">
        <v>3052864.35</v>
      </c>
      <c r="E86" s="289"/>
      <c r="F86" s="289"/>
      <c r="G86" s="56"/>
      <c r="H86" s="30">
        <f t="shared" si="6"/>
        <v>3052864.35</v>
      </c>
      <c r="I86" s="238">
        <v>12754183.199999999</v>
      </c>
      <c r="J86" s="14">
        <f t="shared" si="5"/>
        <v>15807047.549999999</v>
      </c>
    </row>
    <row r="87" spans="1:10" s="15" customFormat="1" x14ac:dyDescent="0.2">
      <c r="A87" s="239">
        <v>76</v>
      </c>
      <c r="B87" s="38" t="s">
        <v>135</v>
      </c>
      <c r="C87" s="82" t="s">
        <v>290</v>
      </c>
      <c r="D87" s="194"/>
      <c r="E87" s="289"/>
      <c r="F87" s="289"/>
      <c r="G87" s="56"/>
      <c r="H87" s="30"/>
      <c r="I87" s="238"/>
      <c r="J87" s="14">
        <f t="shared" si="5"/>
        <v>0</v>
      </c>
    </row>
    <row r="88" spans="1:10" s="15" customFormat="1" ht="16.5" customHeight="1" x14ac:dyDescent="0.2">
      <c r="A88" s="239">
        <v>77</v>
      </c>
      <c r="B88" s="17" t="s">
        <v>136</v>
      </c>
      <c r="C88" s="82" t="s">
        <v>259</v>
      </c>
      <c r="D88" s="194"/>
      <c r="E88" s="289"/>
      <c r="F88" s="289"/>
      <c r="G88" s="56"/>
      <c r="H88" s="30"/>
      <c r="I88" s="238"/>
      <c r="J88" s="14">
        <f t="shared" si="5"/>
        <v>0</v>
      </c>
    </row>
    <row r="89" spans="1:10" s="15" customFormat="1" ht="27.75" customHeight="1" x14ac:dyDescent="0.2">
      <c r="A89" s="391">
        <v>78</v>
      </c>
      <c r="B89" s="295" t="s">
        <v>137</v>
      </c>
      <c r="C89" s="142" t="s">
        <v>248</v>
      </c>
      <c r="D89" s="194"/>
      <c r="E89" s="289"/>
      <c r="F89" s="289"/>
      <c r="G89" s="56"/>
      <c r="H89" s="30"/>
      <c r="I89" s="238"/>
      <c r="J89" s="14">
        <f t="shared" si="5"/>
        <v>0</v>
      </c>
    </row>
    <row r="90" spans="1:10" s="15" customFormat="1" ht="38.25" x14ac:dyDescent="0.2">
      <c r="A90" s="392"/>
      <c r="B90" s="296"/>
      <c r="C90" s="82" t="s">
        <v>288</v>
      </c>
      <c r="D90" s="194"/>
      <c r="E90" s="289"/>
      <c r="F90" s="289"/>
      <c r="G90" s="56"/>
      <c r="H90" s="30"/>
      <c r="I90" s="238"/>
      <c r="J90" s="14">
        <f t="shared" si="5"/>
        <v>0</v>
      </c>
    </row>
    <row r="91" spans="1:10" s="15" customFormat="1" ht="16.5" customHeight="1" x14ac:dyDescent="0.2">
      <c r="A91" s="392"/>
      <c r="B91" s="296"/>
      <c r="C91" s="82" t="s">
        <v>249</v>
      </c>
      <c r="D91" s="194"/>
      <c r="E91" s="289"/>
      <c r="F91" s="289"/>
      <c r="G91" s="56"/>
      <c r="H91" s="30"/>
      <c r="I91" s="238"/>
      <c r="J91" s="14">
        <f t="shared" si="5"/>
        <v>0</v>
      </c>
    </row>
    <row r="92" spans="1:10" s="15" customFormat="1" ht="38.25" x14ac:dyDescent="0.2">
      <c r="A92" s="393"/>
      <c r="B92" s="297"/>
      <c r="C92" s="143" t="s">
        <v>289</v>
      </c>
      <c r="D92" s="194"/>
      <c r="E92" s="289"/>
      <c r="F92" s="289"/>
      <c r="G92" s="56"/>
      <c r="H92" s="30"/>
      <c r="I92" s="238"/>
      <c r="J92" s="14">
        <f t="shared" si="5"/>
        <v>0</v>
      </c>
    </row>
    <row r="93" spans="1:10" s="15" customFormat="1" ht="25.5" x14ac:dyDescent="0.2">
      <c r="A93" s="240">
        <v>79</v>
      </c>
      <c r="B93" s="17" t="s">
        <v>138</v>
      </c>
      <c r="C93" s="82" t="s">
        <v>47</v>
      </c>
      <c r="D93" s="194"/>
      <c r="E93" s="289"/>
      <c r="F93" s="289"/>
      <c r="G93" s="56"/>
      <c r="H93" s="30"/>
      <c r="I93" s="238"/>
      <c r="J93" s="14">
        <f t="shared" si="5"/>
        <v>0</v>
      </c>
    </row>
    <row r="94" spans="1:10" s="15" customFormat="1" x14ac:dyDescent="0.2">
      <c r="A94" s="239">
        <v>80</v>
      </c>
      <c r="B94" s="17" t="s">
        <v>139</v>
      </c>
      <c r="C94" s="82" t="s">
        <v>140</v>
      </c>
      <c r="D94" s="194"/>
      <c r="E94" s="289"/>
      <c r="F94" s="289"/>
      <c r="G94" s="56"/>
      <c r="H94" s="30"/>
      <c r="I94" s="238"/>
      <c r="J94" s="14">
        <f t="shared" si="5"/>
        <v>0</v>
      </c>
    </row>
    <row r="95" spans="1:10" s="15" customFormat="1" x14ac:dyDescent="0.2">
      <c r="A95" s="239">
        <v>81</v>
      </c>
      <c r="B95" s="132" t="s">
        <v>141</v>
      </c>
      <c r="C95" s="82" t="s">
        <v>142</v>
      </c>
      <c r="D95" s="194"/>
      <c r="E95" s="289"/>
      <c r="F95" s="289"/>
      <c r="G95" s="56"/>
      <c r="H95" s="30"/>
      <c r="I95" s="238"/>
      <c r="J95" s="14">
        <f t="shared" si="5"/>
        <v>0</v>
      </c>
    </row>
    <row r="96" spans="1:10" s="15" customFormat="1" x14ac:dyDescent="0.2">
      <c r="A96" s="239">
        <v>82</v>
      </c>
      <c r="B96" s="17" t="s">
        <v>143</v>
      </c>
      <c r="C96" s="82" t="s">
        <v>27</v>
      </c>
      <c r="D96" s="194"/>
      <c r="E96" s="289"/>
      <c r="F96" s="289"/>
      <c r="G96" s="56"/>
      <c r="H96" s="30"/>
      <c r="I96" s="238">
        <v>10069092</v>
      </c>
      <c r="J96" s="14">
        <f t="shared" si="5"/>
        <v>10069092</v>
      </c>
    </row>
    <row r="97" spans="1:10" s="15" customFormat="1" x14ac:dyDescent="0.2">
      <c r="A97" s="239">
        <v>83</v>
      </c>
      <c r="B97" s="132" t="s">
        <v>144</v>
      </c>
      <c r="C97" s="82" t="s">
        <v>12</v>
      </c>
      <c r="D97" s="194"/>
      <c r="E97" s="289"/>
      <c r="F97" s="289"/>
      <c r="G97" s="56"/>
      <c r="H97" s="30"/>
      <c r="I97" s="238">
        <v>10069092</v>
      </c>
      <c r="J97" s="14">
        <f t="shared" si="5"/>
        <v>10069092</v>
      </c>
    </row>
    <row r="98" spans="1:10" s="15" customFormat="1" x14ac:dyDescent="0.2">
      <c r="A98" s="239">
        <v>84</v>
      </c>
      <c r="B98" s="132" t="s">
        <v>145</v>
      </c>
      <c r="C98" s="82" t="s">
        <v>26</v>
      </c>
      <c r="D98" s="194">
        <v>1034611.1</v>
      </c>
      <c r="E98" s="289">
        <v>626885.18000000005</v>
      </c>
      <c r="F98" s="289"/>
      <c r="G98" s="56">
        <f t="shared" si="7"/>
        <v>626885.18000000005</v>
      </c>
      <c r="H98" s="30">
        <f t="shared" si="6"/>
        <v>1661496.28</v>
      </c>
      <c r="I98" s="238">
        <v>10069092</v>
      </c>
      <c r="J98" s="14">
        <f t="shared" si="5"/>
        <v>11730588.279999999</v>
      </c>
    </row>
    <row r="99" spans="1:10" s="15" customFormat="1" x14ac:dyDescent="0.2">
      <c r="A99" s="239">
        <v>85</v>
      </c>
      <c r="B99" s="17" t="s">
        <v>146</v>
      </c>
      <c r="C99" s="82" t="s">
        <v>41</v>
      </c>
      <c r="D99" s="194">
        <v>452862.05</v>
      </c>
      <c r="E99" s="289">
        <v>354453.77</v>
      </c>
      <c r="F99" s="289"/>
      <c r="G99" s="56">
        <f t="shared" si="7"/>
        <v>354453.77</v>
      </c>
      <c r="H99" s="30">
        <f t="shared" si="6"/>
        <v>807315.82000000007</v>
      </c>
      <c r="I99" s="238">
        <v>5034546</v>
      </c>
      <c r="J99" s="14">
        <f t="shared" si="5"/>
        <v>5841861.8200000003</v>
      </c>
    </row>
    <row r="100" spans="1:10" s="15" customFormat="1" x14ac:dyDescent="0.2">
      <c r="A100" s="239">
        <v>86</v>
      </c>
      <c r="B100" s="38" t="s">
        <v>148</v>
      </c>
      <c r="C100" s="82" t="s">
        <v>28</v>
      </c>
      <c r="D100" s="194">
        <v>1173457.55</v>
      </c>
      <c r="E100" s="289">
        <v>837799.82</v>
      </c>
      <c r="F100" s="289"/>
      <c r="G100" s="56">
        <f t="shared" si="7"/>
        <v>837799.82</v>
      </c>
      <c r="H100" s="30">
        <f t="shared" si="6"/>
        <v>2011257.37</v>
      </c>
      <c r="I100" s="238">
        <v>10069092</v>
      </c>
      <c r="J100" s="14">
        <f t="shared" si="5"/>
        <v>12080349.370000001</v>
      </c>
    </row>
    <row r="101" spans="1:10" s="15" customFormat="1" x14ac:dyDescent="0.2">
      <c r="A101" s="239">
        <v>88</v>
      </c>
      <c r="B101" s="38" t="s">
        <v>149</v>
      </c>
      <c r="C101" s="82" t="s">
        <v>29</v>
      </c>
      <c r="D101" s="194">
        <v>2056333.5</v>
      </c>
      <c r="E101" s="289">
        <v>1025279.5</v>
      </c>
      <c r="F101" s="289"/>
      <c r="G101" s="56">
        <f t="shared" si="7"/>
        <v>1025279.5</v>
      </c>
      <c r="H101" s="30">
        <f t="shared" si="6"/>
        <v>3081613</v>
      </c>
      <c r="I101" s="238">
        <v>10069092</v>
      </c>
      <c r="J101" s="14">
        <f t="shared" si="5"/>
        <v>13150705</v>
      </c>
    </row>
    <row r="102" spans="1:10" s="15" customFormat="1" x14ac:dyDescent="0.2">
      <c r="A102" s="239">
        <v>89</v>
      </c>
      <c r="B102" s="132" t="s">
        <v>150</v>
      </c>
      <c r="C102" s="82" t="s">
        <v>14</v>
      </c>
      <c r="D102" s="194"/>
      <c r="E102" s="289"/>
      <c r="F102" s="289"/>
      <c r="G102" s="56"/>
      <c r="H102" s="30"/>
      <c r="I102" s="238">
        <v>5034546</v>
      </c>
      <c r="J102" s="14">
        <f t="shared" si="5"/>
        <v>5034546</v>
      </c>
    </row>
    <row r="103" spans="1:10" s="15" customFormat="1" x14ac:dyDescent="0.2">
      <c r="A103" s="239">
        <v>90</v>
      </c>
      <c r="B103" s="38" t="s">
        <v>151</v>
      </c>
      <c r="C103" s="82" t="s">
        <v>30</v>
      </c>
      <c r="D103" s="194">
        <v>540153.69999999995</v>
      </c>
      <c r="E103" s="289"/>
      <c r="F103" s="289"/>
      <c r="G103" s="56"/>
      <c r="H103" s="30">
        <f t="shared" si="6"/>
        <v>540153.69999999995</v>
      </c>
      <c r="I103" s="238">
        <v>10069092</v>
      </c>
      <c r="J103" s="14">
        <f t="shared" si="5"/>
        <v>10609245.699999999</v>
      </c>
    </row>
    <row r="104" spans="1:10" s="15" customFormat="1" x14ac:dyDescent="0.2">
      <c r="A104" s="239">
        <v>91</v>
      </c>
      <c r="B104" s="38" t="s">
        <v>152</v>
      </c>
      <c r="C104" s="82" t="s">
        <v>15</v>
      </c>
      <c r="D104" s="194"/>
      <c r="E104" s="289"/>
      <c r="F104" s="289"/>
      <c r="G104" s="56"/>
      <c r="H104" s="30"/>
      <c r="I104" s="238">
        <v>10069092</v>
      </c>
      <c r="J104" s="14">
        <f t="shared" si="5"/>
        <v>10069092</v>
      </c>
    </row>
    <row r="105" spans="1:10" s="15" customFormat="1" x14ac:dyDescent="0.2">
      <c r="A105" s="239">
        <v>92</v>
      </c>
      <c r="B105" s="17" t="s">
        <v>153</v>
      </c>
      <c r="C105" s="82" t="s">
        <v>13</v>
      </c>
      <c r="D105" s="194">
        <v>1805003.85</v>
      </c>
      <c r="E105" s="289">
        <v>1089725.6399999999</v>
      </c>
      <c r="F105" s="289">
        <v>386676.84</v>
      </c>
      <c r="G105" s="56">
        <f t="shared" si="7"/>
        <v>1476402.48</v>
      </c>
      <c r="H105" s="30">
        <f t="shared" si="6"/>
        <v>3281406.33</v>
      </c>
      <c r="I105" s="238">
        <v>11076001.199999999</v>
      </c>
      <c r="J105" s="14">
        <f t="shared" si="5"/>
        <v>14357407.529999999</v>
      </c>
    </row>
    <row r="106" spans="1:10" s="15" customFormat="1" x14ac:dyDescent="0.2">
      <c r="A106" s="239">
        <v>93</v>
      </c>
      <c r="B106" s="132" t="s">
        <v>154</v>
      </c>
      <c r="C106" s="82" t="s">
        <v>31</v>
      </c>
      <c r="D106" s="194">
        <v>402478.95</v>
      </c>
      <c r="E106" s="289"/>
      <c r="F106" s="289"/>
      <c r="G106" s="56"/>
      <c r="H106" s="30">
        <f t="shared" si="6"/>
        <v>402478.95</v>
      </c>
      <c r="I106" s="238">
        <v>10069092</v>
      </c>
      <c r="J106" s="14">
        <f t="shared" si="5"/>
        <v>10471570.949999999</v>
      </c>
    </row>
    <row r="107" spans="1:10" s="15" customFormat="1" x14ac:dyDescent="0.2">
      <c r="A107" s="239">
        <v>94</v>
      </c>
      <c r="B107" s="38" t="s">
        <v>156</v>
      </c>
      <c r="C107" s="82" t="s">
        <v>33</v>
      </c>
      <c r="D107" s="194">
        <v>1484543.9</v>
      </c>
      <c r="E107" s="289">
        <v>1139524.93</v>
      </c>
      <c r="F107" s="289"/>
      <c r="G107" s="56">
        <f t="shared" si="7"/>
        <v>1139524.93</v>
      </c>
      <c r="H107" s="30">
        <f t="shared" si="6"/>
        <v>2624068.83</v>
      </c>
      <c r="I107" s="238">
        <v>10069092</v>
      </c>
      <c r="J107" s="14">
        <f t="shared" si="5"/>
        <v>12693160.83</v>
      </c>
    </row>
    <row r="108" spans="1:10" s="15" customFormat="1" x14ac:dyDescent="0.2">
      <c r="A108" s="239">
        <v>96</v>
      </c>
      <c r="B108" s="38" t="s">
        <v>158</v>
      </c>
      <c r="C108" s="82" t="s">
        <v>159</v>
      </c>
      <c r="D108" s="194"/>
      <c r="E108" s="289"/>
      <c r="F108" s="289"/>
      <c r="G108" s="56"/>
      <c r="H108" s="30"/>
      <c r="I108" s="238"/>
      <c r="J108" s="14">
        <f t="shared" si="5"/>
        <v>0</v>
      </c>
    </row>
    <row r="109" spans="1:10" s="15" customFormat="1" x14ac:dyDescent="0.2">
      <c r="A109" s="239">
        <v>98</v>
      </c>
      <c r="B109" s="38" t="s">
        <v>160</v>
      </c>
      <c r="C109" s="82" t="s">
        <v>161</v>
      </c>
      <c r="D109" s="194"/>
      <c r="E109" s="289"/>
      <c r="F109" s="289"/>
      <c r="G109" s="56"/>
      <c r="H109" s="30"/>
      <c r="I109" s="238"/>
      <c r="J109" s="14">
        <f t="shared" si="5"/>
        <v>0</v>
      </c>
    </row>
    <row r="110" spans="1:10" s="15" customFormat="1" x14ac:dyDescent="0.2">
      <c r="A110" s="239">
        <v>99</v>
      </c>
      <c r="B110" s="132" t="s">
        <v>162</v>
      </c>
      <c r="C110" s="82" t="s">
        <v>163</v>
      </c>
      <c r="D110" s="194"/>
      <c r="E110" s="289"/>
      <c r="F110" s="289"/>
      <c r="G110" s="56"/>
      <c r="H110" s="30"/>
      <c r="I110" s="238"/>
      <c r="J110" s="14">
        <f t="shared" si="5"/>
        <v>0</v>
      </c>
    </row>
    <row r="111" spans="1:10" s="15" customFormat="1" x14ac:dyDescent="0.2">
      <c r="A111" s="239">
        <v>100</v>
      </c>
      <c r="B111" s="132" t="s">
        <v>164</v>
      </c>
      <c r="C111" s="82" t="s">
        <v>165</v>
      </c>
      <c r="D111" s="194"/>
      <c r="E111" s="289"/>
      <c r="F111" s="289"/>
      <c r="G111" s="56"/>
      <c r="H111" s="30"/>
      <c r="I111" s="238"/>
      <c r="J111" s="14">
        <f t="shared" si="5"/>
        <v>0</v>
      </c>
    </row>
    <row r="112" spans="1:10" s="15" customFormat="1" x14ac:dyDescent="0.2">
      <c r="A112" s="239">
        <v>101</v>
      </c>
      <c r="B112" s="132" t="s">
        <v>166</v>
      </c>
      <c r="C112" s="82" t="s">
        <v>167</v>
      </c>
      <c r="D112" s="194"/>
      <c r="E112" s="289"/>
      <c r="F112" s="289"/>
      <c r="G112" s="56"/>
      <c r="H112" s="30"/>
      <c r="I112" s="238"/>
      <c r="J112" s="14">
        <f t="shared" si="5"/>
        <v>0</v>
      </c>
    </row>
    <row r="113" spans="1:10" s="15" customFormat="1" x14ac:dyDescent="0.2">
      <c r="A113" s="239">
        <v>102</v>
      </c>
      <c r="B113" s="132" t="s">
        <v>168</v>
      </c>
      <c r="C113" s="82" t="s">
        <v>169</v>
      </c>
      <c r="D113" s="194"/>
      <c r="E113" s="289"/>
      <c r="F113" s="289"/>
      <c r="G113" s="56"/>
      <c r="H113" s="30"/>
      <c r="I113" s="238"/>
      <c r="J113" s="14">
        <f t="shared" si="5"/>
        <v>0</v>
      </c>
    </row>
    <row r="114" spans="1:10" s="15" customFormat="1" x14ac:dyDescent="0.2">
      <c r="A114" s="239">
        <v>103</v>
      </c>
      <c r="B114" s="132" t="s">
        <v>170</v>
      </c>
      <c r="C114" s="82" t="s">
        <v>171</v>
      </c>
      <c r="D114" s="194"/>
      <c r="E114" s="289"/>
      <c r="F114" s="289"/>
      <c r="G114" s="56"/>
      <c r="H114" s="30"/>
      <c r="I114" s="238"/>
      <c r="J114" s="14">
        <f t="shared" si="5"/>
        <v>0</v>
      </c>
    </row>
    <row r="115" spans="1:10" s="15" customFormat="1" x14ac:dyDescent="0.2">
      <c r="A115" s="239">
        <v>104</v>
      </c>
      <c r="B115" s="83" t="s">
        <v>172</v>
      </c>
      <c r="C115" s="141" t="s">
        <v>173</v>
      </c>
      <c r="D115" s="194"/>
      <c r="E115" s="289"/>
      <c r="F115" s="289"/>
      <c r="G115" s="56"/>
      <c r="H115" s="30"/>
      <c r="I115" s="238"/>
      <c r="J115" s="14">
        <f t="shared" si="5"/>
        <v>0</v>
      </c>
    </row>
    <row r="116" spans="1:10" s="15" customFormat="1" x14ac:dyDescent="0.2">
      <c r="A116" s="239">
        <v>105</v>
      </c>
      <c r="B116" s="17" t="s">
        <v>174</v>
      </c>
      <c r="C116" s="82" t="s">
        <v>175</v>
      </c>
      <c r="D116" s="194"/>
      <c r="E116" s="289"/>
      <c r="F116" s="289"/>
      <c r="G116" s="56"/>
      <c r="H116" s="30"/>
      <c r="I116" s="238"/>
      <c r="J116" s="14">
        <f t="shared" si="5"/>
        <v>0</v>
      </c>
    </row>
    <row r="117" spans="1:10" s="15" customFormat="1" x14ac:dyDescent="0.2">
      <c r="A117" s="239">
        <v>106</v>
      </c>
      <c r="B117" s="132" t="s">
        <v>176</v>
      </c>
      <c r="C117" s="82" t="s">
        <v>177</v>
      </c>
      <c r="D117" s="194"/>
      <c r="E117" s="289"/>
      <c r="F117" s="289"/>
      <c r="G117" s="56"/>
      <c r="H117" s="30"/>
      <c r="I117" s="238"/>
      <c r="J117" s="14">
        <f t="shared" si="5"/>
        <v>0</v>
      </c>
    </row>
    <row r="118" spans="1:10" s="15" customFormat="1" x14ac:dyDescent="0.2">
      <c r="A118" s="239">
        <v>107</v>
      </c>
      <c r="B118" s="38" t="s">
        <v>178</v>
      </c>
      <c r="C118" s="144" t="s">
        <v>179</v>
      </c>
      <c r="D118" s="194"/>
      <c r="E118" s="289"/>
      <c r="F118" s="289"/>
      <c r="G118" s="56"/>
      <c r="H118" s="30"/>
      <c r="I118" s="238"/>
      <c r="J118" s="14">
        <f t="shared" si="5"/>
        <v>0</v>
      </c>
    </row>
    <row r="119" spans="1:10" s="15" customFormat="1" x14ac:dyDescent="0.2">
      <c r="A119" s="239">
        <v>108</v>
      </c>
      <c r="B119" s="132" t="s">
        <v>180</v>
      </c>
      <c r="C119" s="82" t="s">
        <v>262</v>
      </c>
      <c r="D119" s="194"/>
      <c r="E119" s="289"/>
      <c r="F119" s="289"/>
      <c r="G119" s="56"/>
      <c r="H119" s="30"/>
      <c r="I119" s="238"/>
      <c r="J119" s="14">
        <f t="shared" si="5"/>
        <v>0</v>
      </c>
    </row>
    <row r="120" spans="1:10" s="15" customFormat="1" x14ac:dyDescent="0.2">
      <c r="A120" s="239">
        <v>109</v>
      </c>
      <c r="B120" s="17" t="s">
        <v>181</v>
      </c>
      <c r="C120" s="82" t="s">
        <v>250</v>
      </c>
      <c r="D120" s="194"/>
      <c r="E120" s="289"/>
      <c r="F120" s="289"/>
      <c r="G120" s="56"/>
      <c r="H120" s="30"/>
      <c r="I120" s="238"/>
      <c r="J120" s="14">
        <f t="shared" si="5"/>
        <v>0</v>
      </c>
    </row>
    <row r="121" spans="1:10" s="15" customFormat="1" x14ac:dyDescent="0.2">
      <c r="A121" s="239">
        <v>110</v>
      </c>
      <c r="B121" s="38" t="s">
        <v>301</v>
      </c>
      <c r="C121" s="82" t="s">
        <v>306</v>
      </c>
      <c r="D121" s="194"/>
      <c r="E121" s="289"/>
      <c r="F121" s="289"/>
      <c r="G121" s="56"/>
      <c r="H121" s="30"/>
      <c r="I121" s="238"/>
      <c r="J121" s="14">
        <f t="shared" si="5"/>
        <v>0</v>
      </c>
    </row>
    <row r="122" spans="1:10" s="15" customFormat="1" x14ac:dyDescent="0.2">
      <c r="A122" s="239">
        <v>111</v>
      </c>
      <c r="B122" s="22" t="s">
        <v>311</v>
      </c>
      <c r="C122" s="134" t="s">
        <v>310</v>
      </c>
      <c r="D122" s="194"/>
      <c r="E122" s="289"/>
      <c r="F122" s="289"/>
      <c r="G122" s="56"/>
      <c r="H122" s="30"/>
      <c r="I122" s="238"/>
      <c r="J122" s="14">
        <f t="shared" si="5"/>
        <v>0</v>
      </c>
    </row>
    <row r="123" spans="1:10" s="15" customFormat="1" x14ac:dyDescent="0.2">
      <c r="A123" s="239">
        <v>112</v>
      </c>
      <c r="B123" s="17" t="s">
        <v>182</v>
      </c>
      <c r="C123" s="82" t="s">
        <v>300</v>
      </c>
      <c r="D123" s="194"/>
      <c r="E123" s="289"/>
      <c r="F123" s="289"/>
      <c r="G123" s="56"/>
      <c r="H123" s="30"/>
      <c r="I123" s="238"/>
      <c r="J123" s="14">
        <f t="shared" si="5"/>
        <v>0</v>
      </c>
    </row>
    <row r="124" spans="1:10" s="15" customFormat="1" x14ac:dyDescent="0.2">
      <c r="A124" s="239">
        <v>113</v>
      </c>
      <c r="B124" s="132" t="s">
        <v>183</v>
      </c>
      <c r="C124" s="82" t="s">
        <v>184</v>
      </c>
      <c r="D124" s="194"/>
      <c r="E124" s="289"/>
      <c r="F124" s="289"/>
      <c r="G124" s="56"/>
      <c r="H124" s="30"/>
      <c r="I124" s="238"/>
      <c r="J124" s="14">
        <f t="shared" si="5"/>
        <v>0</v>
      </c>
    </row>
    <row r="125" spans="1:10" s="15" customFormat="1" x14ac:dyDescent="0.2">
      <c r="A125" s="239">
        <v>114</v>
      </c>
      <c r="B125" s="132" t="s">
        <v>185</v>
      </c>
      <c r="C125" s="73" t="s">
        <v>297</v>
      </c>
      <c r="D125" s="194"/>
      <c r="E125" s="289"/>
      <c r="F125" s="289"/>
      <c r="G125" s="56"/>
      <c r="H125" s="30"/>
      <c r="I125" s="238"/>
      <c r="J125" s="14">
        <f t="shared" si="5"/>
        <v>0</v>
      </c>
    </row>
    <row r="126" spans="1:10" s="15" customFormat="1" x14ac:dyDescent="0.2">
      <c r="A126" s="239">
        <v>115</v>
      </c>
      <c r="B126" s="132" t="s">
        <v>186</v>
      </c>
      <c r="C126" s="82" t="s">
        <v>221</v>
      </c>
      <c r="D126" s="194"/>
      <c r="E126" s="289"/>
      <c r="F126" s="289"/>
      <c r="G126" s="56"/>
      <c r="H126" s="30"/>
      <c r="I126" s="238"/>
      <c r="J126" s="14">
        <f t="shared" si="5"/>
        <v>0</v>
      </c>
    </row>
    <row r="127" spans="1:10" s="15" customFormat="1" x14ac:dyDescent="0.2">
      <c r="A127" s="239">
        <v>116</v>
      </c>
      <c r="B127" s="132" t="s">
        <v>187</v>
      </c>
      <c r="C127" s="82" t="s">
        <v>188</v>
      </c>
      <c r="D127" s="194">
        <v>1659713.05</v>
      </c>
      <c r="E127" s="289">
        <v>2463600.17</v>
      </c>
      <c r="F127" s="289"/>
      <c r="G127" s="56">
        <f t="shared" si="7"/>
        <v>2463600.17</v>
      </c>
      <c r="H127" s="30">
        <f t="shared" si="6"/>
        <v>4123313.2199999997</v>
      </c>
      <c r="I127" s="238">
        <v>40276368</v>
      </c>
      <c r="J127" s="14">
        <f t="shared" si="5"/>
        <v>44399681.219999999</v>
      </c>
    </row>
    <row r="128" spans="1:10" s="15" customFormat="1" x14ac:dyDescent="0.2">
      <c r="A128" s="239">
        <v>117</v>
      </c>
      <c r="B128" s="132" t="s">
        <v>189</v>
      </c>
      <c r="C128" s="82" t="s">
        <v>39</v>
      </c>
      <c r="D128" s="194"/>
      <c r="E128" s="289"/>
      <c r="F128" s="289"/>
      <c r="G128" s="56"/>
      <c r="H128" s="30"/>
      <c r="I128" s="238"/>
      <c r="J128" s="14">
        <f t="shared" si="5"/>
        <v>0</v>
      </c>
    </row>
    <row r="129" spans="1:10" s="15" customFormat="1" x14ac:dyDescent="0.2">
      <c r="A129" s="239">
        <v>118</v>
      </c>
      <c r="B129" s="38" t="s">
        <v>190</v>
      </c>
      <c r="C129" s="82" t="s">
        <v>44</v>
      </c>
      <c r="D129" s="194"/>
      <c r="E129" s="289"/>
      <c r="F129" s="289"/>
      <c r="G129" s="56"/>
      <c r="H129" s="30"/>
      <c r="I129" s="238"/>
      <c r="J129" s="14">
        <f t="shared" si="5"/>
        <v>0</v>
      </c>
    </row>
    <row r="130" spans="1:10" s="15" customFormat="1" x14ac:dyDescent="0.2">
      <c r="A130" s="239">
        <v>119</v>
      </c>
      <c r="B130" s="38" t="s">
        <v>191</v>
      </c>
      <c r="C130" s="82" t="s">
        <v>223</v>
      </c>
      <c r="D130" s="194"/>
      <c r="E130" s="289"/>
      <c r="F130" s="289"/>
      <c r="G130" s="56"/>
      <c r="H130" s="30"/>
      <c r="I130" s="238"/>
      <c r="J130" s="14">
        <f t="shared" si="5"/>
        <v>0</v>
      </c>
    </row>
    <row r="131" spans="1:10" s="15" customFormat="1" x14ac:dyDescent="0.2">
      <c r="A131" s="239">
        <v>120</v>
      </c>
      <c r="B131" s="38" t="s">
        <v>192</v>
      </c>
      <c r="C131" s="82" t="s">
        <v>46</v>
      </c>
      <c r="D131" s="194"/>
      <c r="E131" s="289"/>
      <c r="F131" s="289"/>
      <c r="G131" s="56"/>
      <c r="H131" s="30"/>
      <c r="I131" s="238"/>
      <c r="J131" s="14">
        <f t="shared" si="5"/>
        <v>0</v>
      </c>
    </row>
    <row r="132" spans="1:10" s="15" customFormat="1" x14ac:dyDescent="0.2">
      <c r="A132" s="239">
        <v>121</v>
      </c>
      <c r="B132" s="132" t="s">
        <v>193</v>
      </c>
      <c r="C132" s="82" t="s">
        <v>45</v>
      </c>
      <c r="D132" s="194"/>
      <c r="E132" s="289"/>
      <c r="F132" s="289"/>
      <c r="G132" s="56"/>
      <c r="H132" s="30"/>
      <c r="I132" s="238"/>
      <c r="J132" s="14">
        <f t="shared" si="5"/>
        <v>0</v>
      </c>
    </row>
    <row r="133" spans="1:10" s="15" customFormat="1" x14ac:dyDescent="0.2">
      <c r="A133" s="239">
        <v>122</v>
      </c>
      <c r="B133" s="132" t="s">
        <v>194</v>
      </c>
      <c r="C133" s="82" t="s">
        <v>195</v>
      </c>
      <c r="D133" s="194"/>
      <c r="E133" s="289"/>
      <c r="F133" s="289"/>
      <c r="G133" s="56"/>
      <c r="H133" s="30"/>
      <c r="I133" s="238"/>
      <c r="J133" s="14">
        <f t="shared" si="5"/>
        <v>0</v>
      </c>
    </row>
    <row r="134" spans="1:10" s="15" customFormat="1" x14ac:dyDescent="0.2">
      <c r="A134" s="239">
        <v>123</v>
      </c>
      <c r="B134" s="132" t="s">
        <v>196</v>
      </c>
      <c r="C134" s="40" t="s">
        <v>314</v>
      </c>
      <c r="D134" s="194">
        <v>1564805.35</v>
      </c>
      <c r="E134" s="289"/>
      <c r="F134" s="289"/>
      <c r="G134" s="56"/>
      <c r="H134" s="30">
        <f t="shared" si="6"/>
        <v>1564805.35</v>
      </c>
      <c r="I134" s="238">
        <v>70483644</v>
      </c>
      <c r="J134" s="14">
        <f t="shared" si="5"/>
        <v>72048449.349999994</v>
      </c>
    </row>
    <row r="135" spans="1:10" s="15" customFormat="1" x14ac:dyDescent="0.2">
      <c r="A135" s="239">
        <v>124</v>
      </c>
      <c r="B135" s="38" t="s">
        <v>197</v>
      </c>
      <c r="C135" s="82" t="s">
        <v>222</v>
      </c>
      <c r="D135" s="194">
        <v>1599370.5</v>
      </c>
      <c r="E135" s="289"/>
      <c r="F135" s="289"/>
      <c r="G135" s="56"/>
      <c r="H135" s="30">
        <f t="shared" si="6"/>
        <v>1599370.5</v>
      </c>
      <c r="I135" s="238"/>
      <c r="J135" s="14">
        <f t="shared" si="5"/>
        <v>1599370.5</v>
      </c>
    </row>
    <row r="136" spans="1:10" s="15" customFormat="1" x14ac:dyDescent="0.2">
      <c r="A136" s="239">
        <v>125</v>
      </c>
      <c r="B136" s="17" t="s">
        <v>198</v>
      </c>
      <c r="C136" s="40" t="s">
        <v>313</v>
      </c>
      <c r="D136" s="194">
        <v>2483418.15</v>
      </c>
      <c r="E136" s="289">
        <v>1382662.64</v>
      </c>
      <c r="F136" s="289"/>
      <c r="G136" s="56">
        <f t="shared" si="7"/>
        <v>1382662.64</v>
      </c>
      <c r="H136" s="30">
        <f t="shared" si="6"/>
        <v>3866080.79</v>
      </c>
      <c r="I136" s="238">
        <v>16781820</v>
      </c>
      <c r="J136" s="14">
        <f t="shared" si="5"/>
        <v>20647900.789999999</v>
      </c>
    </row>
    <row r="137" spans="1:10" s="15" customFormat="1" x14ac:dyDescent="0.2">
      <c r="A137" s="239">
        <v>126</v>
      </c>
      <c r="B137" s="132" t="s">
        <v>199</v>
      </c>
      <c r="C137" s="82" t="s">
        <v>200</v>
      </c>
      <c r="D137" s="194"/>
      <c r="E137" s="289"/>
      <c r="F137" s="289"/>
      <c r="G137" s="56"/>
      <c r="H137" s="30"/>
      <c r="I137" s="238">
        <v>30207276</v>
      </c>
      <c r="J137" s="14">
        <f t="shared" ref="J137:J144" si="8">H137+I137</f>
        <v>30207276</v>
      </c>
    </row>
    <row r="138" spans="1:10" s="15" customFormat="1" x14ac:dyDescent="0.2">
      <c r="A138" s="239">
        <v>127</v>
      </c>
      <c r="B138" s="38" t="s">
        <v>201</v>
      </c>
      <c r="C138" s="82" t="s">
        <v>202</v>
      </c>
      <c r="D138" s="194"/>
      <c r="E138" s="289"/>
      <c r="F138" s="289"/>
      <c r="G138" s="56"/>
      <c r="H138" s="30"/>
      <c r="I138" s="238"/>
      <c r="J138" s="14">
        <f t="shared" si="8"/>
        <v>0</v>
      </c>
    </row>
    <row r="139" spans="1:10" s="15" customFormat="1" x14ac:dyDescent="0.2">
      <c r="A139" s="239">
        <v>128</v>
      </c>
      <c r="B139" s="132" t="s">
        <v>203</v>
      </c>
      <c r="C139" s="82" t="s">
        <v>204</v>
      </c>
      <c r="D139" s="194"/>
      <c r="E139" s="289"/>
      <c r="F139" s="289"/>
      <c r="G139" s="56"/>
      <c r="H139" s="30"/>
      <c r="I139" s="238"/>
      <c r="J139" s="14">
        <f t="shared" si="8"/>
        <v>0</v>
      </c>
    </row>
    <row r="140" spans="1:10" s="15" customFormat="1" x14ac:dyDescent="0.2">
      <c r="A140" s="239">
        <v>129</v>
      </c>
      <c r="B140" s="16" t="s">
        <v>251</v>
      </c>
      <c r="C140" s="145" t="s">
        <v>252</v>
      </c>
      <c r="D140" s="194"/>
      <c r="E140" s="289"/>
      <c r="F140" s="289"/>
      <c r="G140" s="56"/>
      <c r="H140" s="30"/>
      <c r="I140" s="238"/>
      <c r="J140" s="14">
        <f t="shared" si="8"/>
        <v>0</v>
      </c>
    </row>
    <row r="141" spans="1:10" s="15" customFormat="1" x14ac:dyDescent="0.2">
      <c r="A141" s="239">
        <v>130</v>
      </c>
      <c r="B141" s="19" t="s">
        <v>253</v>
      </c>
      <c r="C141" s="145" t="s">
        <v>254</v>
      </c>
      <c r="D141" s="194"/>
      <c r="E141" s="289"/>
      <c r="F141" s="289"/>
      <c r="G141" s="56"/>
      <c r="H141" s="30"/>
      <c r="I141" s="238"/>
      <c r="J141" s="14">
        <f t="shared" si="8"/>
        <v>0</v>
      </c>
    </row>
    <row r="142" spans="1:10" s="15" customFormat="1" x14ac:dyDescent="0.2">
      <c r="A142" s="239">
        <v>131</v>
      </c>
      <c r="B142" s="112" t="s">
        <v>255</v>
      </c>
      <c r="C142" s="241" t="s">
        <v>309</v>
      </c>
      <c r="D142" s="194"/>
      <c r="E142" s="289"/>
      <c r="F142" s="289"/>
      <c r="G142" s="56"/>
      <c r="H142" s="30"/>
      <c r="I142" s="117">
        <v>6041455.2000000002</v>
      </c>
      <c r="J142" s="14">
        <f t="shared" si="8"/>
        <v>6041455.2000000002</v>
      </c>
    </row>
    <row r="143" spans="1:10" s="15" customFormat="1" x14ac:dyDescent="0.2">
      <c r="A143" s="239">
        <v>132</v>
      </c>
      <c r="B143" s="133" t="s">
        <v>260</v>
      </c>
      <c r="C143" s="126" t="s">
        <v>261</v>
      </c>
      <c r="D143" s="194"/>
      <c r="E143" s="289"/>
      <c r="F143" s="289"/>
      <c r="G143" s="56"/>
      <c r="H143" s="30"/>
      <c r="I143" s="242"/>
      <c r="J143" s="290">
        <f t="shared" si="8"/>
        <v>0</v>
      </c>
    </row>
    <row r="144" spans="1:10" s="15" customFormat="1" x14ac:dyDescent="0.2">
      <c r="A144" s="239">
        <v>133</v>
      </c>
      <c r="B144" s="22" t="s">
        <v>295</v>
      </c>
      <c r="C144" s="126" t="s">
        <v>294</v>
      </c>
      <c r="D144" s="194"/>
      <c r="E144" s="289">
        <v>7030488</v>
      </c>
      <c r="F144" s="289">
        <v>2343496</v>
      </c>
      <c r="G144" s="56">
        <f t="shared" ref="G144" si="9">SUM(E144:F144)</f>
        <v>9373984</v>
      </c>
      <c r="H144" s="30">
        <f t="shared" ref="H144" si="10">D144+G144</f>
        <v>9373984</v>
      </c>
      <c r="I144" s="117">
        <v>60414552</v>
      </c>
      <c r="J144" s="14">
        <f t="shared" si="8"/>
        <v>69788536</v>
      </c>
    </row>
    <row r="145" spans="1:10" s="15" customFormat="1" x14ac:dyDescent="0.2">
      <c r="A145" s="239">
        <v>134</v>
      </c>
      <c r="B145" s="22" t="s">
        <v>299</v>
      </c>
      <c r="C145" s="126" t="s">
        <v>298</v>
      </c>
      <c r="D145" s="194"/>
      <c r="E145" s="289"/>
      <c r="F145" s="289"/>
      <c r="G145" s="56"/>
      <c r="H145" s="30"/>
      <c r="I145" s="117"/>
      <c r="J145" s="14"/>
    </row>
    <row r="146" spans="1:10" s="15" customFormat="1" ht="13.5" thickBot="1" x14ac:dyDescent="0.25">
      <c r="A146" s="207">
        <v>135</v>
      </c>
      <c r="B146" s="208" t="s">
        <v>302</v>
      </c>
      <c r="C146" s="215" t="s">
        <v>303</v>
      </c>
      <c r="D146" s="243"/>
      <c r="E146" s="291"/>
      <c r="F146" s="291"/>
      <c r="G146" s="244"/>
      <c r="H146" s="216"/>
      <c r="I146" s="237"/>
      <c r="J146" s="237"/>
    </row>
  </sheetData>
  <mergeCells count="15">
    <mergeCell ref="C3:C5"/>
    <mergeCell ref="B3:B5"/>
    <mergeCell ref="A3:A5"/>
    <mergeCell ref="D4:D5"/>
    <mergeCell ref="A1:J1"/>
    <mergeCell ref="D3:H3"/>
    <mergeCell ref="I3:I5"/>
    <mergeCell ref="J3:J5"/>
    <mergeCell ref="E4:G4"/>
    <mergeCell ref="H4:H5"/>
    <mergeCell ref="B89:B92"/>
    <mergeCell ref="A7:C7"/>
    <mergeCell ref="A89:A92"/>
    <mergeCell ref="A8:C8"/>
    <mergeCell ref="A6:C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46"/>
  <sheetViews>
    <sheetView zoomScale="90" zoomScaleNormal="90" workbookViewId="0">
      <pane xSplit="3" ySplit="8" topLeftCell="H9" activePane="bottomRight" state="frozen"/>
      <selection pane="topRight" activeCell="D1" sqref="D1"/>
      <selection pane="bottomLeft" activeCell="A12" sqref="A12"/>
      <selection pane="bottomRight" activeCell="W93" sqref="W93"/>
    </sheetView>
  </sheetViews>
  <sheetFormatPr defaultRowHeight="12.75" x14ac:dyDescent="0.2"/>
  <cols>
    <col min="1" max="1" width="5.140625" style="178" customWidth="1"/>
    <col min="2" max="2" width="9.140625" style="178"/>
    <col min="3" max="3" width="36.28515625" style="178" customWidth="1"/>
    <col min="4" max="4" width="15.42578125" style="184" customWidth="1"/>
    <col min="5" max="5" width="13.7109375" style="184" customWidth="1"/>
    <col min="6" max="6" width="13.140625" style="185" customWidth="1"/>
    <col min="7" max="7" width="13.42578125" style="184" customWidth="1"/>
    <col min="8" max="8" width="13.7109375" style="184" customWidth="1"/>
    <col min="9" max="10" width="13.5703125" style="185" customWidth="1"/>
    <col min="11" max="11" width="15.28515625" style="124" customWidth="1"/>
    <col min="12" max="12" width="15.5703125" style="124" customWidth="1"/>
    <col min="13" max="13" width="14.140625" style="189" customWidth="1"/>
    <col min="14" max="14" width="14.7109375" style="124" customWidth="1"/>
    <col min="15" max="15" width="15.28515625" style="124" customWidth="1"/>
    <col min="16" max="16" width="14.28515625" style="189" customWidth="1"/>
    <col min="17" max="17" width="15.5703125" style="189" customWidth="1"/>
    <col min="18" max="16384" width="9.140625" style="178"/>
  </cols>
  <sheetData>
    <row r="1" spans="1:17" ht="15.75" x14ac:dyDescent="0.25">
      <c r="A1" s="422" t="s">
        <v>329</v>
      </c>
      <c r="B1" s="423"/>
      <c r="C1" s="423"/>
      <c r="D1" s="423"/>
      <c r="E1" s="423"/>
      <c r="F1" s="423"/>
      <c r="G1" s="423"/>
      <c r="H1" s="423"/>
      <c r="I1" s="423"/>
      <c r="J1" s="423"/>
      <c r="K1" s="424"/>
      <c r="L1" s="424"/>
      <c r="M1" s="424"/>
      <c r="N1" s="424"/>
      <c r="O1" s="424"/>
      <c r="P1" s="424"/>
      <c r="Q1" s="425"/>
    </row>
    <row r="2" spans="1:17" ht="13.5" thickBot="1" x14ac:dyDescent="0.25"/>
    <row r="3" spans="1:17" s="140" customFormat="1" ht="17.25" customHeight="1" x14ac:dyDescent="0.2">
      <c r="A3" s="363" t="s">
        <v>42</v>
      </c>
      <c r="B3" s="366" t="s">
        <v>263</v>
      </c>
      <c r="C3" s="369" t="s">
        <v>43</v>
      </c>
      <c r="D3" s="429" t="s">
        <v>258</v>
      </c>
      <c r="E3" s="373"/>
      <c r="F3" s="373"/>
      <c r="G3" s="373"/>
      <c r="H3" s="373"/>
      <c r="I3" s="373"/>
      <c r="J3" s="374"/>
      <c r="K3" s="429" t="s">
        <v>266</v>
      </c>
      <c r="L3" s="373"/>
      <c r="M3" s="430"/>
      <c r="N3" s="433" t="s">
        <v>267</v>
      </c>
      <c r="O3" s="373"/>
      <c r="P3" s="373"/>
      <c r="Q3" s="426" t="s">
        <v>257</v>
      </c>
    </row>
    <row r="4" spans="1:17" s="140" customFormat="1" ht="18" customHeight="1" x14ac:dyDescent="0.2">
      <c r="A4" s="435"/>
      <c r="B4" s="436"/>
      <c r="C4" s="437"/>
      <c r="D4" s="438" t="s">
        <v>224</v>
      </c>
      <c r="E4" s="439"/>
      <c r="F4" s="439"/>
      <c r="G4" s="440" t="s">
        <v>225</v>
      </c>
      <c r="H4" s="308"/>
      <c r="I4" s="308"/>
      <c r="J4" s="441" t="s">
        <v>229</v>
      </c>
      <c r="K4" s="431"/>
      <c r="L4" s="308"/>
      <c r="M4" s="432"/>
      <c r="N4" s="434"/>
      <c r="O4" s="308"/>
      <c r="P4" s="308"/>
      <c r="Q4" s="427"/>
    </row>
    <row r="5" spans="1:17" s="191" customFormat="1" ht="48" customHeight="1" thickBot="1" x14ac:dyDescent="0.25">
      <c r="A5" s="365"/>
      <c r="B5" s="368"/>
      <c r="C5" s="371"/>
      <c r="D5" s="156" t="s">
        <v>286</v>
      </c>
      <c r="E5" s="190" t="s">
        <v>254</v>
      </c>
      <c r="F5" s="158" t="s">
        <v>229</v>
      </c>
      <c r="G5" s="157" t="s">
        <v>286</v>
      </c>
      <c r="H5" s="190" t="s">
        <v>254</v>
      </c>
      <c r="I5" s="182" t="s">
        <v>229</v>
      </c>
      <c r="J5" s="442"/>
      <c r="K5" s="156" t="s">
        <v>286</v>
      </c>
      <c r="L5" s="190" t="s">
        <v>254</v>
      </c>
      <c r="M5" s="205" t="s">
        <v>229</v>
      </c>
      <c r="N5" s="203" t="s">
        <v>286</v>
      </c>
      <c r="O5" s="190" t="s">
        <v>254</v>
      </c>
      <c r="P5" s="158" t="s">
        <v>229</v>
      </c>
      <c r="Q5" s="428"/>
    </row>
    <row r="6" spans="1:17" s="192" customFormat="1" ht="15.75" customHeight="1" x14ac:dyDescent="0.2">
      <c r="A6" s="304" t="s">
        <v>220</v>
      </c>
      <c r="B6" s="305"/>
      <c r="C6" s="338"/>
      <c r="D6" s="179">
        <f t="shared" ref="D6:Q6" si="0">SUM(D7:D8)</f>
        <v>11901209.560000001</v>
      </c>
      <c r="E6" s="180">
        <f t="shared" si="0"/>
        <v>37576431</v>
      </c>
      <c r="F6" s="180">
        <f t="shared" si="0"/>
        <v>49478094.160000004</v>
      </c>
      <c r="G6" s="180">
        <f t="shared" si="0"/>
        <v>4440976.2000000011</v>
      </c>
      <c r="H6" s="180">
        <f t="shared" si="0"/>
        <v>14022051</v>
      </c>
      <c r="I6" s="180">
        <f t="shared" si="0"/>
        <v>18463032.780000001</v>
      </c>
      <c r="J6" s="202">
        <f t="shared" si="0"/>
        <v>67941126.940000013</v>
      </c>
      <c r="K6" s="179">
        <f t="shared" si="0"/>
        <v>141454856.40000001</v>
      </c>
      <c r="L6" s="180">
        <f t="shared" si="0"/>
        <v>313120080</v>
      </c>
      <c r="M6" s="181">
        <f t="shared" si="0"/>
        <v>454576966.78999996</v>
      </c>
      <c r="N6" s="204">
        <f t="shared" si="0"/>
        <v>23557954</v>
      </c>
      <c r="O6" s="180">
        <f t="shared" si="0"/>
        <v>52936108.399999999</v>
      </c>
      <c r="P6" s="180">
        <f t="shared" si="0"/>
        <v>76494807.670000002</v>
      </c>
      <c r="Q6" s="181">
        <f t="shared" si="0"/>
        <v>599012901.39999998</v>
      </c>
    </row>
    <row r="7" spans="1:17" s="4" customFormat="1" ht="15.75" customHeight="1" x14ac:dyDescent="0.2">
      <c r="A7" s="302" t="s">
        <v>307</v>
      </c>
      <c r="B7" s="358"/>
      <c r="C7" s="358"/>
      <c r="D7" s="147"/>
      <c r="E7" s="53"/>
      <c r="F7" s="8">
        <v>453.6</v>
      </c>
      <c r="G7" s="53"/>
      <c r="H7" s="53"/>
      <c r="I7" s="8">
        <v>5.58</v>
      </c>
      <c r="J7" s="196">
        <f t="shared" ref="J7" si="1">F7+I7</f>
        <v>459.18</v>
      </c>
      <c r="K7" s="147"/>
      <c r="L7" s="53"/>
      <c r="M7" s="120">
        <v>2030.39</v>
      </c>
      <c r="N7" s="148"/>
      <c r="O7" s="8"/>
      <c r="P7" s="8">
        <v>745.27</v>
      </c>
      <c r="Q7" s="193">
        <f t="shared" ref="Q7" si="2">J7+M7+P7</f>
        <v>3234.84</v>
      </c>
    </row>
    <row r="8" spans="1:17" s="192" customFormat="1" ht="15.75" customHeight="1" x14ac:dyDescent="0.2">
      <c r="A8" s="299" t="s">
        <v>219</v>
      </c>
      <c r="B8" s="300"/>
      <c r="C8" s="339"/>
      <c r="D8" s="128">
        <f t="shared" ref="D8:Q8" si="3">SUM(D9:D146)-D89</f>
        <v>11901209.560000001</v>
      </c>
      <c r="E8" s="130">
        <f t="shared" si="3"/>
        <v>37576431</v>
      </c>
      <c r="F8" s="130">
        <f t="shared" si="3"/>
        <v>49477640.560000002</v>
      </c>
      <c r="G8" s="130">
        <f t="shared" si="3"/>
        <v>4440976.2000000011</v>
      </c>
      <c r="H8" s="130">
        <f t="shared" si="3"/>
        <v>14022051</v>
      </c>
      <c r="I8" s="130">
        <f t="shared" si="3"/>
        <v>18463027.200000003</v>
      </c>
      <c r="J8" s="131">
        <f t="shared" si="3"/>
        <v>67940667.760000005</v>
      </c>
      <c r="K8" s="128">
        <f t="shared" si="3"/>
        <v>141454856.40000001</v>
      </c>
      <c r="L8" s="130">
        <f t="shared" si="3"/>
        <v>313120080</v>
      </c>
      <c r="M8" s="55">
        <f t="shared" si="3"/>
        <v>454574936.39999998</v>
      </c>
      <c r="N8" s="129">
        <f t="shared" si="3"/>
        <v>23557954</v>
      </c>
      <c r="O8" s="130">
        <f t="shared" si="3"/>
        <v>52936108.399999999</v>
      </c>
      <c r="P8" s="130">
        <f t="shared" si="3"/>
        <v>76494062.400000006</v>
      </c>
      <c r="Q8" s="55">
        <f t="shared" si="3"/>
        <v>599009666.55999994</v>
      </c>
    </row>
    <row r="9" spans="1:17" s="241" customFormat="1" x14ac:dyDescent="0.2">
      <c r="A9" s="45">
        <v>1</v>
      </c>
      <c r="B9" s="38" t="s">
        <v>52</v>
      </c>
      <c r="C9" s="111" t="s">
        <v>40</v>
      </c>
      <c r="D9" s="18"/>
      <c r="E9" s="13"/>
      <c r="F9" s="560"/>
      <c r="G9" s="13"/>
      <c r="H9" s="13"/>
      <c r="I9" s="561"/>
      <c r="J9" s="198"/>
      <c r="K9" s="18"/>
      <c r="L9" s="13"/>
      <c r="M9" s="562"/>
      <c r="N9" s="163"/>
      <c r="O9" s="13"/>
      <c r="P9" s="560"/>
      <c r="Q9" s="563">
        <f>J9+M9+P9</f>
        <v>0</v>
      </c>
    </row>
    <row r="10" spans="1:17" s="241" customFormat="1" x14ac:dyDescent="0.2">
      <c r="A10" s="45">
        <v>2</v>
      </c>
      <c r="B10" s="17" t="s">
        <v>53</v>
      </c>
      <c r="C10" s="111" t="s">
        <v>205</v>
      </c>
      <c r="D10" s="18"/>
      <c r="E10" s="13"/>
      <c r="F10" s="560"/>
      <c r="G10" s="13"/>
      <c r="H10" s="13"/>
      <c r="I10" s="561"/>
      <c r="J10" s="198"/>
      <c r="K10" s="18"/>
      <c r="L10" s="13"/>
      <c r="M10" s="562"/>
      <c r="N10" s="163"/>
      <c r="O10" s="13"/>
      <c r="P10" s="560"/>
      <c r="Q10" s="563">
        <f t="shared" ref="Q10:Q68" si="4">J10+M10+P10</f>
        <v>0</v>
      </c>
    </row>
    <row r="11" spans="1:17" s="241" customFormat="1" x14ac:dyDescent="0.2">
      <c r="A11" s="45">
        <v>3</v>
      </c>
      <c r="B11" s="132" t="s">
        <v>54</v>
      </c>
      <c r="C11" s="111" t="s">
        <v>5</v>
      </c>
      <c r="D11" s="18">
        <v>717473.2</v>
      </c>
      <c r="E11" s="13"/>
      <c r="F11" s="560">
        <f t="shared" ref="F11:F60" si="5">SUM(D11:E11)</f>
        <v>717473.2</v>
      </c>
      <c r="G11" s="13">
        <v>203227.2</v>
      </c>
      <c r="H11" s="13"/>
      <c r="I11" s="561">
        <f t="shared" ref="I11:I60" si="6">SUM(G11:H11)</f>
        <v>203227.2</v>
      </c>
      <c r="J11" s="198">
        <f t="shared" ref="J11:J60" si="7">F11+I11</f>
        <v>920700.39999999991</v>
      </c>
      <c r="K11" s="18"/>
      <c r="L11" s="13"/>
      <c r="M11" s="562"/>
      <c r="N11" s="163">
        <v>4157286</v>
      </c>
      <c r="O11" s="13"/>
      <c r="P11" s="560">
        <f t="shared" ref="P11:P60" si="8">SUM(N11:O11)</f>
        <v>4157286</v>
      </c>
      <c r="Q11" s="563">
        <f t="shared" si="4"/>
        <v>5077986.4000000004</v>
      </c>
    </row>
    <row r="12" spans="1:17" s="241" customFormat="1" x14ac:dyDescent="0.2">
      <c r="A12" s="45">
        <v>4</v>
      </c>
      <c r="B12" s="38" t="s">
        <v>55</v>
      </c>
      <c r="C12" s="111" t="s">
        <v>206</v>
      </c>
      <c r="D12" s="18"/>
      <c r="E12" s="13"/>
      <c r="F12" s="560"/>
      <c r="G12" s="13"/>
      <c r="H12" s="13"/>
      <c r="I12" s="561"/>
      <c r="J12" s="198"/>
      <c r="K12" s="18"/>
      <c r="L12" s="13"/>
      <c r="M12" s="562"/>
      <c r="N12" s="163"/>
      <c r="O12" s="13"/>
      <c r="P12" s="560"/>
      <c r="Q12" s="563">
        <f t="shared" si="4"/>
        <v>0</v>
      </c>
    </row>
    <row r="13" spans="1:17" s="241" customFormat="1" x14ac:dyDescent="0.2">
      <c r="A13" s="45">
        <v>5</v>
      </c>
      <c r="B13" s="38" t="s">
        <v>56</v>
      </c>
      <c r="C13" s="111" t="s">
        <v>8</v>
      </c>
      <c r="D13" s="18"/>
      <c r="E13" s="13"/>
      <c r="F13" s="560"/>
      <c r="G13" s="13"/>
      <c r="H13" s="13"/>
      <c r="I13" s="561"/>
      <c r="J13" s="198"/>
      <c r="K13" s="18"/>
      <c r="L13" s="13"/>
      <c r="M13" s="562"/>
      <c r="N13" s="163"/>
      <c r="O13" s="13"/>
      <c r="P13" s="560"/>
      <c r="Q13" s="563">
        <f t="shared" si="4"/>
        <v>0</v>
      </c>
    </row>
    <row r="14" spans="1:17" s="241" customFormat="1" x14ac:dyDescent="0.2">
      <c r="A14" s="45">
        <v>6</v>
      </c>
      <c r="B14" s="132" t="s">
        <v>57</v>
      </c>
      <c r="C14" s="111" t="s">
        <v>58</v>
      </c>
      <c r="D14" s="18"/>
      <c r="E14" s="13"/>
      <c r="F14" s="560"/>
      <c r="G14" s="13"/>
      <c r="H14" s="13"/>
      <c r="I14" s="561"/>
      <c r="J14" s="198"/>
      <c r="K14" s="18"/>
      <c r="L14" s="13"/>
      <c r="M14" s="562"/>
      <c r="N14" s="163"/>
      <c r="O14" s="13"/>
      <c r="P14" s="560"/>
      <c r="Q14" s="563">
        <f t="shared" si="4"/>
        <v>0</v>
      </c>
    </row>
    <row r="15" spans="1:17" s="241" customFormat="1" x14ac:dyDescent="0.2">
      <c r="A15" s="45">
        <v>7</v>
      </c>
      <c r="B15" s="38" t="s">
        <v>59</v>
      </c>
      <c r="C15" s="111" t="s">
        <v>207</v>
      </c>
      <c r="D15" s="18"/>
      <c r="E15" s="13"/>
      <c r="F15" s="560"/>
      <c r="G15" s="13"/>
      <c r="H15" s="13"/>
      <c r="I15" s="561"/>
      <c r="J15" s="198"/>
      <c r="K15" s="18"/>
      <c r="L15" s="13"/>
      <c r="M15" s="562"/>
      <c r="N15" s="163"/>
      <c r="O15" s="13"/>
      <c r="P15" s="560"/>
      <c r="Q15" s="563">
        <f t="shared" si="4"/>
        <v>0</v>
      </c>
    </row>
    <row r="16" spans="1:17" s="241" customFormat="1" x14ac:dyDescent="0.2">
      <c r="A16" s="45">
        <v>8</v>
      </c>
      <c r="B16" s="132" t="s">
        <v>60</v>
      </c>
      <c r="C16" s="111" t="s">
        <v>17</v>
      </c>
      <c r="D16" s="18"/>
      <c r="E16" s="13"/>
      <c r="F16" s="560"/>
      <c r="G16" s="13"/>
      <c r="H16" s="13"/>
      <c r="I16" s="561"/>
      <c r="J16" s="198"/>
      <c r="K16" s="18"/>
      <c r="L16" s="13"/>
      <c r="M16" s="562"/>
      <c r="N16" s="163"/>
      <c r="O16" s="13"/>
      <c r="P16" s="560"/>
      <c r="Q16" s="563">
        <f t="shared" si="4"/>
        <v>0</v>
      </c>
    </row>
    <row r="17" spans="1:17" s="241" customFormat="1" x14ac:dyDescent="0.2">
      <c r="A17" s="45">
        <v>9</v>
      </c>
      <c r="B17" s="132" t="s">
        <v>61</v>
      </c>
      <c r="C17" s="111" t="s">
        <v>6</v>
      </c>
      <c r="D17" s="18"/>
      <c r="E17" s="13"/>
      <c r="F17" s="560"/>
      <c r="G17" s="13"/>
      <c r="H17" s="13"/>
      <c r="I17" s="561"/>
      <c r="J17" s="198"/>
      <c r="K17" s="18"/>
      <c r="L17" s="13"/>
      <c r="M17" s="562"/>
      <c r="N17" s="163"/>
      <c r="O17" s="13"/>
      <c r="P17" s="560"/>
      <c r="Q17" s="563">
        <f t="shared" si="4"/>
        <v>0</v>
      </c>
    </row>
    <row r="18" spans="1:17" s="241" customFormat="1" x14ac:dyDescent="0.2">
      <c r="A18" s="45">
        <v>10</v>
      </c>
      <c r="B18" s="132" t="s">
        <v>62</v>
      </c>
      <c r="C18" s="111" t="s">
        <v>18</v>
      </c>
      <c r="D18" s="18">
        <v>717473.2</v>
      </c>
      <c r="E18" s="13"/>
      <c r="F18" s="560">
        <f t="shared" si="5"/>
        <v>717473.2</v>
      </c>
      <c r="G18" s="13">
        <v>288675</v>
      </c>
      <c r="H18" s="13"/>
      <c r="I18" s="561">
        <f t="shared" si="6"/>
        <v>288675</v>
      </c>
      <c r="J18" s="198">
        <f t="shared" si="7"/>
        <v>1006148.2</v>
      </c>
      <c r="K18" s="18">
        <v>15487758</v>
      </c>
      <c r="L18" s="13"/>
      <c r="M18" s="562">
        <f t="shared" ref="M18:M52" si="9">SUM(K18:L18)</f>
        <v>15487758</v>
      </c>
      <c r="N18" s="163"/>
      <c r="O18" s="13"/>
      <c r="P18" s="560"/>
      <c r="Q18" s="563">
        <f t="shared" si="4"/>
        <v>16493906.199999999</v>
      </c>
    </row>
    <row r="19" spans="1:17" s="241" customFormat="1" x14ac:dyDescent="0.2">
      <c r="A19" s="45">
        <v>11</v>
      </c>
      <c r="B19" s="132" t="s">
        <v>63</v>
      </c>
      <c r="C19" s="111" t="s">
        <v>7</v>
      </c>
      <c r="D19" s="18"/>
      <c r="E19" s="13"/>
      <c r="F19" s="560"/>
      <c r="G19" s="13"/>
      <c r="H19" s="13"/>
      <c r="I19" s="561"/>
      <c r="J19" s="198"/>
      <c r="K19" s="18"/>
      <c r="L19" s="13"/>
      <c r="M19" s="562"/>
      <c r="N19" s="163"/>
      <c r="O19" s="13"/>
      <c r="P19" s="560"/>
      <c r="Q19" s="563">
        <f t="shared" si="4"/>
        <v>0</v>
      </c>
    </row>
    <row r="20" spans="1:17" s="241" customFormat="1" x14ac:dyDescent="0.2">
      <c r="A20" s="45">
        <v>12</v>
      </c>
      <c r="B20" s="132" t="s">
        <v>64</v>
      </c>
      <c r="C20" s="111" t="s">
        <v>19</v>
      </c>
      <c r="D20" s="18"/>
      <c r="E20" s="13"/>
      <c r="F20" s="560"/>
      <c r="G20" s="13"/>
      <c r="H20" s="13"/>
      <c r="I20" s="561"/>
      <c r="J20" s="198"/>
      <c r="K20" s="18"/>
      <c r="L20" s="13"/>
      <c r="M20" s="562"/>
      <c r="N20" s="163"/>
      <c r="O20" s="13"/>
      <c r="P20" s="560"/>
      <c r="Q20" s="563">
        <f t="shared" si="4"/>
        <v>0</v>
      </c>
    </row>
    <row r="21" spans="1:17" s="241" customFormat="1" ht="12" customHeight="1" x14ac:dyDescent="0.2">
      <c r="A21" s="45">
        <v>13</v>
      </c>
      <c r="B21" s="132" t="s">
        <v>230</v>
      </c>
      <c r="C21" s="111" t="s">
        <v>231</v>
      </c>
      <c r="D21" s="18"/>
      <c r="E21" s="13"/>
      <c r="F21" s="560"/>
      <c r="G21" s="13"/>
      <c r="H21" s="13"/>
      <c r="I21" s="561"/>
      <c r="J21" s="198"/>
      <c r="K21" s="18"/>
      <c r="L21" s="13"/>
      <c r="M21" s="562"/>
      <c r="N21" s="163"/>
      <c r="O21" s="13"/>
      <c r="P21" s="560"/>
      <c r="Q21" s="563">
        <f t="shared" si="4"/>
        <v>0</v>
      </c>
    </row>
    <row r="22" spans="1:17" s="241" customFormat="1" x14ac:dyDescent="0.2">
      <c r="A22" s="45">
        <v>14</v>
      </c>
      <c r="B22" s="132" t="s">
        <v>65</v>
      </c>
      <c r="C22" s="111" t="s">
        <v>22</v>
      </c>
      <c r="D22" s="18"/>
      <c r="E22" s="13"/>
      <c r="F22" s="560"/>
      <c r="G22" s="13"/>
      <c r="H22" s="13"/>
      <c r="I22" s="561"/>
      <c r="J22" s="198"/>
      <c r="K22" s="18"/>
      <c r="L22" s="13"/>
      <c r="M22" s="562"/>
      <c r="N22" s="163"/>
      <c r="O22" s="13"/>
      <c r="P22" s="560"/>
      <c r="Q22" s="563">
        <f t="shared" si="4"/>
        <v>0</v>
      </c>
    </row>
    <row r="23" spans="1:17" s="241" customFormat="1" x14ac:dyDescent="0.2">
      <c r="A23" s="45">
        <v>15</v>
      </c>
      <c r="B23" s="132" t="s">
        <v>66</v>
      </c>
      <c r="C23" s="111" t="s">
        <v>10</v>
      </c>
      <c r="D23" s="18"/>
      <c r="E23" s="13"/>
      <c r="F23" s="560"/>
      <c r="G23" s="13"/>
      <c r="H23" s="13"/>
      <c r="I23" s="561"/>
      <c r="J23" s="198"/>
      <c r="K23" s="18"/>
      <c r="L23" s="13"/>
      <c r="M23" s="562"/>
      <c r="N23" s="163"/>
      <c r="O23" s="13"/>
      <c r="P23" s="560"/>
      <c r="Q23" s="563">
        <f t="shared" si="4"/>
        <v>0</v>
      </c>
    </row>
    <row r="24" spans="1:17" s="241" customFormat="1" x14ac:dyDescent="0.2">
      <c r="A24" s="45">
        <v>16</v>
      </c>
      <c r="B24" s="132" t="s">
        <v>67</v>
      </c>
      <c r="C24" s="111" t="s">
        <v>304</v>
      </c>
      <c r="D24" s="18"/>
      <c r="E24" s="13"/>
      <c r="F24" s="560"/>
      <c r="G24" s="13"/>
      <c r="H24" s="13"/>
      <c r="I24" s="561"/>
      <c r="J24" s="198"/>
      <c r="K24" s="18"/>
      <c r="L24" s="13"/>
      <c r="M24" s="562"/>
      <c r="N24" s="163"/>
      <c r="O24" s="13"/>
      <c r="P24" s="560"/>
      <c r="Q24" s="563">
        <f t="shared" si="4"/>
        <v>0</v>
      </c>
    </row>
    <row r="25" spans="1:17" s="241" customFormat="1" x14ac:dyDescent="0.2">
      <c r="A25" s="45">
        <v>17</v>
      </c>
      <c r="B25" s="132" t="s">
        <v>68</v>
      </c>
      <c r="C25" s="111" t="s">
        <v>9</v>
      </c>
      <c r="D25" s="18">
        <v>1835453.7</v>
      </c>
      <c r="E25" s="13"/>
      <c r="F25" s="560">
        <f t="shared" si="5"/>
        <v>1835453.7</v>
      </c>
      <c r="G25" s="13">
        <v>1032301.8</v>
      </c>
      <c r="H25" s="13"/>
      <c r="I25" s="561">
        <f t="shared" si="6"/>
        <v>1032301.8</v>
      </c>
      <c r="J25" s="198">
        <f t="shared" si="7"/>
        <v>2867755.5</v>
      </c>
      <c r="K25" s="18"/>
      <c r="L25" s="13"/>
      <c r="M25" s="562"/>
      <c r="N25" s="163"/>
      <c r="O25" s="13"/>
      <c r="P25" s="560"/>
      <c r="Q25" s="563">
        <f t="shared" si="4"/>
        <v>2867755.5</v>
      </c>
    </row>
    <row r="26" spans="1:17" s="241" customFormat="1" x14ac:dyDescent="0.2">
      <c r="A26" s="45">
        <v>18</v>
      </c>
      <c r="B26" s="38" t="s">
        <v>69</v>
      </c>
      <c r="C26" s="111" t="s">
        <v>11</v>
      </c>
      <c r="D26" s="18"/>
      <c r="E26" s="13"/>
      <c r="F26" s="560"/>
      <c r="G26" s="13"/>
      <c r="H26" s="13"/>
      <c r="I26" s="561"/>
      <c r="J26" s="198"/>
      <c r="K26" s="18"/>
      <c r="L26" s="13"/>
      <c r="M26" s="562"/>
      <c r="N26" s="163"/>
      <c r="O26" s="13"/>
      <c r="P26" s="560"/>
      <c r="Q26" s="563">
        <f t="shared" si="4"/>
        <v>0</v>
      </c>
    </row>
    <row r="27" spans="1:17" s="241" customFormat="1" x14ac:dyDescent="0.2">
      <c r="A27" s="45">
        <v>19</v>
      </c>
      <c r="B27" s="38" t="s">
        <v>70</v>
      </c>
      <c r="C27" s="111" t="s">
        <v>208</v>
      </c>
      <c r="D27" s="18"/>
      <c r="E27" s="13"/>
      <c r="F27" s="560"/>
      <c r="G27" s="13"/>
      <c r="H27" s="13"/>
      <c r="I27" s="561"/>
      <c r="J27" s="198"/>
      <c r="K27" s="18"/>
      <c r="L27" s="13"/>
      <c r="M27" s="562"/>
      <c r="N27" s="163"/>
      <c r="O27" s="13"/>
      <c r="P27" s="560"/>
      <c r="Q27" s="563">
        <f t="shared" si="4"/>
        <v>0</v>
      </c>
    </row>
    <row r="28" spans="1:17" s="241" customFormat="1" x14ac:dyDescent="0.2">
      <c r="A28" s="45">
        <v>20</v>
      </c>
      <c r="B28" s="38" t="s">
        <v>71</v>
      </c>
      <c r="C28" s="111" t="s">
        <v>305</v>
      </c>
      <c r="D28" s="18">
        <v>637371.74</v>
      </c>
      <c r="E28" s="13"/>
      <c r="F28" s="560">
        <f t="shared" si="5"/>
        <v>637371.74</v>
      </c>
      <c r="G28" s="13">
        <v>288675</v>
      </c>
      <c r="H28" s="13"/>
      <c r="I28" s="561">
        <f t="shared" si="6"/>
        <v>288675</v>
      </c>
      <c r="J28" s="198">
        <f t="shared" si="7"/>
        <v>926046.74</v>
      </c>
      <c r="K28" s="18">
        <v>15487758</v>
      </c>
      <c r="L28" s="13"/>
      <c r="M28" s="562">
        <f t="shared" si="9"/>
        <v>15487758</v>
      </c>
      <c r="N28" s="163"/>
      <c r="O28" s="13"/>
      <c r="P28" s="560">
        <f t="shared" si="8"/>
        <v>0</v>
      </c>
      <c r="Q28" s="563">
        <f t="shared" si="4"/>
        <v>16413804.74</v>
      </c>
    </row>
    <row r="29" spans="1:17" s="241" customFormat="1" x14ac:dyDescent="0.2">
      <c r="A29" s="45">
        <v>21</v>
      </c>
      <c r="B29" s="38" t="s">
        <v>72</v>
      </c>
      <c r="C29" s="111" t="s">
        <v>37</v>
      </c>
      <c r="D29" s="18">
        <v>716981.78</v>
      </c>
      <c r="E29" s="13"/>
      <c r="F29" s="560">
        <f t="shared" si="5"/>
        <v>716981.78</v>
      </c>
      <c r="G29" s="13">
        <v>203227.2</v>
      </c>
      <c r="H29" s="13"/>
      <c r="I29" s="561">
        <f t="shared" si="6"/>
        <v>203227.2</v>
      </c>
      <c r="J29" s="198">
        <f t="shared" si="7"/>
        <v>920208.98</v>
      </c>
      <c r="K29" s="18">
        <v>15487758</v>
      </c>
      <c r="L29" s="13"/>
      <c r="M29" s="562">
        <f t="shared" si="9"/>
        <v>15487758</v>
      </c>
      <c r="N29" s="163"/>
      <c r="O29" s="13"/>
      <c r="P29" s="560">
        <f t="shared" si="8"/>
        <v>0</v>
      </c>
      <c r="Q29" s="563">
        <f t="shared" si="4"/>
        <v>16407966.98</v>
      </c>
    </row>
    <row r="30" spans="1:17" s="241" customFormat="1" x14ac:dyDescent="0.2">
      <c r="A30" s="45">
        <v>22</v>
      </c>
      <c r="B30" s="132" t="s">
        <v>73</v>
      </c>
      <c r="C30" s="111" t="s">
        <v>74</v>
      </c>
      <c r="D30" s="18"/>
      <c r="E30" s="13"/>
      <c r="F30" s="560"/>
      <c r="G30" s="13"/>
      <c r="H30" s="13"/>
      <c r="I30" s="561"/>
      <c r="J30" s="198"/>
      <c r="K30" s="18"/>
      <c r="L30" s="13"/>
      <c r="M30" s="562"/>
      <c r="N30" s="163"/>
      <c r="O30" s="13"/>
      <c r="P30" s="560"/>
      <c r="Q30" s="563">
        <f t="shared" si="4"/>
        <v>0</v>
      </c>
    </row>
    <row r="31" spans="1:17" s="241" customFormat="1" x14ac:dyDescent="0.2">
      <c r="A31" s="45">
        <v>23</v>
      </c>
      <c r="B31" s="132" t="s">
        <v>75</v>
      </c>
      <c r="C31" s="111" t="s">
        <v>76</v>
      </c>
      <c r="D31" s="18"/>
      <c r="E31" s="13"/>
      <c r="F31" s="560"/>
      <c r="G31" s="13"/>
      <c r="H31" s="13"/>
      <c r="I31" s="561"/>
      <c r="J31" s="198"/>
      <c r="K31" s="18"/>
      <c r="L31" s="13"/>
      <c r="M31" s="562"/>
      <c r="N31" s="163"/>
      <c r="O31" s="13"/>
      <c r="P31" s="560"/>
      <c r="Q31" s="563">
        <f t="shared" si="4"/>
        <v>0</v>
      </c>
    </row>
    <row r="32" spans="1:17" s="241" customFormat="1" ht="25.5" x14ac:dyDescent="0.2">
      <c r="A32" s="45">
        <v>24</v>
      </c>
      <c r="B32" s="132" t="s">
        <v>77</v>
      </c>
      <c r="C32" s="111" t="s">
        <v>78</v>
      </c>
      <c r="D32" s="18"/>
      <c r="E32" s="13"/>
      <c r="F32" s="560"/>
      <c r="G32" s="13"/>
      <c r="H32" s="13"/>
      <c r="I32" s="561"/>
      <c r="J32" s="198"/>
      <c r="K32" s="18"/>
      <c r="L32" s="13"/>
      <c r="M32" s="562"/>
      <c r="N32" s="163"/>
      <c r="O32" s="13"/>
      <c r="P32" s="560"/>
      <c r="Q32" s="563">
        <f t="shared" si="4"/>
        <v>0</v>
      </c>
    </row>
    <row r="33" spans="1:17" s="241" customFormat="1" x14ac:dyDescent="0.2">
      <c r="A33" s="45">
        <v>25</v>
      </c>
      <c r="B33" s="38" t="s">
        <v>79</v>
      </c>
      <c r="C33" s="111" t="s">
        <v>80</v>
      </c>
      <c r="D33" s="18">
        <v>716981.78</v>
      </c>
      <c r="E33" s="13"/>
      <c r="F33" s="560">
        <f t="shared" si="5"/>
        <v>716981.78</v>
      </c>
      <c r="G33" s="13">
        <v>288675</v>
      </c>
      <c r="H33" s="13"/>
      <c r="I33" s="561">
        <f t="shared" si="6"/>
        <v>288675</v>
      </c>
      <c r="J33" s="198">
        <f t="shared" si="7"/>
        <v>1005656.78</v>
      </c>
      <c r="K33" s="18">
        <f>23231637+57883.54+1678622.66</f>
        <v>24968143.199999999</v>
      </c>
      <c r="L33" s="13"/>
      <c r="M33" s="562">
        <f t="shared" si="9"/>
        <v>24968143.199999999</v>
      </c>
      <c r="N33" s="163">
        <v>4157286</v>
      </c>
      <c r="O33" s="13"/>
      <c r="P33" s="560">
        <f t="shared" si="8"/>
        <v>4157286</v>
      </c>
      <c r="Q33" s="563">
        <f t="shared" si="4"/>
        <v>30131085.98</v>
      </c>
    </row>
    <row r="34" spans="1:17" s="241" customFormat="1" x14ac:dyDescent="0.2">
      <c r="A34" s="45">
        <v>26</v>
      </c>
      <c r="B34" s="132" t="s">
        <v>81</v>
      </c>
      <c r="C34" s="111" t="s">
        <v>82</v>
      </c>
      <c r="D34" s="18"/>
      <c r="E34" s="13"/>
      <c r="F34" s="560"/>
      <c r="G34" s="13"/>
      <c r="H34" s="13"/>
      <c r="I34" s="561"/>
      <c r="J34" s="198"/>
      <c r="K34" s="18"/>
      <c r="L34" s="13"/>
      <c r="M34" s="562"/>
      <c r="N34" s="163"/>
      <c r="O34" s="13"/>
      <c r="P34" s="560"/>
      <c r="Q34" s="563">
        <f t="shared" si="4"/>
        <v>0</v>
      </c>
    </row>
    <row r="35" spans="1:17" s="241" customFormat="1" x14ac:dyDescent="0.2">
      <c r="A35" s="45">
        <v>27</v>
      </c>
      <c r="B35" s="17" t="s">
        <v>83</v>
      </c>
      <c r="C35" s="111" t="s">
        <v>84</v>
      </c>
      <c r="D35" s="18"/>
      <c r="E35" s="13"/>
      <c r="F35" s="560"/>
      <c r="G35" s="13"/>
      <c r="H35" s="13"/>
      <c r="I35" s="561"/>
      <c r="J35" s="198"/>
      <c r="K35" s="18"/>
      <c r="L35" s="13"/>
      <c r="M35" s="562"/>
      <c r="N35" s="163"/>
      <c r="O35" s="13"/>
      <c r="P35" s="560"/>
      <c r="Q35" s="563">
        <f t="shared" si="4"/>
        <v>0</v>
      </c>
    </row>
    <row r="36" spans="1:17" s="241" customFormat="1" x14ac:dyDescent="0.2">
      <c r="A36" s="239">
        <v>28</v>
      </c>
      <c r="B36" s="17" t="s">
        <v>85</v>
      </c>
      <c r="C36" s="111" t="s">
        <v>38</v>
      </c>
      <c r="D36" s="18">
        <v>729758.7</v>
      </c>
      <c r="E36" s="13"/>
      <c r="F36" s="560">
        <f t="shared" si="5"/>
        <v>729758.7</v>
      </c>
      <c r="G36" s="13">
        <v>288675</v>
      </c>
      <c r="H36" s="13"/>
      <c r="I36" s="561">
        <f t="shared" si="6"/>
        <v>288675</v>
      </c>
      <c r="J36" s="198">
        <f t="shared" si="7"/>
        <v>1018433.7</v>
      </c>
      <c r="K36" s="18">
        <v>7743879</v>
      </c>
      <c r="L36" s="13"/>
      <c r="M36" s="562">
        <f t="shared" si="9"/>
        <v>7743879</v>
      </c>
      <c r="N36" s="163">
        <v>4157286</v>
      </c>
      <c r="O36" s="13"/>
      <c r="P36" s="560">
        <f t="shared" si="8"/>
        <v>4157286</v>
      </c>
      <c r="Q36" s="563">
        <f t="shared" si="4"/>
        <v>12919598.699999999</v>
      </c>
    </row>
    <row r="37" spans="1:17" s="241" customFormat="1" x14ac:dyDescent="0.2">
      <c r="A37" s="239">
        <v>29</v>
      </c>
      <c r="B37" s="38" t="s">
        <v>86</v>
      </c>
      <c r="C37" s="111" t="s">
        <v>36</v>
      </c>
      <c r="D37" s="18"/>
      <c r="E37" s="13"/>
      <c r="F37" s="560"/>
      <c r="G37" s="13"/>
      <c r="H37" s="13"/>
      <c r="I37" s="561"/>
      <c r="J37" s="198"/>
      <c r="K37" s="18"/>
      <c r="L37" s="13"/>
      <c r="M37" s="562"/>
      <c r="N37" s="163"/>
      <c r="O37" s="13"/>
      <c r="P37" s="560"/>
      <c r="Q37" s="563">
        <f t="shared" si="4"/>
        <v>0</v>
      </c>
    </row>
    <row r="38" spans="1:17" s="241" customFormat="1" x14ac:dyDescent="0.2">
      <c r="A38" s="239">
        <v>30</v>
      </c>
      <c r="B38" s="17" t="s">
        <v>87</v>
      </c>
      <c r="C38" s="111" t="s">
        <v>16</v>
      </c>
      <c r="D38" s="18"/>
      <c r="E38" s="13"/>
      <c r="F38" s="560"/>
      <c r="G38" s="13"/>
      <c r="H38" s="13"/>
      <c r="I38" s="561"/>
      <c r="J38" s="198"/>
      <c r="K38" s="18"/>
      <c r="L38" s="13"/>
      <c r="M38" s="562"/>
      <c r="N38" s="163"/>
      <c r="O38" s="13"/>
      <c r="P38" s="560"/>
      <c r="Q38" s="563">
        <f t="shared" si="4"/>
        <v>0</v>
      </c>
    </row>
    <row r="39" spans="1:17" s="241" customFormat="1" x14ac:dyDescent="0.2">
      <c r="A39" s="239">
        <v>31</v>
      </c>
      <c r="B39" s="132" t="s">
        <v>88</v>
      </c>
      <c r="C39" s="111" t="s">
        <v>21</v>
      </c>
      <c r="D39" s="18"/>
      <c r="E39" s="13"/>
      <c r="F39" s="560"/>
      <c r="G39" s="13"/>
      <c r="H39" s="13"/>
      <c r="I39" s="561"/>
      <c r="J39" s="198"/>
      <c r="K39" s="18"/>
      <c r="L39" s="13"/>
      <c r="M39" s="562"/>
      <c r="N39" s="163"/>
      <c r="O39" s="13"/>
      <c r="P39" s="560"/>
      <c r="Q39" s="563">
        <f t="shared" si="4"/>
        <v>0</v>
      </c>
    </row>
    <row r="40" spans="1:17" s="241" customFormat="1" x14ac:dyDescent="0.2">
      <c r="A40" s="239">
        <v>32</v>
      </c>
      <c r="B40" s="17" t="s">
        <v>89</v>
      </c>
      <c r="C40" s="111" t="s">
        <v>24</v>
      </c>
      <c r="D40" s="18"/>
      <c r="E40" s="13"/>
      <c r="F40" s="560"/>
      <c r="G40" s="13"/>
      <c r="H40" s="13"/>
      <c r="I40" s="561"/>
      <c r="J40" s="198"/>
      <c r="K40" s="18"/>
      <c r="L40" s="13"/>
      <c r="M40" s="562"/>
      <c r="N40" s="163"/>
      <c r="O40" s="13"/>
      <c r="P40" s="560"/>
      <c r="Q40" s="563">
        <f t="shared" si="4"/>
        <v>0</v>
      </c>
    </row>
    <row r="41" spans="1:17" s="241" customFormat="1" x14ac:dyDescent="0.2">
      <c r="A41" s="239">
        <v>33</v>
      </c>
      <c r="B41" s="38" t="s">
        <v>90</v>
      </c>
      <c r="C41" s="111" t="s">
        <v>209</v>
      </c>
      <c r="D41" s="18">
        <v>717473.2</v>
      </c>
      <c r="E41" s="13"/>
      <c r="F41" s="560">
        <f t="shared" si="5"/>
        <v>717473.2</v>
      </c>
      <c r="G41" s="13">
        <v>288675</v>
      </c>
      <c r="H41" s="13"/>
      <c r="I41" s="561">
        <f t="shared" si="6"/>
        <v>288675</v>
      </c>
      <c r="J41" s="198">
        <f t="shared" si="7"/>
        <v>1006148.2</v>
      </c>
      <c r="K41" s="18">
        <v>17036533.800000001</v>
      </c>
      <c r="L41" s="13"/>
      <c r="M41" s="562">
        <f t="shared" si="9"/>
        <v>17036533.800000001</v>
      </c>
      <c r="N41" s="163"/>
      <c r="O41" s="13"/>
      <c r="P41" s="560"/>
      <c r="Q41" s="563">
        <f t="shared" si="4"/>
        <v>18042682</v>
      </c>
    </row>
    <row r="42" spans="1:17" s="241" customFormat="1" x14ac:dyDescent="0.2">
      <c r="A42" s="239">
        <v>34</v>
      </c>
      <c r="B42" s="77" t="s">
        <v>91</v>
      </c>
      <c r="C42" s="150" t="s">
        <v>210</v>
      </c>
      <c r="D42" s="18">
        <v>716981.78</v>
      </c>
      <c r="E42" s="13"/>
      <c r="F42" s="560">
        <f t="shared" si="5"/>
        <v>716981.78</v>
      </c>
      <c r="G42" s="13">
        <v>203227.2</v>
      </c>
      <c r="H42" s="13"/>
      <c r="I42" s="561">
        <f t="shared" si="6"/>
        <v>203227.2</v>
      </c>
      <c r="J42" s="198">
        <f t="shared" si="7"/>
        <v>920208.98</v>
      </c>
      <c r="K42" s="18"/>
      <c r="L42" s="13"/>
      <c r="M42" s="562"/>
      <c r="N42" s="163">
        <v>2771524</v>
      </c>
      <c r="O42" s="13"/>
      <c r="P42" s="560">
        <f t="shared" si="8"/>
        <v>2771524</v>
      </c>
      <c r="Q42" s="563">
        <f t="shared" si="4"/>
        <v>3691732.98</v>
      </c>
    </row>
    <row r="43" spans="1:17" s="241" customFormat="1" x14ac:dyDescent="0.2">
      <c r="A43" s="239">
        <v>35</v>
      </c>
      <c r="B43" s="38" t="s">
        <v>92</v>
      </c>
      <c r="C43" s="111" t="s">
        <v>211</v>
      </c>
      <c r="D43" s="18"/>
      <c r="E43" s="13"/>
      <c r="F43" s="560"/>
      <c r="G43" s="13"/>
      <c r="H43" s="13"/>
      <c r="I43" s="561"/>
      <c r="J43" s="198"/>
      <c r="K43" s="18"/>
      <c r="L43" s="13"/>
      <c r="M43" s="562"/>
      <c r="N43" s="163"/>
      <c r="O43" s="13"/>
      <c r="P43" s="560"/>
      <c r="Q43" s="563">
        <f t="shared" si="4"/>
        <v>0</v>
      </c>
    </row>
    <row r="44" spans="1:17" s="241" customFormat="1" x14ac:dyDescent="0.2">
      <c r="A44" s="239">
        <v>36</v>
      </c>
      <c r="B44" s="38" t="s">
        <v>93</v>
      </c>
      <c r="C44" s="111" t="s">
        <v>23</v>
      </c>
      <c r="D44" s="18"/>
      <c r="E44" s="13"/>
      <c r="F44" s="560"/>
      <c r="G44" s="13"/>
      <c r="H44" s="13"/>
      <c r="I44" s="561"/>
      <c r="J44" s="198"/>
      <c r="K44" s="18"/>
      <c r="L44" s="13"/>
      <c r="M44" s="562"/>
      <c r="N44" s="163"/>
      <c r="O44" s="13"/>
      <c r="P44" s="560"/>
      <c r="Q44" s="563">
        <f t="shared" si="4"/>
        <v>0</v>
      </c>
    </row>
    <row r="45" spans="1:17" s="241" customFormat="1" x14ac:dyDescent="0.2">
      <c r="A45" s="239">
        <v>37</v>
      </c>
      <c r="B45" s="132" t="s">
        <v>94</v>
      </c>
      <c r="C45" s="111" t="s">
        <v>20</v>
      </c>
      <c r="D45" s="18"/>
      <c r="E45" s="13"/>
      <c r="F45" s="560"/>
      <c r="G45" s="13"/>
      <c r="H45" s="13"/>
      <c r="I45" s="561"/>
      <c r="J45" s="198"/>
      <c r="K45" s="18"/>
      <c r="L45" s="13"/>
      <c r="M45" s="562"/>
      <c r="N45" s="163"/>
      <c r="O45" s="13"/>
      <c r="P45" s="560"/>
      <c r="Q45" s="563">
        <f t="shared" si="4"/>
        <v>0</v>
      </c>
    </row>
    <row r="46" spans="1:17" s="241" customFormat="1" x14ac:dyDescent="0.2">
      <c r="A46" s="239">
        <v>38</v>
      </c>
      <c r="B46" s="17" t="s">
        <v>95</v>
      </c>
      <c r="C46" s="111" t="s">
        <v>96</v>
      </c>
      <c r="D46" s="18"/>
      <c r="E46" s="13"/>
      <c r="F46" s="560"/>
      <c r="G46" s="13"/>
      <c r="H46" s="13"/>
      <c r="I46" s="561"/>
      <c r="J46" s="198"/>
      <c r="K46" s="18"/>
      <c r="L46" s="13"/>
      <c r="M46" s="562"/>
      <c r="N46" s="163"/>
      <c r="O46" s="13"/>
      <c r="P46" s="560"/>
      <c r="Q46" s="563">
        <f t="shared" si="4"/>
        <v>0</v>
      </c>
    </row>
    <row r="47" spans="1:17" s="241" customFormat="1" x14ac:dyDescent="0.2">
      <c r="A47" s="239">
        <v>39</v>
      </c>
      <c r="B47" s="132" t="s">
        <v>97</v>
      </c>
      <c r="C47" s="111" t="s">
        <v>98</v>
      </c>
      <c r="D47" s="18"/>
      <c r="E47" s="13"/>
      <c r="F47" s="560"/>
      <c r="G47" s="13"/>
      <c r="H47" s="13"/>
      <c r="I47" s="561"/>
      <c r="J47" s="198"/>
      <c r="K47" s="18"/>
      <c r="L47" s="13"/>
      <c r="M47" s="562"/>
      <c r="N47" s="163"/>
      <c r="O47" s="13"/>
      <c r="P47" s="560"/>
      <c r="Q47" s="563">
        <f t="shared" si="4"/>
        <v>0</v>
      </c>
    </row>
    <row r="48" spans="1:17" s="241" customFormat="1" x14ac:dyDescent="0.2">
      <c r="A48" s="239">
        <v>40</v>
      </c>
      <c r="B48" s="38" t="s">
        <v>99</v>
      </c>
      <c r="C48" s="111" t="s">
        <v>216</v>
      </c>
      <c r="D48" s="18">
        <v>628526.18000000005</v>
      </c>
      <c r="E48" s="13"/>
      <c r="F48" s="560">
        <f t="shared" si="5"/>
        <v>628526.18000000005</v>
      </c>
      <c r="G48" s="13">
        <v>203227.2</v>
      </c>
      <c r="H48" s="13"/>
      <c r="I48" s="561">
        <f t="shared" si="6"/>
        <v>203227.2</v>
      </c>
      <c r="J48" s="198">
        <f t="shared" si="7"/>
        <v>831753.38000000012</v>
      </c>
      <c r="K48" s="18"/>
      <c r="L48" s="13"/>
      <c r="M48" s="562"/>
      <c r="N48" s="163">
        <v>2771524</v>
      </c>
      <c r="O48" s="13"/>
      <c r="P48" s="560">
        <f t="shared" si="8"/>
        <v>2771524</v>
      </c>
      <c r="Q48" s="563">
        <f t="shared" si="4"/>
        <v>3603277.38</v>
      </c>
    </row>
    <row r="49" spans="1:17" s="241" customFormat="1" x14ac:dyDescent="0.2">
      <c r="A49" s="239">
        <v>41</v>
      </c>
      <c r="B49" s="38" t="s">
        <v>100</v>
      </c>
      <c r="C49" s="111" t="s">
        <v>2</v>
      </c>
      <c r="D49" s="18"/>
      <c r="E49" s="13"/>
      <c r="F49" s="560"/>
      <c r="G49" s="13"/>
      <c r="H49" s="13"/>
      <c r="I49" s="561"/>
      <c r="J49" s="198"/>
      <c r="K49" s="18"/>
      <c r="L49" s="13"/>
      <c r="M49" s="562"/>
      <c r="N49" s="163"/>
      <c r="O49" s="13"/>
      <c r="P49" s="560"/>
      <c r="Q49" s="563">
        <f t="shared" si="4"/>
        <v>0</v>
      </c>
    </row>
    <row r="50" spans="1:17" s="241" customFormat="1" x14ac:dyDescent="0.2">
      <c r="A50" s="239">
        <v>42</v>
      </c>
      <c r="B50" s="132" t="s">
        <v>101</v>
      </c>
      <c r="C50" s="111" t="s">
        <v>3</v>
      </c>
      <c r="D50" s="18"/>
      <c r="E50" s="13"/>
      <c r="F50" s="560"/>
      <c r="G50" s="13"/>
      <c r="H50" s="13"/>
      <c r="I50" s="561"/>
      <c r="J50" s="198"/>
      <c r="K50" s="18"/>
      <c r="L50" s="13"/>
      <c r="M50" s="562"/>
      <c r="N50" s="163"/>
      <c r="O50" s="13"/>
      <c r="P50" s="560"/>
      <c r="Q50" s="563">
        <f t="shared" si="4"/>
        <v>0</v>
      </c>
    </row>
    <row r="51" spans="1:17" s="241" customFormat="1" x14ac:dyDescent="0.2">
      <c r="A51" s="239">
        <v>43</v>
      </c>
      <c r="B51" s="17" t="s">
        <v>147</v>
      </c>
      <c r="C51" s="111" t="s">
        <v>32</v>
      </c>
      <c r="D51" s="18"/>
      <c r="E51" s="13"/>
      <c r="F51" s="560"/>
      <c r="G51" s="13"/>
      <c r="H51" s="13"/>
      <c r="I51" s="561"/>
      <c r="J51" s="198"/>
      <c r="K51" s="18"/>
      <c r="L51" s="13"/>
      <c r="M51" s="562"/>
      <c r="N51" s="163"/>
      <c r="O51" s="13"/>
      <c r="P51" s="560"/>
      <c r="Q51" s="563">
        <f t="shared" si="4"/>
        <v>0</v>
      </c>
    </row>
    <row r="52" spans="1:17" s="241" customFormat="1" x14ac:dyDescent="0.2">
      <c r="A52" s="239">
        <v>87</v>
      </c>
      <c r="B52" s="132" t="s">
        <v>102</v>
      </c>
      <c r="C52" s="111" t="s">
        <v>212</v>
      </c>
      <c r="D52" s="18">
        <v>717473.2</v>
      </c>
      <c r="E52" s="13"/>
      <c r="F52" s="560">
        <f t="shared" si="5"/>
        <v>717473.2</v>
      </c>
      <c r="G52" s="13">
        <v>288675</v>
      </c>
      <c r="H52" s="13"/>
      <c r="I52" s="561">
        <f t="shared" si="6"/>
        <v>288675</v>
      </c>
      <c r="J52" s="198">
        <f t="shared" si="7"/>
        <v>1006148.2</v>
      </c>
      <c r="K52" s="18">
        <v>17036533.800000001</v>
      </c>
      <c r="L52" s="13"/>
      <c r="M52" s="562">
        <f t="shared" si="9"/>
        <v>17036533.800000001</v>
      </c>
      <c r="N52" s="163"/>
      <c r="O52" s="13"/>
      <c r="P52" s="560"/>
      <c r="Q52" s="563">
        <f t="shared" si="4"/>
        <v>18042682</v>
      </c>
    </row>
    <row r="53" spans="1:17" s="241" customFormat="1" x14ac:dyDescent="0.2">
      <c r="A53" s="239">
        <v>44</v>
      </c>
      <c r="B53" s="17" t="s">
        <v>103</v>
      </c>
      <c r="C53" s="111" t="s">
        <v>0</v>
      </c>
      <c r="D53" s="18"/>
      <c r="E53" s="13"/>
      <c r="F53" s="560"/>
      <c r="G53" s="13"/>
      <c r="H53" s="13"/>
      <c r="I53" s="561"/>
      <c r="J53" s="198"/>
      <c r="K53" s="18"/>
      <c r="L53" s="13"/>
      <c r="M53" s="562"/>
      <c r="N53" s="163"/>
      <c r="O53" s="13"/>
      <c r="P53" s="560"/>
      <c r="Q53" s="563">
        <f t="shared" si="4"/>
        <v>0</v>
      </c>
    </row>
    <row r="54" spans="1:17" s="241" customFormat="1" x14ac:dyDescent="0.2">
      <c r="A54" s="239">
        <v>45</v>
      </c>
      <c r="B54" s="132" t="s">
        <v>104</v>
      </c>
      <c r="C54" s="111" t="s">
        <v>4</v>
      </c>
      <c r="D54" s="18"/>
      <c r="E54" s="13"/>
      <c r="F54" s="560"/>
      <c r="G54" s="13"/>
      <c r="H54" s="13"/>
      <c r="I54" s="561"/>
      <c r="J54" s="198"/>
      <c r="K54" s="18"/>
      <c r="L54" s="13"/>
      <c r="M54" s="562"/>
      <c r="N54" s="163"/>
      <c r="O54" s="13"/>
      <c r="P54" s="560"/>
      <c r="Q54" s="563">
        <f t="shared" si="4"/>
        <v>0</v>
      </c>
    </row>
    <row r="55" spans="1:17" s="241" customFormat="1" x14ac:dyDescent="0.2">
      <c r="A55" s="239">
        <v>46</v>
      </c>
      <c r="B55" s="17" t="s">
        <v>105</v>
      </c>
      <c r="C55" s="111" t="s">
        <v>1</v>
      </c>
      <c r="D55" s="18"/>
      <c r="E55" s="13"/>
      <c r="F55" s="560"/>
      <c r="G55" s="13"/>
      <c r="H55" s="13"/>
      <c r="I55" s="561"/>
      <c r="J55" s="198"/>
      <c r="K55" s="18"/>
      <c r="L55" s="13"/>
      <c r="M55" s="562"/>
      <c r="N55" s="163"/>
      <c r="O55" s="13"/>
      <c r="P55" s="560"/>
      <c r="Q55" s="563">
        <f t="shared" si="4"/>
        <v>0</v>
      </c>
    </row>
    <row r="56" spans="1:17" s="241" customFormat="1" x14ac:dyDescent="0.2">
      <c r="A56" s="239">
        <v>47</v>
      </c>
      <c r="B56" s="132" t="s">
        <v>106</v>
      </c>
      <c r="C56" s="111" t="s">
        <v>213</v>
      </c>
      <c r="D56" s="18"/>
      <c r="E56" s="13"/>
      <c r="F56" s="560"/>
      <c r="G56" s="13"/>
      <c r="H56" s="13"/>
      <c r="I56" s="561"/>
      <c r="J56" s="198"/>
      <c r="K56" s="18"/>
      <c r="L56" s="13"/>
      <c r="M56" s="562"/>
      <c r="N56" s="163"/>
      <c r="O56" s="13"/>
      <c r="P56" s="560"/>
      <c r="Q56" s="563">
        <f t="shared" si="4"/>
        <v>0</v>
      </c>
    </row>
    <row r="57" spans="1:17" s="241" customFormat="1" x14ac:dyDescent="0.2">
      <c r="A57" s="239">
        <v>48</v>
      </c>
      <c r="B57" s="132" t="s">
        <v>107</v>
      </c>
      <c r="C57" s="111" t="s">
        <v>25</v>
      </c>
      <c r="D57" s="18"/>
      <c r="E57" s="13"/>
      <c r="F57" s="560"/>
      <c r="G57" s="13"/>
      <c r="H57" s="13"/>
      <c r="I57" s="561"/>
      <c r="J57" s="198"/>
      <c r="K57" s="18"/>
      <c r="L57" s="13"/>
      <c r="M57" s="562"/>
      <c r="N57" s="163"/>
      <c r="O57" s="13"/>
      <c r="P57" s="560"/>
      <c r="Q57" s="563">
        <f t="shared" si="4"/>
        <v>0</v>
      </c>
    </row>
    <row r="58" spans="1:17" s="241" customFormat="1" x14ac:dyDescent="0.2">
      <c r="A58" s="239">
        <v>49</v>
      </c>
      <c r="B58" s="132" t="s">
        <v>155</v>
      </c>
      <c r="C58" s="111" t="s">
        <v>51</v>
      </c>
      <c r="D58" s="18">
        <v>716981.78</v>
      </c>
      <c r="E58" s="13"/>
      <c r="F58" s="560">
        <f t="shared" si="5"/>
        <v>716981.78</v>
      </c>
      <c r="G58" s="13">
        <v>203227.2</v>
      </c>
      <c r="H58" s="13"/>
      <c r="I58" s="561">
        <f t="shared" si="6"/>
        <v>203227.2</v>
      </c>
      <c r="J58" s="198">
        <f t="shared" si="7"/>
        <v>920208.98</v>
      </c>
      <c r="K58" s="18"/>
      <c r="L58" s="13"/>
      <c r="M58" s="562"/>
      <c r="N58" s="163">
        <v>2771524</v>
      </c>
      <c r="O58" s="13"/>
      <c r="P58" s="560">
        <f t="shared" si="8"/>
        <v>2771524</v>
      </c>
      <c r="Q58" s="563">
        <f t="shared" si="4"/>
        <v>3691732.98</v>
      </c>
    </row>
    <row r="59" spans="1:17" s="241" customFormat="1" x14ac:dyDescent="0.2">
      <c r="A59" s="239">
        <v>95</v>
      </c>
      <c r="B59" s="132" t="s">
        <v>108</v>
      </c>
      <c r="C59" s="111" t="s">
        <v>214</v>
      </c>
      <c r="D59" s="18"/>
      <c r="E59" s="13"/>
      <c r="F59" s="560"/>
      <c r="G59" s="13"/>
      <c r="H59" s="13"/>
      <c r="I59" s="561"/>
      <c r="J59" s="198"/>
      <c r="K59" s="18"/>
      <c r="L59" s="13"/>
      <c r="M59" s="562"/>
      <c r="N59" s="163"/>
      <c r="O59" s="13"/>
      <c r="P59" s="560"/>
      <c r="Q59" s="563">
        <f t="shared" si="4"/>
        <v>0</v>
      </c>
    </row>
    <row r="60" spans="1:17" s="241" customFormat="1" x14ac:dyDescent="0.2">
      <c r="A60" s="239">
        <v>50</v>
      </c>
      <c r="B60" s="17" t="s">
        <v>157</v>
      </c>
      <c r="C60" s="111" t="s">
        <v>215</v>
      </c>
      <c r="D60" s="18">
        <v>328759.98</v>
      </c>
      <c r="E60" s="13"/>
      <c r="F60" s="560">
        <f t="shared" si="5"/>
        <v>328759.98</v>
      </c>
      <c r="G60" s="13"/>
      <c r="H60" s="13"/>
      <c r="I60" s="561">
        <f t="shared" si="6"/>
        <v>0</v>
      </c>
      <c r="J60" s="198">
        <f t="shared" si="7"/>
        <v>328759.98</v>
      </c>
      <c r="K60" s="18"/>
      <c r="L60" s="13"/>
      <c r="M60" s="562"/>
      <c r="N60" s="163">
        <v>2771524</v>
      </c>
      <c r="O60" s="13"/>
      <c r="P60" s="560">
        <f t="shared" si="8"/>
        <v>2771524</v>
      </c>
      <c r="Q60" s="563">
        <f t="shared" si="4"/>
        <v>3100283.98</v>
      </c>
    </row>
    <row r="61" spans="1:17" s="241" customFormat="1" x14ac:dyDescent="0.2">
      <c r="A61" s="239">
        <v>97</v>
      </c>
      <c r="B61" s="132" t="s">
        <v>218</v>
      </c>
      <c r="C61" s="111" t="s">
        <v>217</v>
      </c>
      <c r="D61" s="18"/>
      <c r="E61" s="13"/>
      <c r="F61" s="560"/>
      <c r="G61" s="13"/>
      <c r="H61" s="13"/>
      <c r="I61" s="561"/>
      <c r="J61" s="198"/>
      <c r="K61" s="18"/>
      <c r="L61" s="13"/>
      <c r="M61" s="562"/>
      <c r="N61" s="163"/>
      <c r="O61" s="13"/>
      <c r="P61" s="560"/>
      <c r="Q61" s="563">
        <f t="shared" si="4"/>
        <v>0</v>
      </c>
    </row>
    <row r="62" spans="1:17" s="241" customFormat="1" x14ac:dyDescent="0.2">
      <c r="A62" s="239">
        <v>51</v>
      </c>
      <c r="B62" s="132" t="s">
        <v>232</v>
      </c>
      <c r="C62" s="111" t="s">
        <v>233</v>
      </c>
      <c r="D62" s="18"/>
      <c r="E62" s="13"/>
      <c r="F62" s="560"/>
      <c r="G62" s="13"/>
      <c r="H62" s="13"/>
      <c r="I62" s="561"/>
      <c r="J62" s="198"/>
      <c r="K62" s="18"/>
      <c r="L62" s="13"/>
      <c r="M62" s="562"/>
      <c r="N62" s="163"/>
      <c r="O62" s="13"/>
      <c r="P62" s="560"/>
      <c r="Q62" s="563">
        <f t="shared" si="4"/>
        <v>0</v>
      </c>
    </row>
    <row r="63" spans="1:17" s="241" customFormat="1" x14ac:dyDescent="0.2">
      <c r="A63" s="239">
        <v>52</v>
      </c>
      <c r="B63" s="132" t="s">
        <v>109</v>
      </c>
      <c r="C63" s="111" t="s">
        <v>50</v>
      </c>
      <c r="D63" s="18"/>
      <c r="E63" s="13"/>
      <c r="F63" s="560"/>
      <c r="G63" s="13"/>
      <c r="H63" s="13"/>
      <c r="I63" s="561"/>
      <c r="J63" s="198"/>
      <c r="K63" s="18"/>
      <c r="L63" s="13"/>
      <c r="M63" s="562"/>
      <c r="N63" s="163"/>
      <c r="O63" s="13"/>
      <c r="P63" s="560"/>
      <c r="Q63" s="563">
        <f t="shared" si="4"/>
        <v>0</v>
      </c>
    </row>
    <row r="64" spans="1:17" s="241" customFormat="1" x14ac:dyDescent="0.2">
      <c r="A64" s="239">
        <v>53</v>
      </c>
      <c r="B64" s="17" t="s">
        <v>110</v>
      </c>
      <c r="C64" s="111" t="s">
        <v>234</v>
      </c>
      <c r="D64" s="18"/>
      <c r="E64" s="13"/>
      <c r="F64" s="560"/>
      <c r="G64" s="13"/>
      <c r="H64" s="13"/>
      <c r="I64" s="561"/>
      <c r="J64" s="198"/>
      <c r="K64" s="18"/>
      <c r="L64" s="13"/>
      <c r="M64" s="562"/>
      <c r="N64" s="163"/>
      <c r="O64" s="13"/>
      <c r="P64" s="560"/>
      <c r="Q64" s="563">
        <f t="shared" si="4"/>
        <v>0</v>
      </c>
    </row>
    <row r="65" spans="1:17" s="241" customFormat="1" x14ac:dyDescent="0.2">
      <c r="A65" s="239">
        <v>54</v>
      </c>
      <c r="B65" s="38" t="s">
        <v>111</v>
      </c>
      <c r="C65" s="111" t="s">
        <v>112</v>
      </c>
      <c r="D65" s="18"/>
      <c r="E65" s="13"/>
      <c r="F65" s="560"/>
      <c r="G65" s="13"/>
      <c r="H65" s="13"/>
      <c r="I65" s="561"/>
      <c r="J65" s="198"/>
      <c r="K65" s="18"/>
      <c r="L65" s="13"/>
      <c r="M65" s="562"/>
      <c r="N65" s="163"/>
      <c r="O65" s="13"/>
      <c r="P65" s="560"/>
      <c r="Q65" s="563">
        <f t="shared" si="4"/>
        <v>0</v>
      </c>
    </row>
    <row r="66" spans="1:17" s="241" customFormat="1" x14ac:dyDescent="0.2">
      <c r="A66" s="239">
        <v>55</v>
      </c>
      <c r="B66" s="17" t="s">
        <v>113</v>
      </c>
      <c r="C66" s="111" t="s">
        <v>235</v>
      </c>
      <c r="D66" s="18"/>
      <c r="E66" s="13"/>
      <c r="F66" s="560"/>
      <c r="G66" s="13"/>
      <c r="H66" s="13"/>
      <c r="I66" s="561"/>
      <c r="J66" s="198"/>
      <c r="K66" s="18"/>
      <c r="L66" s="13"/>
      <c r="M66" s="562"/>
      <c r="N66" s="163"/>
      <c r="O66" s="13"/>
      <c r="P66" s="560"/>
      <c r="Q66" s="563">
        <f t="shared" si="4"/>
        <v>0</v>
      </c>
    </row>
    <row r="67" spans="1:17" s="241" customFormat="1" x14ac:dyDescent="0.2">
      <c r="A67" s="239">
        <v>56</v>
      </c>
      <c r="B67" s="132" t="s">
        <v>114</v>
      </c>
      <c r="C67" s="111" t="s">
        <v>269</v>
      </c>
      <c r="D67" s="18"/>
      <c r="E67" s="13"/>
      <c r="F67" s="560"/>
      <c r="G67" s="13"/>
      <c r="H67" s="13"/>
      <c r="I67" s="561"/>
      <c r="J67" s="198"/>
      <c r="K67" s="18"/>
      <c r="L67" s="13"/>
      <c r="M67" s="562"/>
      <c r="N67" s="163"/>
      <c r="O67" s="13"/>
      <c r="P67" s="560"/>
      <c r="Q67" s="563">
        <f t="shared" si="4"/>
        <v>0</v>
      </c>
    </row>
    <row r="68" spans="1:17" s="241" customFormat="1" ht="25.5" x14ac:dyDescent="0.2">
      <c r="A68" s="239">
        <v>57</v>
      </c>
      <c r="B68" s="38" t="s">
        <v>115</v>
      </c>
      <c r="C68" s="111" t="s">
        <v>236</v>
      </c>
      <c r="D68" s="18"/>
      <c r="E68" s="13"/>
      <c r="F68" s="560"/>
      <c r="G68" s="13"/>
      <c r="H68" s="13"/>
      <c r="I68" s="561"/>
      <c r="J68" s="198"/>
      <c r="K68" s="18"/>
      <c r="L68" s="13"/>
      <c r="M68" s="562"/>
      <c r="N68" s="163"/>
      <c r="O68" s="13"/>
      <c r="P68" s="560"/>
      <c r="Q68" s="563">
        <f t="shared" si="4"/>
        <v>0</v>
      </c>
    </row>
    <row r="69" spans="1:17" s="241" customFormat="1" ht="25.5" x14ac:dyDescent="0.2">
      <c r="A69" s="239">
        <v>58</v>
      </c>
      <c r="B69" s="38" t="s">
        <v>116</v>
      </c>
      <c r="C69" s="111" t="s">
        <v>237</v>
      </c>
      <c r="D69" s="18"/>
      <c r="E69" s="13"/>
      <c r="F69" s="560"/>
      <c r="G69" s="13"/>
      <c r="H69" s="13"/>
      <c r="I69" s="561"/>
      <c r="J69" s="198"/>
      <c r="K69" s="18"/>
      <c r="L69" s="13"/>
      <c r="M69" s="562"/>
      <c r="N69" s="163"/>
      <c r="O69" s="13"/>
      <c r="P69" s="560"/>
      <c r="Q69" s="563">
        <f t="shared" ref="Q69:Q129" si="10">J69+M69+P69</f>
        <v>0</v>
      </c>
    </row>
    <row r="70" spans="1:17" s="241" customFormat="1" x14ac:dyDescent="0.2">
      <c r="A70" s="239">
        <v>59</v>
      </c>
      <c r="B70" s="17" t="s">
        <v>117</v>
      </c>
      <c r="C70" s="111" t="s">
        <v>238</v>
      </c>
      <c r="D70" s="18"/>
      <c r="E70" s="13"/>
      <c r="F70" s="560"/>
      <c r="G70" s="13"/>
      <c r="H70" s="13"/>
      <c r="I70" s="561"/>
      <c r="J70" s="198"/>
      <c r="K70" s="18"/>
      <c r="L70" s="13"/>
      <c r="M70" s="562"/>
      <c r="N70" s="163"/>
      <c r="O70" s="13"/>
      <c r="P70" s="560"/>
      <c r="Q70" s="563">
        <f t="shared" si="10"/>
        <v>0</v>
      </c>
    </row>
    <row r="71" spans="1:17" s="241" customFormat="1" x14ac:dyDescent="0.2">
      <c r="A71" s="239">
        <v>60</v>
      </c>
      <c r="B71" s="17" t="s">
        <v>118</v>
      </c>
      <c r="C71" s="111" t="s">
        <v>49</v>
      </c>
      <c r="D71" s="18"/>
      <c r="E71" s="13"/>
      <c r="F71" s="560"/>
      <c r="G71" s="13"/>
      <c r="H71" s="13"/>
      <c r="I71" s="561"/>
      <c r="J71" s="198"/>
      <c r="K71" s="18"/>
      <c r="L71" s="13"/>
      <c r="M71" s="562"/>
      <c r="N71" s="163"/>
      <c r="O71" s="13"/>
      <c r="P71" s="560"/>
      <c r="Q71" s="563">
        <f t="shared" si="10"/>
        <v>0</v>
      </c>
    </row>
    <row r="72" spans="1:17" s="241" customFormat="1" x14ac:dyDescent="0.2">
      <c r="A72" s="239">
        <v>61</v>
      </c>
      <c r="B72" s="17" t="s">
        <v>119</v>
      </c>
      <c r="C72" s="111" t="s">
        <v>239</v>
      </c>
      <c r="D72" s="18"/>
      <c r="E72" s="13"/>
      <c r="F72" s="560"/>
      <c r="G72" s="13"/>
      <c r="H72" s="13"/>
      <c r="I72" s="561"/>
      <c r="J72" s="198"/>
      <c r="K72" s="18"/>
      <c r="L72" s="13"/>
      <c r="M72" s="562"/>
      <c r="N72" s="163"/>
      <c r="O72" s="13"/>
      <c r="P72" s="560"/>
      <c r="Q72" s="563">
        <f t="shared" si="10"/>
        <v>0</v>
      </c>
    </row>
    <row r="73" spans="1:17" s="241" customFormat="1" ht="25.5" x14ac:dyDescent="0.2">
      <c r="A73" s="239">
        <v>62</v>
      </c>
      <c r="B73" s="17" t="s">
        <v>120</v>
      </c>
      <c r="C73" s="111" t="s">
        <v>240</v>
      </c>
      <c r="D73" s="18"/>
      <c r="E73" s="13"/>
      <c r="F73" s="560"/>
      <c r="G73" s="13"/>
      <c r="H73" s="13"/>
      <c r="I73" s="561"/>
      <c r="J73" s="198"/>
      <c r="K73" s="18"/>
      <c r="L73" s="13"/>
      <c r="M73" s="562"/>
      <c r="N73" s="163"/>
      <c r="O73" s="13"/>
      <c r="P73" s="560"/>
      <c r="Q73" s="563">
        <f t="shared" si="10"/>
        <v>0</v>
      </c>
    </row>
    <row r="74" spans="1:17" s="241" customFormat="1" ht="25.5" x14ac:dyDescent="0.2">
      <c r="A74" s="239">
        <v>63</v>
      </c>
      <c r="B74" s="38" t="s">
        <v>121</v>
      </c>
      <c r="C74" s="111" t="s">
        <v>241</v>
      </c>
      <c r="D74" s="18"/>
      <c r="E74" s="13"/>
      <c r="F74" s="560"/>
      <c r="G74" s="13"/>
      <c r="H74" s="13"/>
      <c r="I74" s="561"/>
      <c r="J74" s="198"/>
      <c r="K74" s="18"/>
      <c r="L74" s="13"/>
      <c r="M74" s="562"/>
      <c r="N74" s="163"/>
      <c r="O74" s="13"/>
      <c r="P74" s="560"/>
      <c r="Q74" s="563">
        <f t="shared" si="10"/>
        <v>0</v>
      </c>
    </row>
    <row r="75" spans="1:17" s="241" customFormat="1" ht="25.5" x14ac:dyDescent="0.2">
      <c r="A75" s="239">
        <v>64</v>
      </c>
      <c r="B75" s="17" t="s">
        <v>122</v>
      </c>
      <c r="C75" s="111" t="s">
        <v>242</v>
      </c>
      <c r="D75" s="18"/>
      <c r="E75" s="13"/>
      <c r="F75" s="560"/>
      <c r="G75" s="13"/>
      <c r="H75" s="13"/>
      <c r="I75" s="561"/>
      <c r="J75" s="198"/>
      <c r="K75" s="18"/>
      <c r="L75" s="13"/>
      <c r="M75" s="562"/>
      <c r="N75" s="163"/>
      <c r="O75" s="13"/>
      <c r="P75" s="560"/>
      <c r="Q75" s="563">
        <f t="shared" si="10"/>
        <v>0</v>
      </c>
    </row>
    <row r="76" spans="1:17" s="241" customFormat="1" ht="25.5" x14ac:dyDescent="0.2">
      <c r="A76" s="239">
        <v>65</v>
      </c>
      <c r="B76" s="17" t="s">
        <v>123</v>
      </c>
      <c r="C76" s="111" t="s">
        <v>243</v>
      </c>
      <c r="D76" s="18"/>
      <c r="E76" s="13"/>
      <c r="F76" s="560"/>
      <c r="G76" s="13"/>
      <c r="H76" s="13"/>
      <c r="I76" s="561"/>
      <c r="J76" s="198"/>
      <c r="K76" s="18"/>
      <c r="L76" s="13"/>
      <c r="M76" s="562"/>
      <c r="N76" s="163"/>
      <c r="O76" s="13"/>
      <c r="P76" s="560"/>
      <c r="Q76" s="563">
        <f t="shared" si="10"/>
        <v>0</v>
      </c>
    </row>
    <row r="77" spans="1:17" s="241" customFormat="1" ht="25.5" x14ac:dyDescent="0.2">
      <c r="A77" s="239">
        <v>66</v>
      </c>
      <c r="B77" s="38" t="s">
        <v>124</v>
      </c>
      <c r="C77" s="111" t="s">
        <v>244</v>
      </c>
      <c r="D77" s="18"/>
      <c r="E77" s="13"/>
      <c r="F77" s="560"/>
      <c r="G77" s="13"/>
      <c r="H77" s="13"/>
      <c r="I77" s="561"/>
      <c r="J77" s="198"/>
      <c r="K77" s="18"/>
      <c r="L77" s="13"/>
      <c r="M77" s="562"/>
      <c r="N77" s="163"/>
      <c r="O77" s="13"/>
      <c r="P77" s="560"/>
      <c r="Q77" s="563">
        <f t="shared" si="10"/>
        <v>0</v>
      </c>
    </row>
    <row r="78" spans="1:17" s="241" customFormat="1" ht="25.5" x14ac:dyDescent="0.2">
      <c r="A78" s="239">
        <v>67</v>
      </c>
      <c r="B78" s="38" t="s">
        <v>125</v>
      </c>
      <c r="C78" s="111" t="s">
        <v>245</v>
      </c>
      <c r="D78" s="18"/>
      <c r="E78" s="13"/>
      <c r="F78" s="560"/>
      <c r="G78" s="13"/>
      <c r="H78" s="13"/>
      <c r="I78" s="561"/>
      <c r="J78" s="198"/>
      <c r="K78" s="18"/>
      <c r="L78" s="13"/>
      <c r="M78" s="562"/>
      <c r="N78" s="163"/>
      <c r="O78" s="13"/>
      <c r="P78" s="560"/>
      <c r="Q78" s="563">
        <f t="shared" si="10"/>
        <v>0</v>
      </c>
    </row>
    <row r="79" spans="1:17" s="241" customFormat="1" ht="25.5" x14ac:dyDescent="0.2">
      <c r="A79" s="239">
        <v>68</v>
      </c>
      <c r="B79" s="38" t="s">
        <v>126</v>
      </c>
      <c r="C79" s="111" t="s">
        <v>246</v>
      </c>
      <c r="D79" s="18"/>
      <c r="E79" s="13"/>
      <c r="F79" s="560"/>
      <c r="G79" s="13"/>
      <c r="H79" s="13"/>
      <c r="I79" s="561"/>
      <c r="J79" s="198"/>
      <c r="K79" s="18"/>
      <c r="L79" s="13"/>
      <c r="M79" s="562"/>
      <c r="N79" s="163"/>
      <c r="O79" s="13"/>
      <c r="P79" s="560"/>
      <c r="Q79" s="563">
        <f t="shared" si="10"/>
        <v>0</v>
      </c>
    </row>
    <row r="80" spans="1:17" s="241" customFormat="1" x14ac:dyDescent="0.2">
      <c r="A80" s="239">
        <v>69</v>
      </c>
      <c r="B80" s="132" t="s">
        <v>127</v>
      </c>
      <c r="C80" s="111" t="s">
        <v>128</v>
      </c>
      <c r="D80" s="18"/>
      <c r="E80" s="13"/>
      <c r="F80" s="560"/>
      <c r="G80" s="13"/>
      <c r="H80" s="13"/>
      <c r="I80" s="561"/>
      <c r="J80" s="198"/>
      <c r="K80" s="18"/>
      <c r="L80" s="13"/>
      <c r="M80" s="562"/>
      <c r="N80" s="163"/>
      <c r="O80" s="13"/>
      <c r="P80" s="560"/>
      <c r="Q80" s="563">
        <f t="shared" si="10"/>
        <v>0</v>
      </c>
    </row>
    <row r="81" spans="1:17" s="241" customFormat="1" x14ac:dyDescent="0.2">
      <c r="A81" s="239">
        <v>70</v>
      </c>
      <c r="B81" s="38" t="s">
        <v>129</v>
      </c>
      <c r="C81" s="111" t="s">
        <v>247</v>
      </c>
      <c r="D81" s="18"/>
      <c r="E81" s="13"/>
      <c r="F81" s="560"/>
      <c r="G81" s="13"/>
      <c r="H81" s="13"/>
      <c r="I81" s="561"/>
      <c r="J81" s="198"/>
      <c r="K81" s="18"/>
      <c r="L81" s="13"/>
      <c r="M81" s="562"/>
      <c r="N81" s="163"/>
      <c r="O81" s="13"/>
      <c r="P81" s="560"/>
      <c r="Q81" s="563">
        <f t="shared" si="10"/>
        <v>0</v>
      </c>
    </row>
    <row r="82" spans="1:17" s="241" customFormat="1" x14ac:dyDescent="0.2">
      <c r="A82" s="239">
        <v>71</v>
      </c>
      <c r="B82" s="132" t="s">
        <v>130</v>
      </c>
      <c r="C82" s="111" t="s">
        <v>34</v>
      </c>
      <c r="D82" s="18"/>
      <c r="E82" s="13"/>
      <c r="F82" s="560"/>
      <c r="G82" s="13"/>
      <c r="H82" s="13"/>
      <c r="I82" s="561"/>
      <c r="J82" s="198"/>
      <c r="K82" s="18"/>
      <c r="L82" s="13"/>
      <c r="M82" s="562"/>
      <c r="N82" s="163"/>
      <c r="O82" s="13"/>
      <c r="P82" s="560"/>
      <c r="Q82" s="563">
        <f t="shared" si="10"/>
        <v>0</v>
      </c>
    </row>
    <row r="83" spans="1:17" s="241" customFormat="1" x14ac:dyDescent="0.2">
      <c r="A83" s="239">
        <v>72</v>
      </c>
      <c r="B83" s="38" t="s">
        <v>131</v>
      </c>
      <c r="C83" s="111" t="s">
        <v>308</v>
      </c>
      <c r="D83" s="18"/>
      <c r="E83" s="13"/>
      <c r="F83" s="560"/>
      <c r="G83" s="13"/>
      <c r="H83" s="13"/>
      <c r="I83" s="561"/>
      <c r="J83" s="198"/>
      <c r="K83" s="18"/>
      <c r="L83" s="13"/>
      <c r="M83" s="562"/>
      <c r="N83" s="163"/>
      <c r="O83" s="13"/>
      <c r="P83" s="560"/>
      <c r="Q83" s="563">
        <f t="shared" si="10"/>
        <v>0</v>
      </c>
    </row>
    <row r="84" spans="1:17" s="241" customFormat="1" x14ac:dyDescent="0.2">
      <c r="A84" s="239">
        <v>73</v>
      </c>
      <c r="B84" s="38" t="s">
        <v>132</v>
      </c>
      <c r="C84" s="111" t="s">
        <v>35</v>
      </c>
      <c r="D84" s="18"/>
      <c r="E84" s="13"/>
      <c r="F84" s="560"/>
      <c r="G84" s="13"/>
      <c r="H84" s="13"/>
      <c r="I84" s="561"/>
      <c r="J84" s="198"/>
      <c r="K84" s="18"/>
      <c r="L84" s="13"/>
      <c r="M84" s="562"/>
      <c r="N84" s="163"/>
      <c r="O84" s="13"/>
      <c r="P84" s="560"/>
      <c r="Q84" s="563">
        <f t="shared" si="10"/>
        <v>0</v>
      </c>
    </row>
    <row r="85" spans="1:17" s="241" customFormat="1" x14ac:dyDescent="0.2">
      <c r="A85" s="239">
        <v>74</v>
      </c>
      <c r="B85" s="38" t="s">
        <v>133</v>
      </c>
      <c r="C85" s="111" t="s">
        <v>48</v>
      </c>
      <c r="D85" s="18"/>
      <c r="E85" s="13"/>
      <c r="F85" s="560"/>
      <c r="G85" s="13"/>
      <c r="H85" s="13"/>
      <c r="I85" s="561"/>
      <c r="J85" s="198"/>
      <c r="K85" s="18"/>
      <c r="L85" s="13"/>
      <c r="M85" s="562"/>
      <c r="N85" s="163"/>
      <c r="O85" s="13"/>
      <c r="P85" s="560"/>
      <c r="Q85" s="563">
        <f t="shared" si="10"/>
        <v>0</v>
      </c>
    </row>
    <row r="86" spans="1:17" s="241" customFormat="1" x14ac:dyDescent="0.2">
      <c r="A86" s="239">
        <v>75</v>
      </c>
      <c r="B86" s="38" t="s">
        <v>134</v>
      </c>
      <c r="C86" s="111" t="s">
        <v>226</v>
      </c>
      <c r="D86" s="18"/>
      <c r="E86" s="13"/>
      <c r="F86" s="560"/>
      <c r="G86" s="13"/>
      <c r="H86" s="13"/>
      <c r="I86" s="561"/>
      <c r="J86" s="198"/>
      <c r="K86" s="18"/>
      <c r="L86" s="13"/>
      <c r="M86" s="562"/>
      <c r="N86" s="163"/>
      <c r="O86" s="13"/>
      <c r="P86" s="560"/>
      <c r="Q86" s="563">
        <f t="shared" si="10"/>
        <v>0</v>
      </c>
    </row>
    <row r="87" spans="1:17" s="241" customFormat="1" x14ac:dyDescent="0.2">
      <c r="A87" s="239">
        <v>76</v>
      </c>
      <c r="B87" s="38" t="s">
        <v>135</v>
      </c>
      <c r="C87" s="111" t="s">
        <v>290</v>
      </c>
      <c r="D87" s="18"/>
      <c r="E87" s="13"/>
      <c r="F87" s="560"/>
      <c r="G87" s="13"/>
      <c r="H87" s="13"/>
      <c r="I87" s="561"/>
      <c r="J87" s="198"/>
      <c r="K87" s="18"/>
      <c r="L87" s="13"/>
      <c r="M87" s="562"/>
      <c r="N87" s="163"/>
      <c r="O87" s="13"/>
      <c r="P87" s="560"/>
      <c r="Q87" s="563">
        <f t="shared" si="10"/>
        <v>0</v>
      </c>
    </row>
    <row r="88" spans="1:17" s="241" customFormat="1" x14ac:dyDescent="0.2">
      <c r="A88" s="239">
        <v>77</v>
      </c>
      <c r="B88" s="17" t="s">
        <v>136</v>
      </c>
      <c r="C88" s="111" t="s">
        <v>259</v>
      </c>
      <c r="D88" s="18"/>
      <c r="E88" s="13"/>
      <c r="F88" s="560"/>
      <c r="G88" s="13"/>
      <c r="H88" s="13"/>
      <c r="I88" s="561"/>
      <c r="J88" s="198"/>
      <c r="K88" s="18"/>
      <c r="L88" s="13"/>
      <c r="M88" s="562"/>
      <c r="N88" s="163"/>
      <c r="O88" s="13"/>
      <c r="P88" s="560"/>
      <c r="Q88" s="563">
        <f t="shared" si="10"/>
        <v>0</v>
      </c>
    </row>
    <row r="89" spans="1:17" s="241" customFormat="1" ht="25.5" x14ac:dyDescent="0.2">
      <c r="A89" s="391">
        <v>78</v>
      </c>
      <c r="B89" s="295" t="s">
        <v>137</v>
      </c>
      <c r="C89" s="165" t="s">
        <v>248</v>
      </c>
      <c r="D89" s="18"/>
      <c r="E89" s="13"/>
      <c r="F89" s="560"/>
      <c r="G89" s="13"/>
      <c r="H89" s="13"/>
      <c r="I89" s="561"/>
      <c r="J89" s="198"/>
      <c r="K89" s="18"/>
      <c r="L89" s="13"/>
      <c r="M89" s="562"/>
      <c r="N89" s="163"/>
      <c r="O89" s="13"/>
      <c r="P89" s="560"/>
      <c r="Q89" s="563">
        <f t="shared" si="10"/>
        <v>0</v>
      </c>
    </row>
    <row r="90" spans="1:17" s="241" customFormat="1" ht="38.25" x14ac:dyDescent="0.2">
      <c r="A90" s="564"/>
      <c r="B90" s="296"/>
      <c r="C90" s="111" t="s">
        <v>288</v>
      </c>
      <c r="D90" s="18"/>
      <c r="E90" s="13"/>
      <c r="F90" s="560"/>
      <c r="G90" s="13"/>
      <c r="H90" s="13"/>
      <c r="I90" s="561"/>
      <c r="J90" s="198"/>
      <c r="K90" s="18"/>
      <c r="L90" s="13"/>
      <c r="M90" s="562"/>
      <c r="N90" s="163"/>
      <c r="O90" s="13"/>
      <c r="P90" s="560"/>
      <c r="Q90" s="563">
        <f t="shared" si="10"/>
        <v>0</v>
      </c>
    </row>
    <row r="91" spans="1:17" s="241" customFormat="1" ht="25.5" x14ac:dyDescent="0.2">
      <c r="A91" s="564"/>
      <c r="B91" s="296"/>
      <c r="C91" s="111" t="s">
        <v>249</v>
      </c>
      <c r="D91" s="18"/>
      <c r="E91" s="13"/>
      <c r="F91" s="560"/>
      <c r="G91" s="13"/>
      <c r="H91" s="13"/>
      <c r="I91" s="561"/>
      <c r="J91" s="198"/>
      <c r="K91" s="18"/>
      <c r="L91" s="13"/>
      <c r="M91" s="562"/>
      <c r="N91" s="163"/>
      <c r="O91" s="13"/>
      <c r="P91" s="560"/>
      <c r="Q91" s="563">
        <f t="shared" si="10"/>
        <v>0</v>
      </c>
    </row>
    <row r="92" spans="1:17" s="241" customFormat="1" ht="38.25" x14ac:dyDescent="0.2">
      <c r="A92" s="565"/>
      <c r="B92" s="297"/>
      <c r="C92" s="166" t="s">
        <v>289</v>
      </c>
      <c r="D92" s="18"/>
      <c r="E92" s="13"/>
      <c r="F92" s="560"/>
      <c r="G92" s="13"/>
      <c r="H92" s="13"/>
      <c r="I92" s="561"/>
      <c r="J92" s="198"/>
      <c r="K92" s="18"/>
      <c r="L92" s="13"/>
      <c r="M92" s="562"/>
      <c r="N92" s="163"/>
      <c r="O92" s="13"/>
      <c r="P92" s="560"/>
      <c r="Q92" s="563">
        <f t="shared" si="10"/>
        <v>0</v>
      </c>
    </row>
    <row r="93" spans="1:17" s="241" customFormat="1" ht="25.5" x14ac:dyDescent="0.2">
      <c r="A93" s="240">
        <v>79</v>
      </c>
      <c r="B93" s="17" t="s">
        <v>138</v>
      </c>
      <c r="C93" s="111" t="s">
        <v>47</v>
      </c>
      <c r="D93" s="18"/>
      <c r="E93" s="13"/>
      <c r="F93" s="560"/>
      <c r="G93" s="13"/>
      <c r="H93" s="13"/>
      <c r="I93" s="561"/>
      <c r="J93" s="198"/>
      <c r="K93" s="18"/>
      <c r="L93" s="13"/>
      <c r="M93" s="562"/>
      <c r="N93" s="163"/>
      <c r="O93" s="13"/>
      <c r="P93" s="560"/>
      <c r="Q93" s="563">
        <f t="shared" si="10"/>
        <v>0</v>
      </c>
    </row>
    <row r="94" spans="1:17" s="241" customFormat="1" x14ac:dyDescent="0.2">
      <c r="A94" s="239">
        <v>80</v>
      </c>
      <c r="B94" s="17" t="s">
        <v>139</v>
      </c>
      <c r="C94" s="111" t="s">
        <v>140</v>
      </c>
      <c r="D94" s="18"/>
      <c r="E94" s="13"/>
      <c r="F94" s="560"/>
      <c r="G94" s="13"/>
      <c r="H94" s="13"/>
      <c r="I94" s="561"/>
      <c r="J94" s="198"/>
      <c r="K94" s="18"/>
      <c r="L94" s="13"/>
      <c r="M94" s="562"/>
      <c r="N94" s="163"/>
      <c r="O94" s="13"/>
      <c r="P94" s="560"/>
      <c r="Q94" s="563">
        <f t="shared" si="10"/>
        <v>0</v>
      </c>
    </row>
    <row r="95" spans="1:17" s="241" customFormat="1" x14ac:dyDescent="0.2">
      <c r="A95" s="239">
        <v>81</v>
      </c>
      <c r="B95" s="132" t="s">
        <v>141</v>
      </c>
      <c r="C95" s="111" t="s">
        <v>142</v>
      </c>
      <c r="D95" s="18"/>
      <c r="E95" s="13"/>
      <c r="F95" s="560"/>
      <c r="G95" s="13"/>
      <c r="H95" s="13"/>
      <c r="I95" s="561"/>
      <c r="J95" s="198"/>
      <c r="K95" s="18"/>
      <c r="L95" s="13"/>
      <c r="M95" s="562"/>
      <c r="N95" s="163"/>
      <c r="O95" s="13"/>
      <c r="P95" s="560"/>
      <c r="Q95" s="563">
        <f t="shared" si="10"/>
        <v>0</v>
      </c>
    </row>
    <row r="96" spans="1:17" s="241" customFormat="1" x14ac:dyDescent="0.2">
      <c r="A96" s="239">
        <v>82</v>
      </c>
      <c r="B96" s="17" t="s">
        <v>143</v>
      </c>
      <c r="C96" s="111" t="s">
        <v>27</v>
      </c>
      <c r="D96" s="18">
        <v>289446.38</v>
      </c>
      <c r="E96" s="13"/>
      <c r="F96" s="560">
        <f t="shared" ref="F96:F102" si="11">SUM(D96:E96)</f>
        <v>289446.38</v>
      </c>
      <c r="G96" s="13">
        <v>203227.2</v>
      </c>
      <c r="H96" s="13"/>
      <c r="I96" s="561">
        <f t="shared" ref="I96:I102" si="12">SUM(G96:H96)</f>
        <v>203227.2</v>
      </c>
      <c r="J96" s="198">
        <f t="shared" ref="J96:J102" si="13">F96+I96</f>
        <v>492673.58</v>
      </c>
      <c r="K96" s="18">
        <f>12906465-57883.54-1678622.66</f>
        <v>11169958.800000001</v>
      </c>
      <c r="L96" s="13"/>
      <c r="M96" s="562">
        <f t="shared" ref="M96:M102" si="14">SUM(K96:L96)</f>
        <v>11169958.800000001</v>
      </c>
      <c r="N96" s="163"/>
      <c r="O96" s="13"/>
      <c r="P96" s="560"/>
      <c r="Q96" s="563">
        <f t="shared" si="10"/>
        <v>11662632.380000001</v>
      </c>
    </row>
    <row r="97" spans="1:17" s="241" customFormat="1" x14ac:dyDescent="0.2">
      <c r="A97" s="239">
        <v>83</v>
      </c>
      <c r="B97" s="132" t="s">
        <v>144</v>
      </c>
      <c r="C97" s="111" t="s">
        <v>12</v>
      </c>
      <c r="D97" s="18">
        <v>716981.78</v>
      </c>
      <c r="E97" s="13"/>
      <c r="F97" s="560">
        <f t="shared" si="11"/>
        <v>716981.78</v>
      </c>
      <c r="G97" s="13">
        <v>203227.2</v>
      </c>
      <c r="H97" s="13"/>
      <c r="I97" s="561">
        <f t="shared" si="12"/>
        <v>203227.2</v>
      </c>
      <c r="J97" s="198">
        <f t="shared" si="13"/>
        <v>920208.98</v>
      </c>
      <c r="K97" s="18"/>
      <c r="L97" s="13"/>
      <c r="M97" s="562"/>
      <c r="N97" s="163"/>
      <c r="O97" s="13"/>
      <c r="P97" s="560"/>
      <c r="Q97" s="563">
        <f t="shared" si="10"/>
        <v>920208.98</v>
      </c>
    </row>
    <row r="98" spans="1:17" s="241" customFormat="1" x14ac:dyDescent="0.2">
      <c r="A98" s="239">
        <v>84</v>
      </c>
      <c r="B98" s="132" t="s">
        <v>145</v>
      </c>
      <c r="C98" s="111" t="s">
        <v>26</v>
      </c>
      <c r="D98" s="18"/>
      <c r="E98" s="13"/>
      <c r="F98" s="560"/>
      <c r="G98" s="13"/>
      <c r="H98" s="13"/>
      <c r="I98" s="561"/>
      <c r="J98" s="198"/>
      <c r="K98" s="18"/>
      <c r="L98" s="13"/>
      <c r="M98" s="562"/>
      <c r="N98" s="163"/>
      <c r="O98" s="13"/>
      <c r="P98" s="560"/>
      <c r="Q98" s="563">
        <f t="shared" si="10"/>
        <v>0</v>
      </c>
    </row>
    <row r="99" spans="1:17" s="241" customFormat="1" x14ac:dyDescent="0.2">
      <c r="A99" s="239">
        <v>85</v>
      </c>
      <c r="B99" s="17" t="s">
        <v>146</v>
      </c>
      <c r="C99" s="111" t="s">
        <v>41</v>
      </c>
      <c r="D99" s="18"/>
      <c r="E99" s="13"/>
      <c r="F99" s="560"/>
      <c r="G99" s="13"/>
      <c r="H99" s="13"/>
      <c r="I99" s="561"/>
      <c r="J99" s="198"/>
      <c r="K99" s="18"/>
      <c r="L99" s="13"/>
      <c r="M99" s="562"/>
      <c r="N99" s="163"/>
      <c r="O99" s="13"/>
      <c r="P99" s="560"/>
      <c r="Q99" s="563">
        <f t="shared" si="10"/>
        <v>0</v>
      </c>
    </row>
    <row r="100" spans="1:17" s="241" customFormat="1" x14ac:dyDescent="0.2">
      <c r="A100" s="239">
        <v>86</v>
      </c>
      <c r="B100" s="38" t="s">
        <v>148</v>
      </c>
      <c r="C100" s="111" t="s">
        <v>28</v>
      </c>
      <c r="D100" s="18"/>
      <c r="E100" s="13"/>
      <c r="F100" s="560"/>
      <c r="G100" s="13"/>
      <c r="H100" s="13"/>
      <c r="I100" s="561"/>
      <c r="J100" s="198"/>
      <c r="K100" s="18"/>
      <c r="L100" s="13"/>
      <c r="M100" s="562"/>
      <c r="N100" s="163"/>
      <c r="O100" s="13"/>
      <c r="P100" s="560"/>
      <c r="Q100" s="563">
        <f t="shared" si="10"/>
        <v>0</v>
      </c>
    </row>
    <row r="101" spans="1:17" s="241" customFormat="1" x14ac:dyDescent="0.2">
      <c r="A101" s="239">
        <v>88</v>
      </c>
      <c r="B101" s="38" t="s">
        <v>149</v>
      </c>
      <c r="C101" s="111" t="s">
        <v>29</v>
      </c>
      <c r="D101" s="18">
        <v>368073.58</v>
      </c>
      <c r="E101" s="13"/>
      <c r="F101" s="560">
        <f t="shared" si="11"/>
        <v>368073.58</v>
      </c>
      <c r="G101" s="13"/>
      <c r="H101" s="13"/>
      <c r="I101" s="561"/>
      <c r="J101" s="198">
        <f t="shared" si="13"/>
        <v>368073.58</v>
      </c>
      <c r="K101" s="18"/>
      <c r="L101" s="13"/>
      <c r="M101" s="562"/>
      <c r="N101" s="163"/>
      <c r="O101" s="13"/>
      <c r="P101" s="560"/>
      <c r="Q101" s="563">
        <f t="shared" si="10"/>
        <v>368073.58</v>
      </c>
    </row>
    <row r="102" spans="1:17" s="241" customFormat="1" x14ac:dyDescent="0.2">
      <c r="A102" s="239">
        <v>89</v>
      </c>
      <c r="B102" s="132" t="s">
        <v>150</v>
      </c>
      <c r="C102" s="111" t="s">
        <v>14</v>
      </c>
      <c r="D102" s="18">
        <v>629017.59999999998</v>
      </c>
      <c r="E102" s="13"/>
      <c r="F102" s="560">
        <f t="shared" si="11"/>
        <v>629017.59999999998</v>
      </c>
      <c r="G102" s="13">
        <v>254034</v>
      </c>
      <c r="H102" s="13"/>
      <c r="I102" s="561">
        <f t="shared" si="12"/>
        <v>254034</v>
      </c>
      <c r="J102" s="198">
        <f t="shared" si="13"/>
        <v>883051.6</v>
      </c>
      <c r="K102" s="18">
        <v>17036533.800000001</v>
      </c>
      <c r="L102" s="13"/>
      <c r="M102" s="562">
        <f t="shared" si="14"/>
        <v>17036533.800000001</v>
      </c>
      <c r="N102" s="163"/>
      <c r="O102" s="13"/>
      <c r="P102" s="560"/>
      <c r="Q102" s="563">
        <f t="shared" si="10"/>
        <v>17919585.400000002</v>
      </c>
    </row>
    <row r="103" spans="1:17" s="241" customFormat="1" x14ac:dyDescent="0.2">
      <c r="A103" s="239">
        <v>90</v>
      </c>
      <c r="B103" s="38" t="s">
        <v>151</v>
      </c>
      <c r="C103" s="111" t="s">
        <v>30</v>
      </c>
      <c r="D103" s="18"/>
      <c r="E103" s="13"/>
      <c r="F103" s="560"/>
      <c r="G103" s="13"/>
      <c r="H103" s="13"/>
      <c r="I103" s="561"/>
      <c r="J103" s="198"/>
      <c r="K103" s="18"/>
      <c r="L103" s="13"/>
      <c r="M103" s="562"/>
      <c r="N103" s="163"/>
      <c r="O103" s="13"/>
      <c r="P103" s="560"/>
      <c r="Q103" s="563">
        <f t="shared" si="10"/>
        <v>0</v>
      </c>
    </row>
    <row r="104" spans="1:17" s="241" customFormat="1" x14ac:dyDescent="0.2">
      <c r="A104" s="239">
        <v>91</v>
      </c>
      <c r="B104" s="38" t="s">
        <v>152</v>
      </c>
      <c r="C104" s="111" t="s">
        <v>15</v>
      </c>
      <c r="D104" s="18"/>
      <c r="E104" s="13"/>
      <c r="F104" s="560"/>
      <c r="G104" s="13"/>
      <c r="H104" s="13"/>
      <c r="I104" s="561"/>
      <c r="J104" s="198"/>
      <c r="K104" s="18"/>
      <c r="L104" s="13"/>
      <c r="M104" s="562"/>
      <c r="N104" s="163"/>
      <c r="O104" s="13"/>
      <c r="P104" s="560"/>
      <c r="Q104" s="563">
        <f t="shared" si="10"/>
        <v>0</v>
      </c>
    </row>
    <row r="105" spans="1:17" s="241" customFormat="1" x14ac:dyDescent="0.2">
      <c r="A105" s="239">
        <v>92</v>
      </c>
      <c r="B105" s="17" t="s">
        <v>153</v>
      </c>
      <c r="C105" s="111" t="s">
        <v>13</v>
      </c>
      <c r="D105" s="18"/>
      <c r="E105" s="13"/>
      <c r="F105" s="560"/>
      <c r="G105" s="13"/>
      <c r="H105" s="13"/>
      <c r="I105" s="561"/>
      <c r="J105" s="198"/>
      <c r="K105" s="18"/>
      <c r="L105" s="13"/>
      <c r="M105" s="562"/>
      <c r="N105" s="163"/>
      <c r="O105" s="13"/>
      <c r="P105" s="560"/>
      <c r="Q105" s="563">
        <f t="shared" si="10"/>
        <v>0</v>
      </c>
    </row>
    <row r="106" spans="1:17" s="241" customFormat="1" x14ac:dyDescent="0.2">
      <c r="A106" s="239">
        <v>93</v>
      </c>
      <c r="B106" s="132" t="s">
        <v>154</v>
      </c>
      <c r="C106" s="111" t="s">
        <v>31</v>
      </c>
      <c r="D106" s="18"/>
      <c r="E106" s="13"/>
      <c r="F106" s="560"/>
      <c r="G106" s="13"/>
      <c r="H106" s="13"/>
      <c r="I106" s="561"/>
      <c r="J106" s="198"/>
      <c r="K106" s="18"/>
      <c r="L106" s="13"/>
      <c r="M106" s="562"/>
      <c r="N106" s="163"/>
      <c r="O106" s="13"/>
      <c r="P106" s="560"/>
      <c r="Q106" s="563">
        <f t="shared" si="10"/>
        <v>0</v>
      </c>
    </row>
    <row r="107" spans="1:17" s="241" customFormat="1" x14ac:dyDescent="0.2">
      <c r="A107" s="239">
        <v>94</v>
      </c>
      <c r="B107" s="38" t="s">
        <v>156</v>
      </c>
      <c r="C107" s="111" t="s">
        <v>33</v>
      </c>
      <c r="D107" s="18"/>
      <c r="E107" s="13"/>
      <c r="F107" s="560"/>
      <c r="G107" s="13"/>
      <c r="H107" s="13"/>
      <c r="I107" s="561"/>
      <c r="J107" s="198"/>
      <c r="K107" s="18"/>
      <c r="L107" s="13"/>
      <c r="M107" s="562"/>
      <c r="N107" s="163"/>
      <c r="O107" s="13"/>
      <c r="P107" s="560"/>
      <c r="Q107" s="563">
        <f t="shared" si="10"/>
        <v>0</v>
      </c>
    </row>
    <row r="108" spans="1:17" s="241" customFormat="1" x14ac:dyDescent="0.2">
      <c r="A108" s="239">
        <v>96</v>
      </c>
      <c r="B108" s="38" t="s">
        <v>158</v>
      </c>
      <c r="C108" s="111" t="s">
        <v>159</v>
      </c>
      <c r="D108" s="18"/>
      <c r="E108" s="13"/>
      <c r="F108" s="560"/>
      <c r="G108" s="13"/>
      <c r="H108" s="13"/>
      <c r="I108" s="561"/>
      <c r="J108" s="198"/>
      <c r="K108" s="18"/>
      <c r="L108" s="13"/>
      <c r="M108" s="562"/>
      <c r="N108" s="163"/>
      <c r="O108" s="13"/>
      <c r="P108" s="560"/>
      <c r="Q108" s="563">
        <f t="shared" si="10"/>
        <v>0</v>
      </c>
    </row>
    <row r="109" spans="1:17" s="241" customFormat="1" x14ac:dyDescent="0.2">
      <c r="A109" s="239">
        <v>98</v>
      </c>
      <c r="B109" s="38" t="s">
        <v>160</v>
      </c>
      <c r="C109" s="111" t="s">
        <v>161</v>
      </c>
      <c r="D109" s="18"/>
      <c r="E109" s="13"/>
      <c r="F109" s="560"/>
      <c r="G109" s="13"/>
      <c r="H109" s="13"/>
      <c r="I109" s="561"/>
      <c r="J109" s="198"/>
      <c r="K109" s="18"/>
      <c r="L109" s="13"/>
      <c r="M109" s="562"/>
      <c r="N109" s="163"/>
      <c r="O109" s="13"/>
      <c r="P109" s="560"/>
      <c r="Q109" s="563">
        <f t="shared" si="10"/>
        <v>0</v>
      </c>
    </row>
    <row r="110" spans="1:17" s="241" customFormat="1" x14ac:dyDescent="0.2">
      <c r="A110" s="239">
        <v>99</v>
      </c>
      <c r="B110" s="132" t="s">
        <v>162</v>
      </c>
      <c r="C110" s="111" t="s">
        <v>163</v>
      </c>
      <c r="D110" s="18"/>
      <c r="E110" s="13"/>
      <c r="F110" s="560"/>
      <c r="G110" s="13"/>
      <c r="H110" s="13"/>
      <c r="I110" s="561"/>
      <c r="J110" s="198"/>
      <c r="K110" s="18"/>
      <c r="L110" s="13"/>
      <c r="M110" s="562"/>
      <c r="N110" s="163"/>
      <c r="O110" s="13"/>
      <c r="P110" s="560"/>
      <c r="Q110" s="563">
        <f t="shared" si="10"/>
        <v>0</v>
      </c>
    </row>
    <row r="111" spans="1:17" s="241" customFormat="1" x14ac:dyDescent="0.2">
      <c r="A111" s="239">
        <v>100</v>
      </c>
      <c r="B111" s="132" t="s">
        <v>164</v>
      </c>
      <c r="C111" s="111" t="s">
        <v>165</v>
      </c>
      <c r="D111" s="18"/>
      <c r="E111" s="13"/>
      <c r="F111" s="560"/>
      <c r="G111" s="13"/>
      <c r="H111" s="13"/>
      <c r="I111" s="561"/>
      <c r="J111" s="198"/>
      <c r="K111" s="18"/>
      <c r="L111" s="13"/>
      <c r="M111" s="562"/>
      <c r="N111" s="163"/>
      <c r="O111" s="13"/>
      <c r="P111" s="560"/>
      <c r="Q111" s="563">
        <f t="shared" si="10"/>
        <v>0</v>
      </c>
    </row>
    <row r="112" spans="1:17" s="241" customFormat="1" x14ac:dyDescent="0.2">
      <c r="A112" s="239">
        <v>101</v>
      </c>
      <c r="B112" s="132" t="s">
        <v>166</v>
      </c>
      <c r="C112" s="111" t="s">
        <v>167</v>
      </c>
      <c r="D112" s="18"/>
      <c r="E112" s="13"/>
      <c r="F112" s="560"/>
      <c r="G112" s="13"/>
      <c r="H112" s="13"/>
      <c r="I112" s="561"/>
      <c r="J112" s="198"/>
      <c r="K112" s="18"/>
      <c r="L112" s="13"/>
      <c r="M112" s="562"/>
      <c r="N112" s="163"/>
      <c r="O112" s="13"/>
      <c r="P112" s="560"/>
      <c r="Q112" s="563">
        <f t="shared" si="10"/>
        <v>0</v>
      </c>
    </row>
    <row r="113" spans="1:17" s="241" customFormat="1" x14ac:dyDescent="0.2">
      <c r="A113" s="239">
        <v>102</v>
      </c>
      <c r="B113" s="132" t="s">
        <v>168</v>
      </c>
      <c r="C113" s="111" t="s">
        <v>169</v>
      </c>
      <c r="D113" s="18"/>
      <c r="E113" s="13"/>
      <c r="F113" s="560"/>
      <c r="G113" s="13"/>
      <c r="H113" s="13"/>
      <c r="I113" s="561"/>
      <c r="J113" s="198"/>
      <c r="K113" s="18"/>
      <c r="L113" s="13"/>
      <c r="M113" s="562"/>
      <c r="N113" s="163"/>
      <c r="O113" s="13"/>
      <c r="P113" s="560"/>
      <c r="Q113" s="563">
        <f t="shared" si="10"/>
        <v>0</v>
      </c>
    </row>
    <row r="114" spans="1:17" s="241" customFormat="1" x14ac:dyDescent="0.2">
      <c r="A114" s="239">
        <v>103</v>
      </c>
      <c r="B114" s="132" t="s">
        <v>170</v>
      </c>
      <c r="C114" s="111" t="s">
        <v>171</v>
      </c>
      <c r="D114" s="18"/>
      <c r="E114" s="13"/>
      <c r="F114" s="560"/>
      <c r="G114" s="13"/>
      <c r="H114" s="13"/>
      <c r="I114" s="561"/>
      <c r="J114" s="198"/>
      <c r="K114" s="18"/>
      <c r="L114" s="13"/>
      <c r="M114" s="562"/>
      <c r="N114" s="163"/>
      <c r="O114" s="13"/>
      <c r="P114" s="560"/>
      <c r="Q114" s="563">
        <f t="shared" si="10"/>
        <v>0</v>
      </c>
    </row>
    <row r="115" spans="1:17" s="241" customFormat="1" x14ac:dyDescent="0.2">
      <c r="A115" s="239">
        <v>104</v>
      </c>
      <c r="B115" s="83" t="s">
        <v>172</v>
      </c>
      <c r="C115" s="150" t="s">
        <v>173</v>
      </c>
      <c r="D115" s="18"/>
      <c r="E115" s="13"/>
      <c r="F115" s="560"/>
      <c r="G115" s="13"/>
      <c r="H115" s="13"/>
      <c r="I115" s="561"/>
      <c r="J115" s="198"/>
      <c r="K115" s="18"/>
      <c r="L115" s="13"/>
      <c r="M115" s="562"/>
      <c r="N115" s="163"/>
      <c r="O115" s="13"/>
      <c r="P115" s="560"/>
      <c r="Q115" s="563">
        <f t="shared" si="10"/>
        <v>0</v>
      </c>
    </row>
    <row r="116" spans="1:17" s="241" customFormat="1" x14ac:dyDescent="0.2">
      <c r="A116" s="239">
        <v>105</v>
      </c>
      <c r="B116" s="17" t="s">
        <v>174</v>
      </c>
      <c r="C116" s="111" t="s">
        <v>175</v>
      </c>
      <c r="D116" s="18"/>
      <c r="E116" s="13"/>
      <c r="F116" s="560"/>
      <c r="G116" s="13"/>
      <c r="H116" s="13"/>
      <c r="I116" s="561"/>
      <c r="J116" s="198"/>
      <c r="K116" s="18"/>
      <c r="L116" s="13"/>
      <c r="M116" s="562"/>
      <c r="N116" s="163"/>
      <c r="O116" s="13"/>
      <c r="P116" s="560"/>
      <c r="Q116" s="563">
        <f t="shared" si="10"/>
        <v>0</v>
      </c>
    </row>
    <row r="117" spans="1:17" s="241" customFormat="1" x14ac:dyDescent="0.2">
      <c r="A117" s="239">
        <v>106</v>
      </c>
      <c r="B117" s="132" t="s">
        <v>176</v>
      </c>
      <c r="C117" s="111" t="s">
        <v>177</v>
      </c>
      <c r="D117" s="18"/>
      <c r="E117" s="13"/>
      <c r="F117" s="560"/>
      <c r="G117" s="13"/>
      <c r="H117" s="13"/>
      <c r="I117" s="561"/>
      <c r="J117" s="198"/>
      <c r="K117" s="18"/>
      <c r="L117" s="13"/>
      <c r="M117" s="562"/>
      <c r="N117" s="163"/>
      <c r="O117" s="13"/>
      <c r="P117" s="560"/>
      <c r="Q117" s="563">
        <f t="shared" si="10"/>
        <v>0</v>
      </c>
    </row>
    <row r="118" spans="1:17" s="241" customFormat="1" x14ac:dyDescent="0.2">
      <c r="A118" s="239">
        <v>107</v>
      </c>
      <c r="B118" s="38" t="s">
        <v>178</v>
      </c>
      <c r="C118" s="167" t="s">
        <v>179</v>
      </c>
      <c r="D118" s="18"/>
      <c r="E118" s="13"/>
      <c r="F118" s="560"/>
      <c r="G118" s="13"/>
      <c r="H118" s="13"/>
      <c r="I118" s="561"/>
      <c r="J118" s="198"/>
      <c r="K118" s="18"/>
      <c r="L118" s="13"/>
      <c r="M118" s="562"/>
      <c r="N118" s="163"/>
      <c r="O118" s="13"/>
      <c r="P118" s="560"/>
      <c r="Q118" s="563">
        <f t="shared" si="10"/>
        <v>0</v>
      </c>
    </row>
    <row r="119" spans="1:17" s="241" customFormat="1" x14ac:dyDescent="0.2">
      <c r="A119" s="239">
        <v>108</v>
      </c>
      <c r="B119" s="132" t="s">
        <v>180</v>
      </c>
      <c r="C119" s="111" t="s">
        <v>262</v>
      </c>
      <c r="D119" s="18"/>
      <c r="E119" s="13"/>
      <c r="F119" s="560"/>
      <c r="G119" s="13"/>
      <c r="H119" s="13"/>
      <c r="I119" s="561"/>
      <c r="J119" s="198"/>
      <c r="K119" s="18"/>
      <c r="L119" s="13"/>
      <c r="M119" s="562"/>
      <c r="N119" s="163"/>
      <c r="O119" s="13"/>
      <c r="P119" s="560"/>
      <c r="Q119" s="563">
        <f t="shared" si="10"/>
        <v>0</v>
      </c>
    </row>
    <row r="120" spans="1:17" s="241" customFormat="1" x14ac:dyDescent="0.2">
      <c r="A120" s="239">
        <v>109</v>
      </c>
      <c r="B120" s="17" t="s">
        <v>181</v>
      </c>
      <c r="C120" s="111" t="s">
        <v>250</v>
      </c>
      <c r="D120" s="18"/>
      <c r="E120" s="13"/>
      <c r="F120" s="560"/>
      <c r="G120" s="13"/>
      <c r="H120" s="13"/>
      <c r="I120" s="561"/>
      <c r="J120" s="198"/>
      <c r="K120" s="18"/>
      <c r="L120" s="13"/>
      <c r="M120" s="562"/>
      <c r="N120" s="163"/>
      <c r="O120" s="13"/>
      <c r="P120" s="560"/>
      <c r="Q120" s="563">
        <f t="shared" si="10"/>
        <v>0</v>
      </c>
    </row>
    <row r="121" spans="1:17" s="241" customFormat="1" x14ac:dyDescent="0.2">
      <c r="A121" s="239">
        <v>110</v>
      </c>
      <c r="B121" s="38" t="s">
        <v>301</v>
      </c>
      <c r="C121" s="111" t="s">
        <v>306</v>
      </c>
      <c r="D121" s="18"/>
      <c r="E121" s="13"/>
      <c r="F121" s="560"/>
      <c r="G121" s="13"/>
      <c r="H121" s="13"/>
      <c r="I121" s="561"/>
      <c r="J121" s="198"/>
      <c r="K121" s="18"/>
      <c r="L121" s="13"/>
      <c r="M121" s="562"/>
      <c r="N121" s="163"/>
      <c r="O121" s="13"/>
      <c r="P121" s="560"/>
      <c r="Q121" s="563">
        <f t="shared" si="10"/>
        <v>0</v>
      </c>
    </row>
    <row r="122" spans="1:17" s="241" customFormat="1" x14ac:dyDescent="0.2">
      <c r="A122" s="239">
        <v>111</v>
      </c>
      <c r="B122" s="22" t="s">
        <v>311</v>
      </c>
      <c r="C122" s="150" t="s">
        <v>310</v>
      </c>
      <c r="D122" s="18"/>
      <c r="E122" s="13"/>
      <c r="F122" s="560"/>
      <c r="G122" s="13"/>
      <c r="H122" s="13"/>
      <c r="I122" s="561"/>
      <c r="J122" s="198"/>
      <c r="K122" s="18"/>
      <c r="L122" s="13"/>
      <c r="M122" s="562"/>
      <c r="N122" s="163"/>
      <c r="O122" s="13"/>
      <c r="P122" s="560"/>
      <c r="Q122" s="563">
        <f t="shared" si="10"/>
        <v>0</v>
      </c>
    </row>
    <row r="123" spans="1:17" s="241" customFormat="1" x14ac:dyDescent="0.2">
      <c r="A123" s="239">
        <v>112</v>
      </c>
      <c r="B123" s="17" t="s">
        <v>182</v>
      </c>
      <c r="C123" s="111" t="s">
        <v>300</v>
      </c>
      <c r="D123" s="18"/>
      <c r="E123" s="13"/>
      <c r="F123" s="560"/>
      <c r="G123" s="13"/>
      <c r="H123" s="13"/>
      <c r="I123" s="561"/>
      <c r="J123" s="198"/>
      <c r="K123" s="18"/>
      <c r="L123" s="13"/>
      <c r="M123" s="562"/>
      <c r="N123" s="163"/>
      <c r="O123" s="13"/>
      <c r="P123" s="560"/>
      <c r="Q123" s="563">
        <f t="shared" si="10"/>
        <v>0</v>
      </c>
    </row>
    <row r="124" spans="1:17" s="241" customFormat="1" x14ac:dyDescent="0.2">
      <c r="A124" s="239">
        <v>113</v>
      </c>
      <c r="B124" s="132" t="s">
        <v>183</v>
      </c>
      <c r="C124" s="111" t="s">
        <v>184</v>
      </c>
      <c r="D124" s="18"/>
      <c r="E124" s="13"/>
      <c r="F124" s="560"/>
      <c r="G124" s="13"/>
      <c r="H124" s="13"/>
      <c r="I124" s="561"/>
      <c r="J124" s="198"/>
      <c r="K124" s="18"/>
      <c r="L124" s="13"/>
      <c r="M124" s="562"/>
      <c r="N124" s="163"/>
      <c r="O124" s="13"/>
      <c r="P124" s="560"/>
      <c r="Q124" s="563">
        <f t="shared" si="10"/>
        <v>0</v>
      </c>
    </row>
    <row r="125" spans="1:17" s="241" customFormat="1" ht="25.5" x14ac:dyDescent="0.2">
      <c r="A125" s="239">
        <v>114</v>
      </c>
      <c r="B125" s="132" t="s">
        <v>185</v>
      </c>
      <c r="C125" s="164" t="s">
        <v>297</v>
      </c>
      <c r="D125" s="18"/>
      <c r="E125" s="13"/>
      <c r="F125" s="560"/>
      <c r="G125" s="13"/>
      <c r="H125" s="13"/>
      <c r="I125" s="561"/>
      <c r="J125" s="198"/>
      <c r="K125" s="18"/>
      <c r="L125" s="13"/>
      <c r="M125" s="562"/>
      <c r="N125" s="163"/>
      <c r="O125" s="13"/>
      <c r="P125" s="560"/>
      <c r="Q125" s="563">
        <f t="shared" si="10"/>
        <v>0</v>
      </c>
    </row>
    <row r="126" spans="1:17" s="241" customFormat="1" x14ac:dyDescent="0.2">
      <c r="A126" s="239">
        <v>115</v>
      </c>
      <c r="B126" s="132" t="s">
        <v>186</v>
      </c>
      <c r="C126" s="111" t="s">
        <v>221</v>
      </c>
      <c r="D126" s="18"/>
      <c r="E126" s="13"/>
      <c r="F126" s="560"/>
      <c r="G126" s="13"/>
      <c r="H126" s="13"/>
      <c r="I126" s="561"/>
      <c r="J126" s="198"/>
      <c r="K126" s="18"/>
      <c r="L126" s="13"/>
      <c r="M126" s="562"/>
      <c r="N126" s="163"/>
      <c r="O126" s="13"/>
      <c r="P126" s="560"/>
      <c r="Q126" s="563">
        <f t="shared" si="10"/>
        <v>0</v>
      </c>
    </row>
    <row r="127" spans="1:17" s="241" customFormat="1" x14ac:dyDescent="0.2">
      <c r="A127" s="239">
        <v>116</v>
      </c>
      <c r="B127" s="132" t="s">
        <v>187</v>
      </c>
      <c r="C127" s="111" t="s">
        <v>188</v>
      </c>
      <c r="D127" s="18"/>
      <c r="E127" s="13"/>
      <c r="F127" s="560"/>
      <c r="G127" s="13"/>
      <c r="H127" s="13"/>
      <c r="I127" s="561"/>
      <c r="J127" s="198"/>
      <c r="K127" s="18"/>
      <c r="L127" s="13"/>
      <c r="M127" s="562"/>
      <c r="N127" s="163"/>
      <c r="O127" s="13"/>
      <c r="P127" s="560"/>
      <c r="Q127" s="563">
        <f t="shared" si="10"/>
        <v>0</v>
      </c>
    </row>
    <row r="128" spans="1:17" s="241" customFormat="1" x14ac:dyDescent="0.2">
      <c r="A128" s="239">
        <v>117</v>
      </c>
      <c r="B128" s="132" t="s">
        <v>189</v>
      </c>
      <c r="C128" s="111" t="s">
        <v>39</v>
      </c>
      <c r="D128" s="18"/>
      <c r="E128" s="13"/>
      <c r="F128" s="560"/>
      <c r="G128" s="13"/>
      <c r="H128" s="13"/>
      <c r="I128" s="561"/>
      <c r="J128" s="198"/>
      <c r="K128" s="18"/>
      <c r="L128" s="13"/>
      <c r="M128" s="562"/>
      <c r="N128" s="163"/>
      <c r="O128" s="13"/>
      <c r="P128" s="560"/>
      <c r="Q128" s="563">
        <f t="shared" si="10"/>
        <v>0</v>
      </c>
    </row>
    <row r="129" spans="1:17" s="241" customFormat="1" x14ac:dyDescent="0.2">
      <c r="A129" s="239">
        <v>118</v>
      </c>
      <c r="B129" s="38" t="s">
        <v>190</v>
      </c>
      <c r="C129" s="111" t="s">
        <v>44</v>
      </c>
      <c r="D129" s="18"/>
      <c r="E129" s="13"/>
      <c r="F129" s="560"/>
      <c r="G129" s="13"/>
      <c r="H129" s="13"/>
      <c r="I129" s="561"/>
      <c r="J129" s="198"/>
      <c r="K129" s="18"/>
      <c r="L129" s="13"/>
      <c r="M129" s="562"/>
      <c r="N129" s="163"/>
      <c r="O129" s="13"/>
      <c r="P129" s="560"/>
      <c r="Q129" s="563">
        <f t="shared" si="10"/>
        <v>0</v>
      </c>
    </row>
    <row r="130" spans="1:17" s="241" customFormat="1" x14ac:dyDescent="0.2">
      <c r="A130" s="239">
        <v>119</v>
      </c>
      <c r="B130" s="38" t="s">
        <v>191</v>
      </c>
      <c r="C130" s="111" t="s">
        <v>223</v>
      </c>
      <c r="D130" s="18"/>
      <c r="E130" s="13"/>
      <c r="F130" s="560"/>
      <c r="G130" s="13"/>
      <c r="H130" s="13"/>
      <c r="I130" s="561"/>
      <c r="J130" s="198"/>
      <c r="K130" s="18"/>
      <c r="L130" s="13"/>
      <c r="M130" s="562"/>
      <c r="N130" s="163"/>
      <c r="O130" s="13"/>
      <c r="P130" s="560"/>
      <c r="Q130" s="563">
        <f t="shared" ref="Q130:Q143" si="15">J130+M130+P130</f>
        <v>0</v>
      </c>
    </row>
    <row r="131" spans="1:17" s="241" customFormat="1" x14ac:dyDescent="0.2">
      <c r="A131" s="239">
        <v>120</v>
      </c>
      <c r="B131" s="38" t="s">
        <v>192</v>
      </c>
      <c r="C131" s="111" t="s">
        <v>46</v>
      </c>
      <c r="D131" s="18"/>
      <c r="E131" s="13"/>
      <c r="F131" s="560"/>
      <c r="G131" s="13"/>
      <c r="H131" s="13"/>
      <c r="I131" s="561"/>
      <c r="J131" s="198"/>
      <c r="K131" s="18"/>
      <c r="L131" s="13"/>
      <c r="M131" s="562"/>
      <c r="N131" s="163"/>
      <c r="O131" s="13"/>
      <c r="P131" s="560"/>
      <c r="Q131" s="563">
        <f t="shared" si="15"/>
        <v>0</v>
      </c>
    </row>
    <row r="132" spans="1:17" s="241" customFormat="1" x14ac:dyDescent="0.2">
      <c r="A132" s="239">
        <v>121</v>
      </c>
      <c r="B132" s="132" t="s">
        <v>193</v>
      </c>
      <c r="C132" s="111" t="s">
        <v>45</v>
      </c>
      <c r="D132" s="18"/>
      <c r="E132" s="13"/>
      <c r="F132" s="560"/>
      <c r="G132" s="13"/>
      <c r="H132" s="13"/>
      <c r="I132" s="561"/>
      <c r="J132" s="198"/>
      <c r="K132" s="18"/>
      <c r="L132" s="13"/>
      <c r="M132" s="562"/>
      <c r="N132" s="163"/>
      <c r="O132" s="13"/>
      <c r="P132" s="560"/>
      <c r="Q132" s="563">
        <f t="shared" si="15"/>
        <v>0</v>
      </c>
    </row>
    <row r="133" spans="1:17" s="241" customFormat="1" x14ac:dyDescent="0.2">
      <c r="A133" s="239">
        <v>122</v>
      </c>
      <c r="B133" s="132" t="s">
        <v>194</v>
      </c>
      <c r="C133" s="111" t="s">
        <v>195</v>
      </c>
      <c r="D133" s="18"/>
      <c r="E133" s="13"/>
      <c r="F133" s="560"/>
      <c r="G133" s="13"/>
      <c r="H133" s="13"/>
      <c r="I133" s="561"/>
      <c r="J133" s="198"/>
      <c r="K133" s="18"/>
      <c r="L133" s="13"/>
      <c r="M133" s="562"/>
      <c r="N133" s="163"/>
      <c r="O133" s="13"/>
      <c r="P133" s="560"/>
      <c r="Q133" s="563">
        <f t="shared" si="15"/>
        <v>0</v>
      </c>
    </row>
    <row r="134" spans="1:17" s="241" customFormat="1" x14ac:dyDescent="0.2">
      <c r="A134" s="239">
        <v>123</v>
      </c>
      <c r="B134" s="132" t="s">
        <v>196</v>
      </c>
      <c r="C134" s="40" t="s">
        <v>314</v>
      </c>
      <c r="D134" s="18"/>
      <c r="E134" s="13"/>
      <c r="F134" s="560"/>
      <c r="G134" s="13"/>
      <c r="H134" s="13"/>
      <c r="I134" s="561"/>
      <c r="J134" s="198"/>
      <c r="K134" s="18"/>
      <c r="L134" s="13"/>
      <c r="M134" s="562"/>
      <c r="N134" s="163"/>
      <c r="O134" s="13"/>
      <c r="P134" s="560"/>
      <c r="Q134" s="563">
        <f t="shared" si="15"/>
        <v>0</v>
      </c>
    </row>
    <row r="135" spans="1:17" s="241" customFormat="1" x14ac:dyDescent="0.2">
      <c r="A135" s="239">
        <v>124</v>
      </c>
      <c r="B135" s="38" t="s">
        <v>197</v>
      </c>
      <c r="C135" s="111" t="s">
        <v>222</v>
      </c>
      <c r="D135" s="18"/>
      <c r="E135" s="13"/>
      <c r="F135" s="560"/>
      <c r="G135" s="13"/>
      <c r="H135" s="13"/>
      <c r="I135" s="561"/>
      <c r="J135" s="198"/>
      <c r="K135" s="18"/>
      <c r="L135" s="13"/>
      <c r="M135" s="562"/>
      <c r="N135" s="163"/>
      <c r="O135" s="13"/>
      <c r="P135" s="560"/>
      <c r="Q135" s="563">
        <f t="shared" si="15"/>
        <v>0</v>
      </c>
    </row>
    <row r="136" spans="1:17" s="241" customFormat="1" ht="25.5" x14ac:dyDescent="0.2">
      <c r="A136" s="239">
        <v>125</v>
      </c>
      <c r="B136" s="17" t="s">
        <v>198</v>
      </c>
      <c r="C136" s="40" t="s">
        <v>313</v>
      </c>
      <c r="D136" s="18"/>
      <c r="E136" s="13"/>
      <c r="F136" s="560"/>
      <c r="G136" s="13"/>
      <c r="H136" s="13"/>
      <c r="I136" s="561"/>
      <c r="J136" s="198"/>
      <c r="K136" s="18"/>
      <c r="L136" s="13"/>
      <c r="M136" s="562"/>
      <c r="N136" s="163"/>
      <c r="O136" s="13"/>
      <c r="P136" s="560"/>
      <c r="Q136" s="563">
        <f t="shared" si="15"/>
        <v>0</v>
      </c>
    </row>
    <row r="137" spans="1:17" s="241" customFormat="1" x14ac:dyDescent="0.2">
      <c r="A137" s="239">
        <v>126</v>
      </c>
      <c r="B137" s="132" t="s">
        <v>199</v>
      </c>
      <c r="C137" s="111" t="s">
        <v>200</v>
      </c>
      <c r="D137" s="18"/>
      <c r="E137" s="13"/>
      <c r="F137" s="560"/>
      <c r="G137" s="13"/>
      <c r="H137" s="13"/>
      <c r="I137" s="561"/>
      <c r="J137" s="198"/>
      <c r="K137" s="18"/>
      <c r="L137" s="13"/>
      <c r="M137" s="562"/>
      <c r="N137" s="163"/>
      <c r="O137" s="13"/>
      <c r="P137" s="560"/>
      <c r="Q137" s="563">
        <f t="shared" si="15"/>
        <v>0</v>
      </c>
    </row>
    <row r="138" spans="1:17" s="241" customFormat="1" x14ac:dyDescent="0.2">
      <c r="A138" s="239">
        <v>127</v>
      </c>
      <c r="B138" s="38" t="s">
        <v>201</v>
      </c>
      <c r="C138" s="111" t="s">
        <v>202</v>
      </c>
      <c r="D138" s="18"/>
      <c r="E138" s="13"/>
      <c r="F138" s="560"/>
      <c r="G138" s="13"/>
      <c r="H138" s="13"/>
      <c r="I138" s="561"/>
      <c r="J138" s="198"/>
      <c r="K138" s="18"/>
      <c r="L138" s="13"/>
      <c r="M138" s="562"/>
      <c r="N138" s="163"/>
      <c r="O138" s="13"/>
      <c r="P138" s="560"/>
      <c r="Q138" s="563">
        <f t="shared" si="15"/>
        <v>0</v>
      </c>
    </row>
    <row r="139" spans="1:17" s="241" customFormat="1" x14ac:dyDescent="0.2">
      <c r="A139" s="239">
        <v>128</v>
      </c>
      <c r="B139" s="132" t="s">
        <v>203</v>
      </c>
      <c r="C139" s="111" t="s">
        <v>204</v>
      </c>
      <c r="D139" s="18"/>
      <c r="E139" s="13"/>
      <c r="F139" s="560"/>
      <c r="G139" s="13"/>
      <c r="H139" s="13"/>
      <c r="I139" s="561"/>
      <c r="J139" s="198"/>
      <c r="K139" s="18"/>
      <c r="L139" s="13"/>
      <c r="M139" s="562"/>
      <c r="N139" s="163"/>
      <c r="O139" s="13"/>
      <c r="P139" s="560"/>
      <c r="Q139" s="563">
        <f t="shared" si="15"/>
        <v>0</v>
      </c>
    </row>
    <row r="140" spans="1:17" s="241" customFormat="1" x14ac:dyDescent="0.2">
      <c r="A140" s="239">
        <v>129</v>
      </c>
      <c r="B140" s="16" t="s">
        <v>251</v>
      </c>
      <c r="C140" s="149" t="s">
        <v>252</v>
      </c>
      <c r="D140" s="18"/>
      <c r="E140" s="13"/>
      <c r="F140" s="560"/>
      <c r="G140" s="13"/>
      <c r="H140" s="13"/>
      <c r="I140" s="561"/>
      <c r="J140" s="198"/>
      <c r="K140" s="18"/>
      <c r="L140" s="13"/>
      <c r="M140" s="562"/>
      <c r="N140" s="163"/>
      <c r="O140" s="13"/>
      <c r="P140" s="560"/>
      <c r="Q140" s="563">
        <f t="shared" si="15"/>
        <v>0</v>
      </c>
    </row>
    <row r="141" spans="1:17" s="241" customFormat="1" x14ac:dyDescent="0.2">
      <c r="A141" s="239">
        <v>130</v>
      </c>
      <c r="B141" s="19" t="s">
        <v>253</v>
      </c>
      <c r="C141" s="149" t="s">
        <v>254</v>
      </c>
      <c r="D141" s="18"/>
      <c r="E141" s="13">
        <v>37576431</v>
      </c>
      <c r="F141" s="560">
        <f t="shared" ref="F141" si="16">SUM(D141:E141)</f>
        <v>37576431</v>
      </c>
      <c r="G141" s="13"/>
      <c r="H141" s="13">
        <v>14022051</v>
      </c>
      <c r="I141" s="561">
        <f t="shared" ref="I141" si="17">SUM(G141:H141)</f>
        <v>14022051</v>
      </c>
      <c r="J141" s="198">
        <f t="shared" ref="J141" si="18">F141+I141</f>
        <v>51598482</v>
      </c>
      <c r="K141" s="18"/>
      <c r="L141" s="13">
        <v>313120080</v>
      </c>
      <c r="M141" s="562">
        <f t="shared" ref="M141" si="19">SUM(K141:L141)</f>
        <v>313120080</v>
      </c>
      <c r="N141" s="163"/>
      <c r="O141" s="13">
        <v>52936108.399999999</v>
      </c>
      <c r="P141" s="560">
        <f t="shared" ref="P141" si="20">SUM(N141:O141)</f>
        <v>52936108.399999999</v>
      </c>
      <c r="Q141" s="563">
        <f t="shared" si="15"/>
        <v>417654670.39999998</v>
      </c>
    </row>
    <row r="142" spans="1:17" s="241" customFormat="1" x14ac:dyDescent="0.2">
      <c r="A142" s="239">
        <v>131</v>
      </c>
      <c r="B142" s="112" t="s">
        <v>255</v>
      </c>
      <c r="C142" s="566" t="s">
        <v>309</v>
      </c>
      <c r="D142" s="18"/>
      <c r="E142" s="13"/>
      <c r="F142" s="560"/>
      <c r="G142" s="13"/>
      <c r="H142" s="13"/>
      <c r="I142" s="561"/>
      <c r="J142" s="198"/>
      <c r="K142" s="18"/>
      <c r="L142" s="13"/>
      <c r="M142" s="562"/>
      <c r="N142" s="163"/>
      <c r="O142" s="13"/>
      <c r="P142" s="560"/>
      <c r="Q142" s="563">
        <f t="shared" si="15"/>
        <v>0</v>
      </c>
    </row>
    <row r="143" spans="1:17" s="241" customFormat="1" x14ac:dyDescent="0.2">
      <c r="A143" s="239">
        <v>132</v>
      </c>
      <c r="B143" s="133" t="s">
        <v>260</v>
      </c>
      <c r="C143" s="125" t="s">
        <v>261</v>
      </c>
      <c r="D143" s="18"/>
      <c r="E143" s="13"/>
      <c r="F143" s="560"/>
      <c r="G143" s="13"/>
      <c r="H143" s="13"/>
      <c r="I143" s="561"/>
      <c r="J143" s="198"/>
      <c r="K143" s="18"/>
      <c r="L143" s="13"/>
      <c r="M143" s="562"/>
      <c r="N143" s="163"/>
      <c r="O143" s="13"/>
      <c r="P143" s="560"/>
      <c r="Q143" s="563">
        <f t="shared" si="15"/>
        <v>0</v>
      </c>
    </row>
    <row r="144" spans="1:17" s="241" customFormat="1" x14ac:dyDescent="0.2">
      <c r="A144" s="239">
        <v>133</v>
      </c>
      <c r="B144" s="22" t="s">
        <v>295</v>
      </c>
      <c r="C144" s="125" t="s">
        <v>294</v>
      </c>
      <c r="D144" s="18"/>
      <c r="E144" s="13"/>
      <c r="F144" s="560"/>
      <c r="G144" s="13"/>
      <c r="H144" s="13"/>
      <c r="I144" s="561"/>
      <c r="J144" s="198"/>
      <c r="K144" s="18"/>
      <c r="L144" s="13"/>
      <c r="M144" s="562"/>
      <c r="N144" s="163"/>
      <c r="O144" s="13"/>
      <c r="P144" s="560"/>
      <c r="Q144" s="563">
        <f t="shared" ref="Q144" si="21">J144+M144+P144</f>
        <v>0</v>
      </c>
    </row>
    <row r="145" spans="1:17" s="241" customFormat="1" x14ac:dyDescent="0.2">
      <c r="A145" s="239">
        <v>134</v>
      </c>
      <c r="B145" s="22" t="s">
        <v>299</v>
      </c>
      <c r="C145" s="125" t="s">
        <v>298</v>
      </c>
      <c r="D145" s="18"/>
      <c r="E145" s="13"/>
      <c r="F145" s="560"/>
      <c r="G145" s="13"/>
      <c r="H145" s="13"/>
      <c r="I145" s="561"/>
      <c r="J145" s="198"/>
      <c r="K145" s="18"/>
      <c r="L145" s="13"/>
      <c r="M145" s="562"/>
      <c r="N145" s="163"/>
      <c r="O145" s="13"/>
      <c r="P145" s="560"/>
      <c r="Q145" s="563">
        <f t="shared" ref="Q145" si="22">J145+M145+P145</f>
        <v>0</v>
      </c>
    </row>
    <row r="146" spans="1:17" s="15" customFormat="1" ht="13.5" thickBot="1" x14ac:dyDescent="0.25">
      <c r="A146" s="207">
        <v>135</v>
      </c>
      <c r="B146" s="208" t="s">
        <v>302</v>
      </c>
      <c r="C146" s="209" t="s">
        <v>303</v>
      </c>
      <c r="D146" s="210"/>
      <c r="E146" s="211"/>
      <c r="F146" s="567"/>
      <c r="G146" s="211"/>
      <c r="H146" s="211"/>
      <c r="I146" s="244"/>
      <c r="J146" s="568"/>
      <c r="K146" s="569"/>
      <c r="L146" s="219"/>
      <c r="M146" s="570"/>
      <c r="N146" s="218"/>
      <c r="O146" s="219"/>
      <c r="P146" s="567"/>
      <c r="Q146" s="216">
        <f t="shared" ref="Q146" si="23">J146+M146+P146</f>
        <v>0</v>
      </c>
    </row>
  </sheetData>
  <mergeCells count="16">
    <mergeCell ref="A89:A92"/>
    <mergeCell ref="B89:B92"/>
    <mergeCell ref="A1:Q1"/>
    <mergeCell ref="A6:C6"/>
    <mergeCell ref="A8:C8"/>
    <mergeCell ref="Q3:Q5"/>
    <mergeCell ref="K3:M4"/>
    <mergeCell ref="N3:P4"/>
    <mergeCell ref="A7:C7"/>
    <mergeCell ref="A3:A5"/>
    <mergeCell ref="B3:B5"/>
    <mergeCell ref="C3:C5"/>
    <mergeCell ref="D3:J3"/>
    <mergeCell ref="D4:F4"/>
    <mergeCell ref="G4:I4"/>
    <mergeCell ref="J4:J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46"/>
  <sheetViews>
    <sheetView zoomScale="90" zoomScaleNormal="90" workbookViewId="0">
      <pane xSplit="3" ySplit="8" topLeftCell="F130" activePane="bottomRight" state="frozen"/>
      <selection pane="topRight" activeCell="D1" sqref="D1"/>
      <selection pane="bottomLeft" activeCell="A9" sqref="A9"/>
      <selection pane="bottomRight" activeCell="V136" sqref="V136"/>
    </sheetView>
  </sheetViews>
  <sheetFormatPr defaultRowHeight="12.75" x14ac:dyDescent="0.2"/>
  <cols>
    <col min="1" max="1" width="5.42578125" style="4" customWidth="1"/>
    <col min="2" max="2" width="9.140625" style="4"/>
    <col min="3" max="3" width="39.5703125" style="31" customWidth="1"/>
    <col min="4" max="4" width="15.85546875" style="5" customWidth="1"/>
    <col min="5" max="5" width="16.28515625" style="5" customWidth="1"/>
    <col min="6" max="6" width="15.42578125" style="6" customWidth="1"/>
    <col min="7" max="7" width="14" style="5" customWidth="1"/>
    <col min="8" max="8" width="13.7109375" style="5" customWidth="1"/>
    <col min="9" max="9" width="15" style="6" customWidth="1"/>
    <col min="10" max="10" width="15.28515625" style="3" customWidth="1"/>
    <col min="11" max="11" width="15" style="6" customWidth="1"/>
    <col min="12" max="13" width="15.7109375" style="6" customWidth="1"/>
    <col min="14" max="14" width="15.7109375" style="3" customWidth="1"/>
    <col min="15" max="15" width="13.7109375" style="6" customWidth="1"/>
    <col min="16" max="16" width="13.42578125" style="6" customWidth="1"/>
    <col min="17" max="17" width="14.42578125" style="3" customWidth="1"/>
    <col min="18" max="18" width="15.7109375" style="3" customWidth="1"/>
    <col min="19" max="16384" width="9.140625" style="4"/>
  </cols>
  <sheetData>
    <row r="1" spans="1:18" s="25" customFormat="1" ht="15.75" x14ac:dyDescent="0.2">
      <c r="A1" s="571" t="s">
        <v>330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12"/>
    </row>
    <row r="2" spans="1:18" s="25" customFormat="1" ht="13.5" thickBot="1" x14ac:dyDescent="0.25">
      <c r="C2" s="100"/>
      <c r="D2" s="573"/>
      <c r="E2" s="573"/>
      <c r="F2" s="572"/>
      <c r="G2" s="573"/>
      <c r="H2" s="573"/>
      <c r="I2" s="572"/>
      <c r="J2" s="512"/>
      <c r="K2" s="572"/>
      <c r="L2" s="572"/>
      <c r="M2" s="572"/>
      <c r="N2" s="512"/>
      <c r="O2" s="572"/>
      <c r="P2" s="572"/>
      <c r="Q2" s="512"/>
      <c r="R2" s="512"/>
    </row>
    <row r="3" spans="1:18" s="585" customFormat="1" ht="15" customHeight="1" x14ac:dyDescent="0.2">
      <c r="A3" s="574" t="s">
        <v>42</v>
      </c>
      <c r="B3" s="575" t="s">
        <v>263</v>
      </c>
      <c r="C3" s="576" t="s">
        <v>43</v>
      </c>
      <c r="D3" s="577" t="s">
        <v>258</v>
      </c>
      <c r="E3" s="578"/>
      <c r="F3" s="578"/>
      <c r="G3" s="578"/>
      <c r="H3" s="578"/>
      <c r="I3" s="578"/>
      <c r="J3" s="579"/>
      <c r="K3" s="580" t="s">
        <v>266</v>
      </c>
      <c r="L3" s="581"/>
      <c r="M3" s="581"/>
      <c r="N3" s="581"/>
      <c r="O3" s="582" t="s">
        <v>267</v>
      </c>
      <c r="P3" s="581"/>
      <c r="Q3" s="583"/>
      <c r="R3" s="584" t="s">
        <v>257</v>
      </c>
    </row>
    <row r="4" spans="1:18" s="585" customFormat="1" ht="22.5" customHeight="1" x14ac:dyDescent="0.2">
      <c r="A4" s="586"/>
      <c r="B4" s="587"/>
      <c r="C4" s="588"/>
      <c r="D4" s="589" t="s">
        <v>224</v>
      </c>
      <c r="E4" s="590"/>
      <c r="F4" s="591"/>
      <c r="G4" s="592" t="s">
        <v>225</v>
      </c>
      <c r="H4" s="593"/>
      <c r="I4" s="594"/>
      <c r="J4" s="595" t="s">
        <v>229</v>
      </c>
      <c r="K4" s="596"/>
      <c r="L4" s="596"/>
      <c r="M4" s="596"/>
      <c r="N4" s="596"/>
      <c r="O4" s="597"/>
      <c r="P4" s="596"/>
      <c r="Q4" s="598"/>
      <c r="R4" s="599"/>
    </row>
    <row r="5" spans="1:18" s="585" customFormat="1" ht="54.75" customHeight="1" thickBot="1" x14ac:dyDescent="0.25">
      <c r="A5" s="600"/>
      <c r="B5" s="601"/>
      <c r="C5" s="602"/>
      <c r="D5" s="603" t="s">
        <v>282</v>
      </c>
      <c r="E5" s="604" t="s">
        <v>284</v>
      </c>
      <c r="F5" s="605" t="s">
        <v>229</v>
      </c>
      <c r="G5" s="604" t="s">
        <v>283</v>
      </c>
      <c r="H5" s="604" t="s">
        <v>252</v>
      </c>
      <c r="I5" s="604" t="s">
        <v>268</v>
      </c>
      <c r="J5" s="606"/>
      <c r="K5" s="607" t="s">
        <v>283</v>
      </c>
      <c r="L5" s="605" t="s">
        <v>252</v>
      </c>
      <c r="M5" s="608" t="s">
        <v>333</v>
      </c>
      <c r="N5" s="609" t="s">
        <v>229</v>
      </c>
      <c r="O5" s="603" t="s">
        <v>283</v>
      </c>
      <c r="P5" s="605" t="s">
        <v>252</v>
      </c>
      <c r="Q5" s="610" t="s">
        <v>229</v>
      </c>
      <c r="R5" s="611"/>
    </row>
    <row r="6" spans="1:18" s="621" customFormat="1" ht="14.25" customHeight="1" x14ac:dyDescent="0.2">
      <c r="A6" s="612" t="s">
        <v>220</v>
      </c>
      <c r="B6" s="613"/>
      <c r="C6" s="614"/>
      <c r="D6" s="615">
        <f t="shared" ref="D6:R6" si="0">SUM(D7:D8)</f>
        <v>132097913.58</v>
      </c>
      <c r="E6" s="616">
        <f t="shared" si="0"/>
        <v>108042619.5</v>
      </c>
      <c r="F6" s="616">
        <f t="shared" si="0"/>
        <v>240141246.59999999</v>
      </c>
      <c r="G6" s="616">
        <f t="shared" si="0"/>
        <v>115586338.97000001</v>
      </c>
      <c r="H6" s="616">
        <f t="shared" si="0"/>
        <v>91422891.25</v>
      </c>
      <c r="I6" s="616">
        <f t="shared" si="0"/>
        <v>207010115.67000002</v>
      </c>
      <c r="J6" s="617">
        <f t="shared" si="0"/>
        <v>447151362.27000004</v>
      </c>
      <c r="K6" s="618">
        <f t="shared" si="0"/>
        <v>274260115.19999993</v>
      </c>
      <c r="L6" s="616">
        <f t="shared" si="0"/>
        <v>376146088.26999998</v>
      </c>
      <c r="M6" s="616">
        <f t="shared" si="0"/>
        <v>80231769.450000003</v>
      </c>
      <c r="N6" s="617">
        <f t="shared" si="0"/>
        <v>735873996.40999985</v>
      </c>
      <c r="O6" s="618">
        <f t="shared" si="0"/>
        <v>8948980.8000000007</v>
      </c>
      <c r="P6" s="616">
        <f t="shared" si="0"/>
        <v>5717404.4000000004</v>
      </c>
      <c r="Q6" s="619">
        <f t="shared" si="0"/>
        <v>14666445.670000002</v>
      </c>
      <c r="R6" s="620">
        <f t="shared" si="0"/>
        <v>1197691804.3499999</v>
      </c>
    </row>
    <row r="7" spans="1:18" s="621" customFormat="1" ht="17.25" customHeight="1" x14ac:dyDescent="0.2">
      <c r="A7" s="504" t="s">
        <v>307</v>
      </c>
      <c r="B7" s="505"/>
      <c r="C7" s="505"/>
      <c r="D7" s="622"/>
      <c r="E7" s="623"/>
      <c r="F7" s="623">
        <v>713.52</v>
      </c>
      <c r="G7" s="623"/>
      <c r="H7" s="623"/>
      <c r="I7" s="623">
        <v>885.45</v>
      </c>
      <c r="J7" s="624">
        <f>F7+I7</f>
        <v>1598.97</v>
      </c>
      <c r="K7" s="622"/>
      <c r="L7" s="623">
        <v>1788.37</v>
      </c>
      <c r="M7" s="624">
        <v>63.87</v>
      </c>
      <c r="N7" s="625">
        <f>SUM(K7:M7)+1947.29+5234076.2</f>
        <v>5237875.7300000004</v>
      </c>
      <c r="O7" s="626"/>
      <c r="P7" s="623"/>
      <c r="Q7" s="625">
        <v>60.47</v>
      </c>
      <c r="R7" s="627">
        <f t="shared" ref="R7" si="1">J7+N7+Q7</f>
        <v>5239535.17</v>
      </c>
    </row>
    <row r="8" spans="1:18" s="621" customFormat="1" ht="16.5" customHeight="1" x14ac:dyDescent="0.2">
      <c r="A8" s="513" t="s">
        <v>219</v>
      </c>
      <c r="B8" s="514"/>
      <c r="C8" s="515"/>
      <c r="D8" s="628">
        <f t="shared" ref="D8:R8" si="2">SUM(D9:D146)-D89</f>
        <v>132097913.58</v>
      </c>
      <c r="E8" s="517">
        <f t="shared" si="2"/>
        <v>108042619.5</v>
      </c>
      <c r="F8" s="517">
        <f t="shared" si="2"/>
        <v>240140533.07999998</v>
      </c>
      <c r="G8" s="517">
        <f t="shared" si="2"/>
        <v>115586338.97000001</v>
      </c>
      <c r="H8" s="517">
        <f t="shared" si="2"/>
        <v>91422891.25</v>
      </c>
      <c r="I8" s="517">
        <f t="shared" si="2"/>
        <v>207009230.22000003</v>
      </c>
      <c r="J8" s="629">
        <f t="shared" si="2"/>
        <v>447149763.30000001</v>
      </c>
      <c r="K8" s="628">
        <f t="shared" si="2"/>
        <v>274260115.19999993</v>
      </c>
      <c r="L8" s="517">
        <f t="shared" si="2"/>
        <v>376144299.89999998</v>
      </c>
      <c r="M8" s="517">
        <f t="shared" si="2"/>
        <v>80231705.579999998</v>
      </c>
      <c r="N8" s="518">
        <f t="shared" si="2"/>
        <v>730636120.67999983</v>
      </c>
      <c r="O8" s="630">
        <f t="shared" si="2"/>
        <v>8948980.8000000007</v>
      </c>
      <c r="P8" s="517">
        <f t="shared" si="2"/>
        <v>5717404.4000000004</v>
      </c>
      <c r="Q8" s="629">
        <f t="shared" si="2"/>
        <v>14666385.200000001</v>
      </c>
      <c r="R8" s="631">
        <f t="shared" si="2"/>
        <v>1192452269.1799998</v>
      </c>
    </row>
    <row r="9" spans="1:18" s="650" customFormat="1" x14ac:dyDescent="0.2">
      <c r="A9" s="519">
        <v>1</v>
      </c>
      <c r="B9" s="520" t="s">
        <v>52</v>
      </c>
      <c r="C9" s="632" t="s">
        <v>40</v>
      </c>
      <c r="D9" s="640">
        <v>882955.44</v>
      </c>
      <c r="E9" s="641"/>
      <c r="F9" s="642">
        <f>SUM(D9:E9)</f>
        <v>882955.44</v>
      </c>
      <c r="G9" s="641">
        <v>832188.64</v>
      </c>
      <c r="H9" s="641"/>
      <c r="I9" s="643">
        <f>SUM(G9:H9)</f>
        <v>832188.64</v>
      </c>
      <c r="J9" s="644">
        <f>F9+I9</f>
        <v>1715144.08</v>
      </c>
      <c r="K9" s="645"/>
      <c r="L9" s="641"/>
      <c r="M9" s="646"/>
      <c r="N9" s="647"/>
      <c r="O9" s="640"/>
      <c r="P9" s="641"/>
      <c r="Q9" s="648"/>
      <c r="R9" s="649">
        <f>J9+N9+Q9</f>
        <v>1715144.08</v>
      </c>
    </row>
    <row r="10" spans="1:18" s="650" customFormat="1" x14ac:dyDescent="0.2">
      <c r="A10" s="519">
        <v>2</v>
      </c>
      <c r="B10" s="525" t="s">
        <v>53</v>
      </c>
      <c r="C10" s="632" t="s">
        <v>205</v>
      </c>
      <c r="D10" s="651">
        <v>903576.48</v>
      </c>
      <c r="E10" s="641"/>
      <c r="F10" s="642">
        <f t="shared" ref="F10:F60" si="3">SUM(D10:E10)</f>
        <v>903576.48</v>
      </c>
      <c r="G10" s="646">
        <v>859091.29</v>
      </c>
      <c r="H10" s="641"/>
      <c r="I10" s="643">
        <f t="shared" ref="I10:I60" si="4">SUM(G10:H10)</f>
        <v>859091.29</v>
      </c>
      <c r="J10" s="644">
        <f t="shared" ref="J10:J60" si="5">F10+I10</f>
        <v>1762667.77</v>
      </c>
      <c r="K10" s="645"/>
      <c r="L10" s="641"/>
      <c r="M10" s="646"/>
      <c r="N10" s="647"/>
      <c r="O10" s="640"/>
      <c r="P10" s="641"/>
      <c r="Q10" s="648"/>
      <c r="R10" s="649">
        <f t="shared" ref="R10:R68" si="6">J10+N10+Q10</f>
        <v>1762667.77</v>
      </c>
    </row>
    <row r="11" spans="1:18" s="650" customFormat="1" x14ac:dyDescent="0.2">
      <c r="A11" s="519">
        <v>3</v>
      </c>
      <c r="B11" s="526" t="s">
        <v>54</v>
      </c>
      <c r="C11" s="632" t="s">
        <v>5</v>
      </c>
      <c r="D11" s="651">
        <v>3151738.5</v>
      </c>
      <c r="E11" s="641"/>
      <c r="F11" s="642">
        <f t="shared" si="3"/>
        <v>3151738.5</v>
      </c>
      <c r="G11" s="646">
        <v>3852459.48</v>
      </c>
      <c r="H11" s="641"/>
      <c r="I11" s="643">
        <f t="shared" si="4"/>
        <v>3852459.48</v>
      </c>
      <c r="J11" s="644">
        <f t="shared" si="5"/>
        <v>7004197.9800000004</v>
      </c>
      <c r="K11" s="645">
        <v>14802817.32</v>
      </c>
      <c r="L11" s="641"/>
      <c r="M11" s="646"/>
      <c r="N11" s="647">
        <f>SUM(K11:M11)</f>
        <v>14802817.32</v>
      </c>
      <c r="O11" s="640">
        <v>1740079.6</v>
      </c>
      <c r="P11" s="641"/>
      <c r="Q11" s="648">
        <f t="shared" ref="Q11:Q57" si="7">SUM(O11:P11)</f>
        <v>1740079.6</v>
      </c>
      <c r="R11" s="649">
        <f t="shared" si="6"/>
        <v>23547094.900000002</v>
      </c>
    </row>
    <row r="12" spans="1:18" s="650" customFormat="1" x14ac:dyDescent="0.2">
      <c r="A12" s="519">
        <v>4</v>
      </c>
      <c r="B12" s="520" t="s">
        <v>55</v>
      </c>
      <c r="C12" s="632" t="s">
        <v>206</v>
      </c>
      <c r="D12" s="651">
        <v>1054485</v>
      </c>
      <c r="E12" s="641"/>
      <c r="F12" s="642">
        <f t="shared" si="3"/>
        <v>1054485</v>
      </c>
      <c r="G12" s="646">
        <v>1160400.97</v>
      </c>
      <c r="H12" s="641"/>
      <c r="I12" s="643">
        <f t="shared" si="4"/>
        <v>1160400.97</v>
      </c>
      <c r="J12" s="644">
        <f t="shared" si="5"/>
        <v>2214885.9699999997</v>
      </c>
      <c r="K12" s="645"/>
      <c r="L12" s="641"/>
      <c r="M12" s="646"/>
      <c r="N12" s="647"/>
      <c r="O12" s="640"/>
      <c r="P12" s="641"/>
      <c r="Q12" s="648"/>
      <c r="R12" s="649">
        <f t="shared" si="6"/>
        <v>2214885.9699999997</v>
      </c>
    </row>
    <row r="13" spans="1:18" s="650" customFormat="1" x14ac:dyDescent="0.2">
      <c r="A13" s="519">
        <v>5</v>
      </c>
      <c r="B13" s="520" t="s">
        <v>56</v>
      </c>
      <c r="C13" s="633" t="s">
        <v>8</v>
      </c>
      <c r="D13" s="652">
        <v>1051204.3799999999</v>
      </c>
      <c r="E13" s="641"/>
      <c r="F13" s="642">
        <f t="shared" si="3"/>
        <v>1051204.3799999999</v>
      </c>
      <c r="G13" s="646">
        <v>1217793.29</v>
      </c>
      <c r="H13" s="641"/>
      <c r="I13" s="643">
        <f t="shared" si="4"/>
        <v>1217793.29</v>
      </c>
      <c r="J13" s="653">
        <f t="shared" si="5"/>
        <v>2268997.67</v>
      </c>
      <c r="K13" s="654"/>
      <c r="L13" s="641"/>
      <c r="M13" s="646"/>
      <c r="N13" s="647"/>
      <c r="O13" s="654"/>
      <c r="P13" s="641"/>
      <c r="Q13" s="648"/>
      <c r="R13" s="649">
        <f t="shared" si="6"/>
        <v>2268997.67</v>
      </c>
    </row>
    <row r="14" spans="1:18" s="650" customFormat="1" x14ac:dyDescent="0.2">
      <c r="A14" s="519">
        <v>6</v>
      </c>
      <c r="B14" s="526" t="s">
        <v>57</v>
      </c>
      <c r="C14" s="633" t="s">
        <v>58</v>
      </c>
      <c r="D14" s="652">
        <v>9451466.2200000007</v>
      </c>
      <c r="E14" s="641"/>
      <c r="F14" s="642">
        <f t="shared" si="3"/>
        <v>9451466.2200000007</v>
      </c>
      <c r="G14" s="646">
        <v>3136848.99</v>
      </c>
      <c r="H14" s="641"/>
      <c r="I14" s="643">
        <f t="shared" si="4"/>
        <v>3136848.99</v>
      </c>
      <c r="J14" s="653">
        <f t="shared" si="5"/>
        <v>12588315.210000001</v>
      </c>
      <c r="K14" s="654">
        <v>35169697.68</v>
      </c>
      <c r="L14" s="641"/>
      <c r="M14" s="646"/>
      <c r="N14" s="647">
        <f t="shared" ref="N14:N57" si="8">SUM(K14:M14)</f>
        <v>35169697.68</v>
      </c>
      <c r="O14" s="654">
        <v>1242914</v>
      </c>
      <c r="P14" s="641"/>
      <c r="Q14" s="655">
        <f t="shared" si="7"/>
        <v>1242914</v>
      </c>
      <c r="R14" s="656">
        <f t="shared" si="6"/>
        <v>49000926.890000001</v>
      </c>
    </row>
    <row r="15" spans="1:18" s="650" customFormat="1" x14ac:dyDescent="0.2">
      <c r="A15" s="519">
        <v>7</v>
      </c>
      <c r="B15" s="520" t="s">
        <v>59</v>
      </c>
      <c r="C15" s="633" t="s">
        <v>207</v>
      </c>
      <c r="D15" s="652">
        <v>3011140.5</v>
      </c>
      <c r="E15" s="641"/>
      <c r="F15" s="642">
        <f t="shared" si="3"/>
        <v>3011140.5</v>
      </c>
      <c r="G15" s="646">
        <v>805285.99</v>
      </c>
      <c r="H15" s="641"/>
      <c r="I15" s="643">
        <f t="shared" si="4"/>
        <v>805285.99</v>
      </c>
      <c r="J15" s="653">
        <f t="shared" si="5"/>
        <v>3816426.49</v>
      </c>
      <c r="K15" s="654"/>
      <c r="L15" s="641"/>
      <c r="M15" s="646"/>
      <c r="N15" s="647"/>
      <c r="O15" s="654"/>
      <c r="P15" s="641"/>
      <c r="Q15" s="655"/>
      <c r="R15" s="656">
        <f t="shared" si="6"/>
        <v>3816426.49</v>
      </c>
    </row>
    <row r="16" spans="1:18" s="650" customFormat="1" x14ac:dyDescent="0.2">
      <c r="A16" s="519">
        <v>8</v>
      </c>
      <c r="B16" s="526" t="s">
        <v>60</v>
      </c>
      <c r="C16" s="633" t="s">
        <v>17</v>
      </c>
      <c r="D16" s="652">
        <v>1068076.1399999999</v>
      </c>
      <c r="E16" s="641"/>
      <c r="F16" s="642">
        <f t="shared" si="3"/>
        <v>1068076.1399999999</v>
      </c>
      <c r="G16" s="646">
        <v>756861.22</v>
      </c>
      <c r="H16" s="641"/>
      <c r="I16" s="643">
        <f t="shared" si="4"/>
        <v>756861.22</v>
      </c>
      <c r="J16" s="653">
        <f t="shared" si="5"/>
        <v>1824937.3599999999</v>
      </c>
      <c r="K16" s="654"/>
      <c r="L16" s="641"/>
      <c r="M16" s="646"/>
      <c r="N16" s="647"/>
      <c r="O16" s="654"/>
      <c r="P16" s="641"/>
      <c r="Q16" s="655"/>
      <c r="R16" s="656">
        <f t="shared" si="6"/>
        <v>1824937.3599999999</v>
      </c>
    </row>
    <row r="17" spans="1:18" s="650" customFormat="1" x14ac:dyDescent="0.2">
      <c r="A17" s="519">
        <v>9</v>
      </c>
      <c r="B17" s="526" t="s">
        <v>61</v>
      </c>
      <c r="C17" s="633" t="s">
        <v>6</v>
      </c>
      <c r="D17" s="652">
        <v>1168838.04</v>
      </c>
      <c r="E17" s="641"/>
      <c r="F17" s="642">
        <f t="shared" si="3"/>
        <v>1168838.04</v>
      </c>
      <c r="G17" s="646">
        <v>1775574.9</v>
      </c>
      <c r="H17" s="641"/>
      <c r="I17" s="643">
        <f t="shared" si="4"/>
        <v>1775574.9</v>
      </c>
      <c r="J17" s="653">
        <f t="shared" si="5"/>
        <v>2944412.94</v>
      </c>
      <c r="K17" s="654">
        <v>5553110.1600000001</v>
      </c>
      <c r="L17" s="641"/>
      <c r="M17" s="646"/>
      <c r="N17" s="647">
        <f t="shared" si="8"/>
        <v>5553110.1600000001</v>
      </c>
      <c r="O17" s="654"/>
      <c r="P17" s="641"/>
      <c r="Q17" s="655"/>
      <c r="R17" s="656">
        <f t="shared" si="6"/>
        <v>8497523.0999999996</v>
      </c>
    </row>
    <row r="18" spans="1:18" s="650" customFormat="1" x14ac:dyDescent="0.2">
      <c r="A18" s="519">
        <v>10</v>
      </c>
      <c r="B18" s="526" t="s">
        <v>62</v>
      </c>
      <c r="C18" s="633" t="s">
        <v>18</v>
      </c>
      <c r="D18" s="652"/>
      <c r="E18" s="641"/>
      <c r="F18" s="642"/>
      <c r="G18" s="646"/>
      <c r="H18" s="641"/>
      <c r="I18" s="643"/>
      <c r="J18" s="653"/>
      <c r="K18" s="654"/>
      <c r="L18" s="641"/>
      <c r="M18" s="646"/>
      <c r="N18" s="647"/>
      <c r="O18" s="654"/>
      <c r="P18" s="641"/>
      <c r="Q18" s="655"/>
      <c r="R18" s="656">
        <f t="shared" si="6"/>
        <v>0</v>
      </c>
    </row>
    <row r="19" spans="1:18" s="650" customFormat="1" x14ac:dyDescent="0.2">
      <c r="A19" s="519">
        <v>11</v>
      </c>
      <c r="B19" s="526" t="s">
        <v>63</v>
      </c>
      <c r="C19" s="633" t="s">
        <v>7</v>
      </c>
      <c r="D19" s="652">
        <v>1045111.8</v>
      </c>
      <c r="E19" s="641"/>
      <c r="F19" s="642">
        <f t="shared" si="3"/>
        <v>1045111.8</v>
      </c>
      <c r="G19" s="646">
        <v>1097628.1200000001</v>
      </c>
      <c r="H19" s="641"/>
      <c r="I19" s="643">
        <f t="shared" si="4"/>
        <v>1097628.1200000001</v>
      </c>
      <c r="J19" s="653">
        <f t="shared" si="5"/>
        <v>2142739.92</v>
      </c>
      <c r="K19" s="654"/>
      <c r="L19" s="641"/>
      <c r="M19" s="646"/>
      <c r="N19" s="647"/>
      <c r="O19" s="654"/>
      <c r="P19" s="641"/>
      <c r="Q19" s="655"/>
      <c r="R19" s="656">
        <f t="shared" si="6"/>
        <v>2142739.92</v>
      </c>
    </row>
    <row r="20" spans="1:18" s="650" customFormat="1" x14ac:dyDescent="0.2">
      <c r="A20" s="519">
        <v>12</v>
      </c>
      <c r="B20" s="526" t="s">
        <v>64</v>
      </c>
      <c r="C20" s="633" t="s">
        <v>19</v>
      </c>
      <c r="D20" s="652">
        <v>2161928.58</v>
      </c>
      <c r="E20" s="641"/>
      <c r="F20" s="642">
        <f t="shared" si="3"/>
        <v>2161928.58</v>
      </c>
      <c r="G20" s="646">
        <v>1488613.3</v>
      </c>
      <c r="H20" s="641"/>
      <c r="I20" s="643">
        <f t="shared" si="4"/>
        <v>1488613.3</v>
      </c>
      <c r="J20" s="653">
        <f t="shared" si="5"/>
        <v>3650541.88</v>
      </c>
      <c r="K20" s="654"/>
      <c r="L20" s="641"/>
      <c r="M20" s="646"/>
      <c r="N20" s="647"/>
      <c r="O20" s="654"/>
      <c r="P20" s="641"/>
      <c r="Q20" s="655"/>
      <c r="R20" s="656">
        <f t="shared" si="6"/>
        <v>3650541.88</v>
      </c>
    </row>
    <row r="21" spans="1:18" s="650" customFormat="1" ht="12" customHeight="1" x14ac:dyDescent="0.2">
      <c r="A21" s="519">
        <v>13</v>
      </c>
      <c r="B21" s="526" t="s">
        <v>230</v>
      </c>
      <c r="C21" s="633" t="s">
        <v>231</v>
      </c>
      <c r="D21" s="652"/>
      <c r="E21" s="641"/>
      <c r="F21" s="642"/>
      <c r="G21" s="646"/>
      <c r="H21" s="641"/>
      <c r="I21" s="643"/>
      <c r="J21" s="653"/>
      <c r="K21" s="654"/>
      <c r="L21" s="641"/>
      <c r="M21" s="646"/>
      <c r="N21" s="647"/>
      <c r="O21" s="654"/>
      <c r="P21" s="641"/>
      <c r="Q21" s="655"/>
      <c r="R21" s="656">
        <f t="shared" si="6"/>
        <v>0</v>
      </c>
    </row>
    <row r="22" spans="1:18" s="650" customFormat="1" x14ac:dyDescent="0.2">
      <c r="A22" s="519">
        <v>14</v>
      </c>
      <c r="B22" s="526" t="s">
        <v>65</v>
      </c>
      <c r="C22" s="633" t="s">
        <v>22</v>
      </c>
      <c r="D22" s="652">
        <v>1482840.24</v>
      </c>
      <c r="E22" s="641"/>
      <c r="F22" s="642">
        <f t="shared" si="3"/>
        <v>1482840.24</v>
      </c>
      <c r="G22" s="646">
        <v>615173.93000000005</v>
      </c>
      <c r="H22" s="641"/>
      <c r="I22" s="643">
        <f t="shared" si="4"/>
        <v>615173.93000000005</v>
      </c>
      <c r="J22" s="653">
        <f t="shared" si="5"/>
        <v>2098014.17</v>
      </c>
      <c r="K22" s="654"/>
      <c r="L22" s="641"/>
      <c r="M22" s="646"/>
      <c r="N22" s="647"/>
      <c r="O22" s="654"/>
      <c r="P22" s="641"/>
      <c r="Q22" s="655"/>
      <c r="R22" s="656">
        <f t="shared" si="6"/>
        <v>2098014.17</v>
      </c>
    </row>
    <row r="23" spans="1:18" s="650" customFormat="1" x14ac:dyDescent="0.2">
      <c r="A23" s="519">
        <v>15</v>
      </c>
      <c r="B23" s="526" t="s">
        <v>66</v>
      </c>
      <c r="C23" s="633" t="s">
        <v>10</v>
      </c>
      <c r="D23" s="652">
        <v>2253317.2799999998</v>
      </c>
      <c r="E23" s="641"/>
      <c r="F23" s="642">
        <f t="shared" si="3"/>
        <v>2253317.2799999998</v>
      </c>
      <c r="G23" s="646">
        <v>1461710.65</v>
      </c>
      <c r="H23" s="641"/>
      <c r="I23" s="643">
        <f t="shared" si="4"/>
        <v>1461710.65</v>
      </c>
      <c r="J23" s="653">
        <f t="shared" si="5"/>
        <v>3715027.9299999997</v>
      </c>
      <c r="K23" s="654">
        <v>5553110.1600000001</v>
      </c>
      <c r="L23" s="641"/>
      <c r="M23" s="646"/>
      <c r="N23" s="647">
        <f t="shared" si="8"/>
        <v>5553110.1600000001</v>
      </c>
      <c r="O23" s="654"/>
      <c r="P23" s="641"/>
      <c r="Q23" s="655"/>
      <c r="R23" s="656">
        <f t="shared" si="6"/>
        <v>9268138.0899999999</v>
      </c>
    </row>
    <row r="24" spans="1:18" s="650" customFormat="1" x14ac:dyDescent="0.2">
      <c r="A24" s="519">
        <v>16</v>
      </c>
      <c r="B24" s="526" t="s">
        <v>67</v>
      </c>
      <c r="C24" s="633" t="s">
        <v>304</v>
      </c>
      <c r="D24" s="652">
        <v>2719165.32</v>
      </c>
      <c r="E24" s="641"/>
      <c r="F24" s="642">
        <f t="shared" si="3"/>
        <v>2719165.32</v>
      </c>
      <c r="G24" s="646">
        <v>1092247.5900000001</v>
      </c>
      <c r="H24" s="641"/>
      <c r="I24" s="643">
        <f t="shared" si="4"/>
        <v>1092247.5900000001</v>
      </c>
      <c r="J24" s="653">
        <f t="shared" si="5"/>
        <v>3811412.91</v>
      </c>
      <c r="K24" s="654">
        <v>12957257.039999999</v>
      </c>
      <c r="L24" s="641"/>
      <c r="M24" s="646"/>
      <c r="N24" s="647">
        <f t="shared" si="8"/>
        <v>12957257.039999999</v>
      </c>
      <c r="O24" s="654"/>
      <c r="P24" s="641"/>
      <c r="Q24" s="655"/>
      <c r="R24" s="656">
        <f t="shared" si="6"/>
        <v>16768669.949999999</v>
      </c>
    </row>
    <row r="25" spans="1:18" s="650" customFormat="1" x14ac:dyDescent="0.2">
      <c r="A25" s="519">
        <v>17</v>
      </c>
      <c r="B25" s="526" t="s">
        <v>68</v>
      </c>
      <c r="C25" s="633" t="s">
        <v>9</v>
      </c>
      <c r="D25" s="652">
        <v>4920461.34</v>
      </c>
      <c r="E25" s="641"/>
      <c r="F25" s="642">
        <f t="shared" si="3"/>
        <v>4920461.34</v>
      </c>
      <c r="G25" s="646">
        <v>8974724.0399999991</v>
      </c>
      <c r="H25" s="641"/>
      <c r="I25" s="643">
        <f t="shared" si="4"/>
        <v>8974724.0399999991</v>
      </c>
      <c r="J25" s="653">
        <f t="shared" si="5"/>
        <v>13895185.379999999</v>
      </c>
      <c r="K25" s="654">
        <v>18510367.199999999</v>
      </c>
      <c r="L25" s="641"/>
      <c r="M25" s="646"/>
      <c r="N25" s="647">
        <f t="shared" si="8"/>
        <v>18510367.199999999</v>
      </c>
      <c r="O25" s="654"/>
      <c r="P25" s="641"/>
      <c r="Q25" s="655"/>
      <c r="R25" s="656">
        <f t="shared" si="6"/>
        <v>32405552.579999998</v>
      </c>
    </row>
    <row r="26" spans="1:18" s="650" customFormat="1" x14ac:dyDescent="0.2">
      <c r="A26" s="519">
        <v>18</v>
      </c>
      <c r="B26" s="520" t="s">
        <v>69</v>
      </c>
      <c r="C26" s="633" t="s">
        <v>11</v>
      </c>
      <c r="D26" s="652">
        <v>876394.2</v>
      </c>
      <c r="E26" s="641"/>
      <c r="F26" s="642">
        <f t="shared" si="3"/>
        <v>876394.2</v>
      </c>
      <c r="G26" s="646">
        <v>1122737.26</v>
      </c>
      <c r="H26" s="641"/>
      <c r="I26" s="643">
        <f t="shared" si="4"/>
        <v>1122737.26</v>
      </c>
      <c r="J26" s="653">
        <f t="shared" si="5"/>
        <v>1999131.46</v>
      </c>
      <c r="K26" s="654"/>
      <c r="L26" s="641"/>
      <c r="M26" s="646"/>
      <c r="N26" s="647"/>
      <c r="O26" s="654"/>
      <c r="P26" s="641"/>
      <c r="Q26" s="655"/>
      <c r="R26" s="656">
        <f t="shared" si="6"/>
        <v>1999131.46</v>
      </c>
    </row>
    <row r="27" spans="1:18" s="650" customFormat="1" x14ac:dyDescent="0.2">
      <c r="A27" s="519">
        <v>19</v>
      </c>
      <c r="B27" s="520" t="s">
        <v>70</v>
      </c>
      <c r="C27" s="633" t="s">
        <v>208</v>
      </c>
      <c r="D27" s="652">
        <v>723611.04</v>
      </c>
      <c r="E27" s="641"/>
      <c r="F27" s="642">
        <f t="shared" si="3"/>
        <v>723611.04</v>
      </c>
      <c r="G27" s="646">
        <v>762241.75</v>
      </c>
      <c r="H27" s="641"/>
      <c r="I27" s="643">
        <f t="shared" si="4"/>
        <v>762241.75</v>
      </c>
      <c r="J27" s="653">
        <f t="shared" si="5"/>
        <v>1485852.79</v>
      </c>
      <c r="K27" s="654"/>
      <c r="L27" s="641"/>
      <c r="M27" s="646"/>
      <c r="N27" s="647"/>
      <c r="O27" s="654"/>
      <c r="P27" s="641"/>
      <c r="Q27" s="655"/>
      <c r="R27" s="656">
        <f t="shared" si="6"/>
        <v>1485852.79</v>
      </c>
    </row>
    <row r="28" spans="1:18" s="650" customFormat="1" x14ac:dyDescent="0.2">
      <c r="A28" s="519">
        <v>20</v>
      </c>
      <c r="B28" s="520" t="s">
        <v>71</v>
      </c>
      <c r="C28" s="633" t="s">
        <v>305</v>
      </c>
      <c r="D28" s="652">
        <v>3504639.48</v>
      </c>
      <c r="E28" s="641"/>
      <c r="F28" s="642">
        <f t="shared" si="3"/>
        <v>3504639.48</v>
      </c>
      <c r="G28" s="646">
        <v>1461710.65</v>
      </c>
      <c r="H28" s="641"/>
      <c r="I28" s="643">
        <f t="shared" si="4"/>
        <v>1461710.65</v>
      </c>
      <c r="J28" s="653">
        <f t="shared" si="5"/>
        <v>4966350.13</v>
      </c>
      <c r="K28" s="654">
        <v>6160995</v>
      </c>
      <c r="L28" s="641"/>
      <c r="M28" s="646"/>
      <c r="N28" s="647">
        <f t="shared" si="8"/>
        <v>6160995</v>
      </c>
      <c r="O28" s="654"/>
      <c r="P28" s="641"/>
      <c r="Q28" s="655"/>
      <c r="R28" s="656">
        <f t="shared" si="6"/>
        <v>11127345.129999999</v>
      </c>
    </row>
    <row r="29" spans="1:18" s="650" customFormat="1" x14ac:dyDescent="0.2">
      <c r="A29" s="519">
        <v>21</v>
      </c>
      <c r="B29" s="520" t="s">
        <v>72</v>
      </c>
      <c r="C29" s="633" t="s">
        <v>37</v>
      </c>
      <c r="D29" s="652">
        <v>2890694.88</v>
      </c>
      <c r="E29" s="641"/>
      <c r="F29" s="642">
        <f t="shared" si="3"/>
        <v>2890694.88</v>
      </c>
      <c r="G29" s="646">
        <v>1092247.5900000001</v>
      </c>
      <c r="H29" s="641"/>
      <c r="I29" s="643">
        <f t="shared" si="4"/>
        <v>1092247.5900000001</v>
      </c>
      <c r="J29" s="653">
        <f t="shared" si="5"/>
        <v>3982942.4699999997</v>
      </c>
      <c r="K29" s="654">
        <v>7404146.8799999999</v>
      </c>
      <c r="L29" s="641"/>
      <c r="M29" s="646"/>
      <c r="N29" s="647">
        <f t="shared" si="8"/>
        <v>7404146.8799999999</v>
      </c>
      <c r="O29" s="654"/>
      <c r="P29" s="641"/>
      <c r="Q29" s="655"/>
      <c r="R29" s="656">
        <f t="shared" si="6"/>
        <v>11387089.35</v>
      </c>
    </row>
    <row r="30" spans="1:18" s="650" customFormat="1" x14ac:dyDescent="0.2">
      <c r="A30" s="519">
        <v>22</v>
      </c>
      <c r="B30" s="526" t="s">
        <v>73</v>
      </c>
      <c r="C30" s="633" t="s">
        <v>74</v>
      </c>
      <c r="D30" s="652"/>
      <c r="E30" s="641"/>
      <c r="F30" s="642"/>
      <c r="G30" s="646"/>
      <c r="H30" s="641"/>
      <c r="I30" s="643"/>
      <c r="J30" s="653"/>
      <c r="K30" s="654"/>
      <c r="L30" s="641"/>
      <c r="M30" s="646"/>
      <c r="N30" s="647"/>
      <c r="O30" s="654"/>
      <c r="P30" s="641"/>
      <c r="Q30" s="655"/>
      <c r="R30" s="656">
        <f t="shared" si="6"/>
        <v>0</v>
      </c>
    </row>
    <row r="31" spans="1:18" s="650" customFormat="1" x14ac:dyDescent="0.2">
      <c r="A31" s="519">
        <v>23</v>
      </c>
      <c r="B31" s="526" t="s">
        <v>75</v>
      </c>
      <c r="C31" s="633" t="s">
        <v>76</v>
      </c>
      <c r="D31" s="652"/>
      <c r="E31" s="641"/>
      <c r="F31" s="642"/>
      <c r="G31" s="646"/>
      <c r="H31" s="641"/>
      <c r="I31" s="643"/>
      <c r="J31" s="653"/>
      <c r="K31" s="654"/>
      <c r="L31" s="641"/>
      <c r="M31" s="646"/>
      <c r="N31" s="647"/>
      <c r="O31" s="654"/>
      <c r="P31" s="641"/>
      <c r="Q31" s="655"/>
      <c r="R31" s="656">
        <f t="shared" si="6"/>
        <v>0</v>
      </c>
    </row>
    <row r="32" spans="1:18" s="650" customFormat="1" ht="25.5" x14ac:dyDescent="0.2">
      <c r="A32" s="519">
        <v>24</v>
      </c>
      <c r="B32" s="526" t="s">
        <v>77</v>
      </c>
      <c r="C32" s="633" t="s">
        <v>78</v>
      </c>
      <c r="D32" s="652"/>
      <c r="E32" s="641"/>
      <c r="F32" s="642"/>
      <c r="G32" s="646"/>
      <c r="H32" s="641"/>
      <c r="I32" s="643"/>
      <c r="J32" s="653"/>
      <c r="K32" s="654"/>
      <c r="L32" s="641"/>
      <c r="M32" s="646"/>
      <c r="N32" s="647"/>
      <c r="O32" s="654"/>
      <c r="P32" s="641"/>
      <c r="Q32" s="655"/>
      <c r="R32" s="656">
        <f t="shared" si="6"/>
        <v>0</v>
      </c>
    </row>
    <row r="33" spans="1:18" s="650" customFormat="1" x14ac:dyDescent="0.2">
      <c r="A33" s="519">
        <v>25</v>
      </c>
      <c r="B33" s="520" t="s">
        <v>79</v>
      </c>
      <c r="C33" s="633" t="s">
        <v>80</v>
      </c>
      <c r="D33" s="652">
        <v>2458121.7000000002</v>
      </c>
      <c r="E33" s="641"/>
      <c r="F33" s="642">
        <f t="shared" si="3"/>
        <v>2458121.7000000002</v>
      </c>
      <c r="G33" s="646">
        <v>1716389.07</v>
      </c>
      <c r="H33" s="641"/>
      <c r="I33" s="643">
        <f t="shared" si="4"/>
        <v>1716389.07</v>
      </c>
      <c r="J33" s="653">
        <f t="shared" si="5"/>
        <v>4174510.7700000005</v>
      </c>
      <c r="K33" s="654"/>
      <c r="L33" s="641"/>
      <c r="M33" s="646"/>
      <c r="N33" s="647"/>
      <c r="O33" s="654"/>
      <c r="P33" s="641"/>
      <c r="Q33" s="655"/>
      <c r="R33" s="656">
        <f t="shared" si="6"/>
        <v>4174510.7700000005</v>
      </c>
    </row>
    <row r="34" spans="1:18" s="650" customFormat="1" x14ac:dyDescent="0.2">
      <c r="A34" s="519">
        <v>26</v>
      </c>
      <c r="B34" s="526" t="s">
        <v>81</v>
      </c>
      <c r="C34" s="633" t="s">
        <v>82</v>
      </c>
      <c r="D34" s="652"/>
      <c r="E34" s="641"/>
      <c r="F34" s="642"/>
      <c r="G34" s="646"/>
      <c r="H34" s="641"/>
      <c r="I34" s="643"/>
      <c r="J34" s="653"/>
      <c r="K34" s="654"/>
      <c r="L34" s="641"/>
      <c r="M34" s="646"/>
      <c r="N34" s="647"/>
      <c r="O34" s="654"/>
      <c r="P34" s="641"/>
      <c r="Q34" s="655"/>
      <c r="R34" s="656">
        <f t="shared" si="6"/>
        <v>0</v>
      </c>
    </row>
    <row r="35" spans="1:18" s="650" customFormat="1" x14ac:dyDescent="0.2">
      <c r="A35" s="519">
        <v>27</v>
      </c>
      <c r="B35" s="525" t="s">
        <v>83</v>
      </c>
      <c r="C35" s="633" t="s">
        <v>84</v>
      </c>
      <c r="D35" s="652"/>
      <c r="E35" s="641"/>
      <c r="F35" s="642"/>
      <c r="G35" s="646"/>
      <c r="H35" s="641"/>
      <c r="I35" s="643"/>
      <c r="J35" s="653"/>
      <c r="K35" s="654"/>
      <c r="L35" s="641"/>
      <c r="M35" s="646"/>
      <c r="N35" s="647"/>
      <c r="O35" s="654"/>
      <c r="P35" s="641"/>
      <c r="Q35" s="655"/>
      <c r="R35" s="656">
        <f t="shared" si="6"/>
        <v>0</v>
      </c>
    </row>
    <row r="36" spans="1:18" s="650" customFormat="1" x14ac:dyDescent="0.2">
      <c r="A36" s="530">
        <v>28</v>
      </c>
      <c r="B36" s="525" t="s">
        <v>85</v>
      </c>
      <c r="C36" s="633" t="s">
        <v>38</v>
      </c>
      <c r="D36" s="652">
        <v>4174354.62</v>
      </c>
      <c r="E36" s="641"/>
      <c r="F36" s="642">
        <f t="shared" si="3"/>
        <v>4174354.62</v>
      </c>
      <c r="G36" s="646">
        <v>4932152.5</v>
      </c>
      <c r="H36" s="641"/>
      <c r="I36" s="643">
        <f t="shared" si="4"/>
        <v>4932152.5</v>
      </c>
      <c r="J36" s="653">
        <f t="shared" si="5"/>
        <v>9106507.120000001</v>
      </c>
      <c r="K36" s="654">
        <v>16659330.48</v>
      </c>
      <c r="L36" s="641"/>
      <c r="M36" s="646"/>
      <c r="N36" s="647">
        <f t="shared" si="8"/>
        <v>16659330.48</v>
      </c>
      <c r="O36" s="654"/>
      <c r="P36" s="641"/>
      <c r="Q36" s="655"/>
      <c r="R36" s="656">
        <f t="shared" si="6"/>
        <v>25765837.600000001</v>
      </c>
    </row>
    <row r="37" spans="1:18" s="650" customFormat="1" x14ac:dyDescent="0.2">
      <c r="A37" s="530">
        <v>29</v>
      </c>
      <c r="B37" s="520" t="s">
        <v>86</v>
      </c>
      <c r="C37" s="633" t="s">
        <v>36</v>
      </c>
      <c r="D37" s="652">
        <v>7491998.7599999998</v>
      </c>
      <c r="E37" s="641"/>
      <c r="F37" s="642">
        <f t="shared" si="3"/>
        <v>7491998.7599999998</v>
      </c>
      <c r="G37" s="646">
        <v>3820176.3</v>
      </c>
      <c r="H37" s="641"/>
      <c r="I37" s="643">
        <f t="shared" si="4"/>
        <v>3820176.3</v>
      </c>
      <c r="J37" s="653">
        <f t="shared" si="5"/>
        <v>11312175.059999999</v>
      </c>
      <c r="K37" s="654">
        <v>22831278.359999999</v>
      </c>
      <c r="L37" s="641"/>
      <c r="M37" s="646"/>
      <c r="N37" s="647">
        <f t="shared" si="8"/>
        <v>22831278.359999999</v>
      </c>
      <c r="O37" s="654">
        <v>2237245.2000000002</v>
      </c>
      <c r="P37" s="641"/>
      <c r="Q37" s="655">
        <f t="shared" si="7"/>
        <v>2237245.2000000002</v>
      </c>
      <c r="R37" s="656">
        <f t="shared" si="6"/>
        <v>36380698.620000005</v>
      </c>
    </row>
    <row r="38" spans="1:18" s="650" customFormat="1" x14ac:dyDescent="0.2">
      <c r="A38" s="530">
        <v>30</v>
      </c>
      <c r="B38" s="525" t="s">
        <v>87</v>
      </c>
      <c r="C38" s="633" t="s">
        <v>16</v>
      </c>
      <c r="D38" s="652">
        <v>1186647.1200000001</v>
      </c>
      <c r="E38" s="641"/>
      <c r="F38" s="642">
        <f t="shared" si="3"/>
        <v>1186647.1200000001</v>
      </c>
      <c r="G38" s="646">
        <v>1228554.3500000001</v>
      </c>
      <c r="H38" s="641"/>
      <c r="I38" s="643">
        <f t="shared" si="4"/>
        <v>1228554.3500000001</v>
      </c>
      <c r="J38" s="653">
        <f t="shared" si="5"/>
        <v>2415201.4700000002</v>
      </c>
      <c r="K38" s="654">
        <v>4309958.28</v>
      </c>
      <c r="L38" s="641"/>
      <c r="M38" s="646"/>
      <c r="N38" s="647">
        <f t="shared" si="8"/>
        <v>4309958.28</v>
      </c>
      <c r="O38" s="654"/>
      <c r="P38" s="641"/>
      <c r="Q38" s="655"/>
      <c r="R38" s="656">
        <f t="shared" si="6"/>
        <v>6725159.75</v>
      </c>
    </row>
    <row r="39" spans="1:18" s="650" customFormat="1" x14ac:dyDescent="0.2">
      <c r="A39" s="530">
        <v>31</v>
      </c>
      <c r="B39" s="526" t="s">
        <v>88</v>
      </c>
      <c r="C39" s="633" t="s">
        <v>21</v>
      </c>
      <c r="D39" s="652">
        <v>4231531.1399999997</v>
      </c>
      <c r="E39" s="641"/>
      <c r="F39" s="642">
        <f t="shared" si="3"/>
        <v>4231531.1399999997</v>
      </c>
      <c r="G39" s="646">
        <v>1897533.58</v>
      </c>
      <c r="H39" s="641"/>
      <c r="I39" s="643">
        <f t="shared" si="4"/>
        <v>1897533.58</v>
      </c>
      <c r="J39" s="653">
        <f t="shared" si="5"/>
        <v>6129064.7199999997</v>
      </c>
      <c r="K39" s="654">
        <v>11106220.32</v>
      </c>
      <c r="L39" s="641"/>
      <c r="M39" s="646"/>
      <c r="N39" s="647">
        <f t="shared" si="8"/>
        <v>11106220.32</v>
      </c>
      <c r="O39" s="654">
        <v>1491496.8</v>
      </c>
      <c r="P39" s="641"/>
      <c r="Q39" s="655">
        <f t="shared" si="7"/>
        <v>1491496.8</v>
      </c>
      <c r="R39" s="656">
        <f t="shared" si="6"/>
        <v>18726781.84</v>
      </c>
    </row>
    <row r="40" spans="1:18" s="650" customFormat="1" x14ac:dyDescent="0.2">
      <c r="A40" s="530">
        <v>32</v>
      </c>
      <c r="B40" s="525" t="s">
        <v>89</v>
      </c>
      <c r="C40" s="633" t="s">
        <v>24</v>
      </c>
      <c r="D40" s="652">
        <v>1497368.7</v>
      </c>
      <c r="E40" s="641"/>
      <c r="F40" s="642">
        <f t="shared" si="3"/>
        <v>1497368.7</v>
      </c>
      <c r="G40" s="646">
        <v>2028459.81</v>
      </c>
      <c r="H40" s="641"/>
      <c r="I40" s="643">
        <f t="shared" si="4"/>
        <v>2028459.81</v>
      </c>
      <c r="J40" s="653">
        <f t="shared" si="5"/>
        <v>3525828.51</v>
      </c>
      <c r="K40" s="654">
        <v>5564063.04</v>
      </c>
      <c r="L40" s="641"/>
      <c r="M40" s="646"/>
      <c r="N40" s="647">
        <f t="shared" si="8"/>
        <v>5564063.04</v>
      </c>
      <c r="O40" s="654"/>
      <c r="P40" s="641"/>
      <c r="Q40" s="655"/>
      <c r="R40" s="656">
        <f t="shared" si="6"/>
        <v>9089891.5500000007</v>
      </c>
    </row>
    <row r="41" spans="1:18" s="650" customFormat="1" x14ac:dyDescent="0.2">
      <c r="A41" s="530">
        <v>33</v>
      </c>
      <c r="B41" s="520" t="s">
        <v>90</v>
      </c>
      <c r="C41" s="633" t="s">
        <v>209</v>
      </c>
      <c r="D41" s="652">
        <v>4085309.22</v>
      </c>
      <c r="E41" s="641"/>
      <c r="F41" s="642">
        <f t="shared" si="3"/>
        <v>4085309.22</v>
      </c>
      <c r="G41" s="646">
        <v>5595751.2000000002</v>
      </c>
      <c r="H41" s="641"/>
      <c r="I41" s="643">
        <f t="shared" si="4"/>
        <v>5595751.2000000002</v>
      </c>
      <c r="J41" s="653">
        <f t="shared" si="5"/>
        <v>9681060.4199999999</v>
      </c>
      <c r="K41" s="654">
        <v>10180701.960000001</v>
      </c>
      <c r="L41" s="641"/>
      <c r="M41" s="646"/>
      <c r="N41" s="647">
        <f t="shared" si="8"/>
        <v>10180701.960000001</v>
      </c>
      <c r="O41" s="654"/>
      <c r="P41" s="641"/>
      <c r="Q41" s="655"/>
      <c r="R41" s="656">
        <f t="shared" si="6"/>
        <v>19861762.380000003</v>
      </c>
    </row>
    <row r="42" spans="1:18" s="650" customFormat="1" x14ac:dyDescent="0.2">
      <c r="A42" s="530">
        <v>34</v>
      </c>
      <c r="B42" s="532" t="s">
        <v>91</v>
      </c>
      <c r="C42" s="634" t="s">
        <v>210</v>
      </c>
      <c r="D42" s="652">
        <v>1338024.3</v>
      </c>
      <c r="E42" s="641"/>
      <c r="F42" s="642">
        <f t="shared" si="3"/>
        <v>1338024.3</v>
      </c>
      <c r="G42" s="646">
        <v>1377415.68</v>
      </c>
      <c r="H42" s="641"/>
      <c r="I42" s="643">
        <f t="shared" si="4"/>
        <v>1377415.68</v>
      </c>
      <c r="J42" s="653">
        <f t="shared" si="5"/>
        <v>2715439.98</v>
      </c>
      <c r="K42" s="654"/>
      <c r="L42" s="641"/>
      <c r="M42" s="646"/>
      <c r="N42" s="647"/>
      <c r="O42" s="654"/>
      <c r="P42" s="641"/>
      <c r="Q42" s="655"/>
      <c r="R42" s="656">
        <f t="shared" si="6"/>
        <v>2715439.98</v>
      </c>
    </row>
    <row r="43" spans="1:18" s="650" customFormat="1" x14ac:dyDescent="0.2">
      <c r="A43" s="530">
        <v>35</v>
      </c>
      <c r="B43" s="520" t="s">
        <v>92</v>
      </c>
      <c r="C43" s="633" t="s">
        <v>211</v>
      </c>
      <c r="D43" s="652">
        <v>829059.54</v>
      </c>
      <c r="E43" s="641"/>
      <c r="F43" s="642">
        <f t="shared" si="3"/>
        <v>829059.54</v>
      </c>
      <c r="G43" s="646">
        <v>677946.78</v>
      </c>
      <c r="H43" s="641"/>
      <c r="I43" s="643">
        <f t="shared" si="4"/>
        <v>677946.78</v>
      </c>
      <c r="J43" s="653">
        <f t="shared" si="5"/>
        <v>1507006.32</v>
      </c>
      <c r="K43" s="654"/>
      <c r="L43" s="641"/>
      <c r="M43" s="646"/>
      <c r="N43" s="647"/>
      <c r="O43" s="654"/>
      <c r="P43" s="641"/>
      <c r="Q43" s="655"/>
      <c r="R43" s="656">
        <f t="shared" si="6"/>
        <v>1507006.32</v>
      </c>
    </row>
    <row r="44" spans="1:18" s="650" customFormat="1" x14ac:dyDescent="0.2">
      <c r="A44" s="530">
        <v>36</v>
      </c>
      <c r="B44" s="520" t="s">
        <v>93</v>
      </c>
      <c r="C44" s="633" t="s">
        <v>23</v>
      </c>
      <c r="D44" s="652">
        <v>1508147.88</v>
      </c>
      <c r="E44" s="641"/>
      <c r="F44" s="642">
        <f t="shared" si="3"/>
        <v>1508147.88</v>
      </c>
      <c r="G44" s="646">
        <v>1377415.68</v>
      </c>
      <c r="H44" s="641"/>
      <c r="I44" s="643">
        <f t="shared" si="4"/>
        <v>1377415.68</v>
      </c>
      <c r="J44" s="653">
        <f t="shared" si="5"/>
        <v>2885563.5599999996</v>
      </c>
      <c r="K44" s="654"/>
      <c r="L44" s="641"/>
      <c r="M44" s="646"/>
      <c r="N44" s="647"/>
      <c r="O44" s="654"/>
      <c r="P44" s="641"/>
      <c r="Q44" s="655"/>
      <c r="R44" s="656">
        <f t="shared" si="6"/>
        <v>2885563.5599999996</v>
      </c>
    </row>
    <row r="45" spans="1:18" s="650" customFormat="1" x14ac:dyDescent="0.2">
      <c r="A45" s="530">
        <v>37</v>
      </c>
      <c r="B45" s="526" t="s">
        <v>94</v>
      </c>
      <c r="C45" s="633" t="s">
        <v>20</v>
      </c>
      <c r="D45" s="652">
        <v>777975.6</v>
      </c>
      <c r="E45" s="641"/>
      <c r="F45" s="642">
        <f t="shared" si="3"/>
        <v>777975.6</v>
      </c>
      <c r="G45" s="646">
        <v>1059964.4099999999</v>
      </c>
      <c r="H45" s="641"/>
      <c r="I45" s="643">
        <f t="shared" si="4"/>
        <v>1059964.4099999999</v>
      </c>
      <c r="J45" s="653">
        <f t="shared" si="5"/>
        <v>1837940.0099999998</v>
      </c>
      <c r="K45" s="654"/>
      <c r="L45" s="641"/>
      <c r="M45" s="646"/>
      <c r="N45" s="647"/>
      <c r="O45" s="654"/>
      <c r="P45" s="641"/>
      <c r="Q45" s="655"/>
      <c r="R45" s="656">
        <f t="shared" si="6"/>
        <v>1837940.0099999998</v>
      </c>
    </row>
    <row r="46" spans="1:18" s="650" customFormat="1" x14ac:dyDescent="0.2">
      <c r="A46" s="530">
        <v>38</v>
      </c>
      <c r="B46" s="525" t="s">
        <v>95</v>
      </c>
      <c r="C46" s="633" t="s">
        <v>96</v>
      </c>
      <c r="D46" s="652"/>
      <c r="E46" s="641"/>
      <c r="F46" s="642"/>
      <c r="G46" s="646"/>
      <c r="H46" s="641"/>
      <c r="I46" s="643"/>
      <c r="J46" s="653"/>
      <c r="K46" s="654"/>
      <c r="L46" s="641"/>
      <c r="M46" s="646"/>
      <c r="N46" s="647"/>
      <c r="O46" s="654"/>
      <c r="P46" s="641"/>
      <c r="Q46" s="655"/>
      <c r="R46" s="656">
        <f t="shared" si="6"/>
        <v>0</v>
      </c>
    </row>
    <row r="47" spans="1:18" s="650" customFormat="1" x14ac:dyDescent="0.2">
      <c r="A47" s="530">
        <v>39</v>
      </c>
      <c r="B47" s="526" t="s">
        <v>97</v>
      </c>
      <c r="C47" s="633" t="s">
        <v>98</v>
      </c>
      <c r="D47" s="652">
        <v>6020875.0199999996</v>
      </c>
      <c r="E47" s="641"/>
      <c r="F47" s="642">
        <f t="shared" si="3"/>
        <v>6020875.0199999996</v>
      </c>
      <c r="G47" s="646">
        <v>5468411.9900000002</v>
      </c>
      <c r="H47" s="641"/>
      <c r="I47" s="643">
        <f t="shared" si="4"/>
        <v>5468411.9900000002</v>
      </c>
      <c r="J47" s="653">
        <f t="shared" si="5"/>
        <v>11489287.01</v>
      </c>
      <c r="K47" s="654">
        <v>15733812.119999999</v>
      </c>
      <c r="L47" s="641"/>
      <c r="M47" s="646"/>
      <c r="N47" s="647">
        <f t="shared" si="8"/>
        <v>15733812.119999999</v>
      </c>
      <c r="O47" s="654"/>
      <c r="P47" s="641"/>
      <c r="Q47" s="655"/>
      <c r="R47" s="656">
        <f t="shared" si="6"/>
        <v>27223099.129999999</v>
      </c>
    </row>
    <row r="48" spans="1:18" s="650" customFormat="1" x14ac:dyDescent="0.2">
      <c r="A48" s="530">
        <v>40</v>
      </c>
      <c r="B48" s="520" t="s">
        <v>99</v>
      </c>
      <c r="C48" s="633" t="s">
        <v>216</v>
      </c>
      <c r="D48" s="652">
        <v>1261164.06</v>
      </c>
      <c r="E48" s="641"/>
      <c r="F48" s="642">
        <f t="shared" si="3"/>
        <v>1261164.06</v>
      </c>
      <c r="G48" s="646">
        <v>1393557.27</v>
      </c>
      <c r="H48" s="641"/>
      <c r="I48" s="643">
        <f t="shared" si="4"/>
        <v>1393557.27</v>
      </c>
      <c r="J48" s="653">
        <f t="shared" si="5"/>
        <v>2654721.33</v>
      </c>
      <c r="K48" s="654"/>
      <c r="L48" s="641"/>
      <c r="M48" s="646"/>
      <c r="N48" s="647"/>
      <c r="O48" s="654"/>
      <c r="P48" s="641"/>
      <c r="Q48" s="655"/>
      <c r="R48" s="656">
        <f t="shared" si="6"/>
        <v>2654721.33</v>
      </c>
    </row>
    <row r="49" spans="1:18" s="650" customFormat="1" x14ac:dyDescent="0.2">
      <c r="A49" s="530">
        <v>41</v>
      </c>
      <c r="B49" s="520" t="s">
        <v>100</v>
      </c>
      <c r="C49" s="633" t="s">
        <v>2</v>
      </c>
      <c r="D49" s="652">
        <v>4874064</v>
      </c>
      <c r="E49" s="641"/>
      <c r="F49" s="642">
        <f t="shared" si="3"/>
        <v>4874064</v>
      </c>
      <c r="G49" s="646">
        <v>6973166.8799999999</v>
      </c>
      <c r="H49" s="641"/>
      <c r="I49" s="643">
        <f t="shared" si="4"/>
        <v>6973166.8799999999</v>
      </c>
      <c r="J49" s="653">
        <f t="shared" si="5"/>
        <v>11847230.879999999</v>
      </c>
      <c r="K49" s="654">
        <v>17584848.84</v>
      </c>
      <c r="L49" s="641"/>
      <c r="M49" s="646"/>
      <c r="N49" s="647">
        <f t="shared" si="8"/>
        <v>17584848.84</v>
      </c>
      <c r="O49" s="654"/>
      <c r="P49" s="641"/>
      <c r="Q49" s="655"/>
      <c r="R49" s="656">
        <f t="shared" si="6"/>
        <v>29432079.719999999</v>
      </c>
    </row>
    <row r="50" spans="1:18" s="650" customFormat="1" x14ac:dyDescent="0.2">
      <c r="A50" s="530">
        <v>42</v>
      </c>
      <c r="B50" s="526" t="s">
        <v>101</v>
      </c>
      <c r="C50" s="633" t="s">
        <v>3</v>
      </c>
      <c r="D50" s="652">
        <v>1057296.96</v>
      </c>
      <c r="E50" s="641"/>
      <c r="F50" s="642">
        <f t="shared" si="3"/>
        <v>1057296.96</v>
      </c>
      <c r="G50" s="646">
        <v>938005.73</v>
      </c>
      <c r="H50" s="641"/>
      <c r="I50" s="643">
        <f t="shared" si="4"/>
        <v>938005.73</v>
      </c>
      <c r="J50" s="653">
        <f t="shared" si="5"/>
        <v>1995302.69</v>
      </c>
      <c r="K50" s="654"/>
      <c r="L50" s="641"/>
      <c r="M50" s="646"/>
      <c r="N50" s="647"/>
      <c r="O50" s="654"/>
      <c r="P50" s="641"/>
      <c r="Q50" s="655"/>
      <c r="R50" s="656">
        <f t="shared" si="6"/>
        <v>1995302.69</v>
      </c>
    </row>
    <row r="51" spans="1:18" s="650" customFormat="1" x14ac:dyDescent="0.2">
      <c r="A51" s="530">
        <v>43</v>
      </c>
      <c r="B51" s="525" t="s">
        <v>147</v>
      </c>
      <c r="C51" s="633" t="s">
        <v>32</v>
      </c>
      <c r="D51" s="652">
        <v>1293032.94</v>
      </c>
      <c r="E51" s="641"/>
      <c r="F51" s="642">
        <f t="shared" si="3"/>
        <v>1293032.94</v>
      </c>
      <c r="G51" s="646">
        <v>2044601.4</v>
      </c>
      <c r="H51" s="641"/>
      <c r="I51" s="643">
        <f t="shared" si="4"/>
        <v>2044601.4</v>
      </c>
      <c r="J51" s="653">
        <f t="shared" si="5"/>
        <v>3337634.34</v>
      </c>
      <c r="K51" s="654">
        <v>3702073.44</v>
      </c>
      <c r="L51" s="641"/>
      <c r="M51" s="646"/>
      <c r="N51" s="647">
        <f t="shared" si="8"/>
        <v>3702073.44</v>
      </c>
      <c r="O51" s="654"/>
      <c r="P51" s="641"/>
      <c r="Q51" s="655"/>
      <c r="R51" s="656">
        <f t="shared" si="6"/>
        <v>7039707.7799999993</v>
      </c>
    </row>
    <row r="52" spans="1:18" s="650" customFormat="1" x14ac:dyDescent="0.2">
      <c r="A52" s="530">
        <v>87</v>
      </c>
      <c r="B52" s="526" t="s">
        <v>102</v>
      </c>
      <c r="C52" s="633" t="s">
        <v>212</v>
      </c>
      <c r="D52" s="652">
        <v>1551264.6</v>
      </c>
      <c r="E52" s="641"/>
      <c r="F52" s="642">
        <f t="shared" si="3"/>
        <v>1551264.6</v>
      </c>
      <c r="G52" s="646">
        <v>916483.61</v>
      </c>
      <c r="H52" s="641"/>
      <c r="I52" s="643">
        <f t="shared" si="4"/>
        <v>916483.61</v>
      </c>
      <c r="J52" s="653">
        <f t="shared" si="5"/>
        <v>2467748.21</v>
      </c>
      <c r="K52" s="654"/>
      <c r="L52" s="641"/>
      <c r="M52" s="646"/>
      <c r="N52" s="647"/>
      <c r="O52" s="654"/>
      <c r="P52" s="641"/>
      <c r="Q52" s="655"/>
      <c r="R52" s="656">
        <f t="shared" si="6"/>
        <v>2467748.21</v>
      </c>
    </row>
    <row r="53" spans="1:18" s="650" customFormat="1" x14ac:dyDescent="0.2">
      <c r="A53" s="530">
        <v>44</v>
      </c>
      <c r="B53" s="525" t="s">
        <v>103</v>
      </c>
      <c r="C53" s="633" t="s">
        <v>0</v>
      </c>
      <c r="D53" s="652">
        <v>1811370.9</v>
      </c>
      <c r="E53" s="641"/>
      <c r="F53" s="642">
        <f t="shared" si="3"/>
        <v>1811370.9</v>
      </c>
      <c r="G53" s="646">
        <v>3847078.95</v>
      </c>
      <c r="H53" s="641"/>
      <c r="I53" s="643">
        <f t="shared" si="4"/>
        <v>3847078.95</v>
      </c>
      <c r="J53" s="653">
        <f t="shared" si="5"/>
        <v>5658449.8499999996</v>
      </c>
      <c r="K53" s="654">
        <v>9255183.5999999996</v>
      </c>
      <c r="L53" s="641"/>
      <c r="M53" s="646"/>
      <c r="N53" s="647">
        <f t="shared" si="8"/>
        <v>9255183.5999999996</v>
      </c>
      <c r="O53" s="654"/>
      <c r="P53" s="641"/>
      <c r="Q53" s="655"/>
      <c r="R53" s="656">
        <f t="shared" si="6"/>
        <v>14913633.449999999</v>
      </c>
    </row>
    <row r="54" spans="1:18" s="650" customFormat="1" x14ac:dyDescent="0.2">
      <c r="A54" s="530">
        <v>45</v>
      </c>
      <c r="B54" s="526" t="s">
        <v>104</v>
      </c>
      <c r="C54" s="633" t="s">
        <v>4</v>
      </c>
      <c r="D54" s="652">
        <v>720799.08</v>
      </c>
      <c r="E54" s="641"/>
      <c r="F54" s="642">
        <f t="shared" si="3"/>
        <v>720799.08</v>
      </c>
      <c r="G54" s="646">
        <v>539846.51</v>
      </c>
      <c r="H54" s="641"/>
      <c r="I54" s="643">
        <f t="shared" si="4"/>
        <v>539846.51</v>
      </c>
      <c r="J54" s="653">
        <f t="shared" si="5"/>
        <v>1260645.5899999999</v>
      </c>
      <c r="K54" s="654"/>
      <c r="L54" s="641"/>
      <c r="M54" s="646"/>
      <c r="N54" s="647"/>
      <c r="O54" s="654"/>
      <c r="P54" s="641"/>
      <c r="Q54" s="655"/>
      <c r="R54" s="656">
        <f t="shared" si="6"/>
        <v>1260645.5899999999</v>
      </c>
    </row>
    <row r="55" spans="1:18" s="650" customFormat="1" x14ac:dyDescent="0.2">
      <c r="A55" s="530">
        <v>46</v>
      </c>
      <c r="B55" s="525" t="s">
        <v>105</v>
      </c>
      <c r="C55" s="633" t="s">
        <v>1</v>
      </c>
      <c r="D55" s="652">
        <v>1165557.42</v>
      </c>
      <c r="E55" s="641"/>
      <c r="F55" s="642">
        <f t="shared" si="3"/>
        <v>1165557.42</v>
      </c>
      <c r="G55" s="646">
        <v>826808.11</v>
      </c>
      <c r="H55" s="641"/>
      <c r="I55" s="643">
        <f t="shared" si="4"/>
        <v>826808.11</v>
      </c>
      <c r="J55" s="653">
        <f t="shared" si="5"/>
        <v>1992365.5299999998</v>
      </c>
      <c r="K55" s="654"/>
      <c r="L55" s="641"/>
      <c r="M55" s="646"/>
      <c r="N55" s="647"/>
      <c r="O55" s="654"/>
      <c r="P55" s="641"/>
      <c r="Q55" s="655"/>
      <c r="R55" s="656">
        <f t="shared" si="6"/>
        <v>1992365.5299999998</v>
      </c>
    </row>
    <row r="56" spans="1:18" s="650" customFormat="1" x14ac:dyDescent="0.2">
      <c r="A56" s="530">
        <v>47</v>
      </c>
      <c r="B56" s="526" t="s">
        <v>106</v>
      </c>
      <c r="C56" s="633" t="s">
        <v>213</v>
      </c>
      <c r="D56" s="652">
        <v>1800123.06</v>
      </c>
      <c r="E56" s="641"/>
      <c r="F56" s="642">
        <f t="shared" si="3"/>
        <v>1800123.06</v>
      </c>
      <c r="G56" s="646">
        <v>1642855.16</v>
      </c>
      <c r="H56" s="641"/>
      <c r="I56" s="643">
        <f t="shared" si="4"/>
        <v>1642855.16</v>
      </c>
      <c r="J56" s="653">
        <f t="shared" si="5"/>
        <v>3442978.2199999997</v>
      </c>
      <c r="K56" s="654"/>
      <c r="L56" s="641"/>
      <c r="M56" s="646"/>
      <c r="N56" s="647"/>
      <c r="O56" s="654"/>
      <c r="P56" s="641"/>
      <c r="Q56" s="655"/>
      <c r="R56" s="656">
        <f t="shared" si="6"/>
        <v>3442978.2199999997</v>
      </c>
    </row>
    <row r="57" spans="1:18" s="650" customFormat="1" x14ac:dyDescent="0.2">
      <c r="A57" s="530">
        <v>48</v>
      </c>
      <c r="B57" s="526" t="s">
        <v>107</v>
      </c>
      <c r="C57" s="633" t="s">
        <v>25</v>
      </c>
      <c r="D57" s="652">
        <v>6682154.2800000003</v>
      </c>
      <c r="E57" s="641"/>
      <c r="F57" s="642">
        <f t="shared" si="3"/>
        <v>6682154.2800000003</v>
      </c>
      <c r="G57" s="646">
        <v>11021118.949999999</v>
      </c>
      <c r="H57" s="641"/>
      <c r="I57" s="643">
        <f t="shared" si="4"/>
        <v>11021118.949999999</v>
      </c>
      <c r="J57" s="653">
        <f t="shared" si="5"/>
        <v>17703273.23</v>
      </c>
      <c r="K57" s="654">
        <v>23137959</v>
      </c>
      <c r="L57" s="641"/>
      <c r="M57" s="646"/>
      <c r="N57" s="647">
        <f t="shared" si="8"/>
        <v>23137959</v>
      </c>
      <c r="O57" s="654">
        <v>2237245.2000000002</v>
      </c>
      <c r="P57" s="641"/>
      <c r="Q57" s="655">
        <f t="shared" si="7"/>
        <v>2237245.2000000002</v>
      </c>
      <c r="R57" s="656">
        <f t="shared" si="6"/>
        <v>43078477.430000007</v>
      </c>
    </row>
    <row r="58" spans="1:18" s="650" customFormat="1" x14ac:dyDescent="0.2">
      <c r="A58" s="530">
        <v>49</v>
      </c>
      <c r="B58" s="526" t="s">
        <v>155</v>
      </c>
      <c r="C58" s="633" t="s">
        <v>51</v>
      </c>
      <c r="D58" s="652">
        <v>1417227.84</v>
      </c>
      <c r="E58" s="641"/>
      <c r="F58" s="642">
        <f t="shared" si="3"/>
        <v>1417227.84</v>
      </c>
      <c r="G58" s="646">
        <v>1016920.17</v>
      </c>
      <c r="H58" s="641"/>
      <c r="I58" s="643">
        <f t="shared" si="4"/>
        <v>1016920.17</v>
      </c>
      <c r="J58" s="653">
        <f t="shared" si="5"/>
        <v>2434148.0100000002</v>
      </c>
      <c r="K58" s="654"/>
      <c r="L58" s="641"/>
      <c r="M58" s="646"/>
      <c r="N58" s="647"/>
      <c r="O58" s="654"/>
      <c r="P58" s="641"/>
      <c r="Q58" s="655"/>
      <c r="R58" s="656">
        <f t="shared" si="6"/>
        <v>2434148.0100000002</v>
      </c>
    </row>
    <row r="59" spans="1:18" s="650" customFormat="1" x14ac:dyDescent="0.2">
      <c r="A59" s="530">
        <v>95</v>
      </c>
      <c r="B59" s="526" t="s">
        <v>108</v>
      </c>
      <c r="C59" s="633" t="s">
        <v>214</v>
      </c>
      <c r="D59" s="652">
        <v>950911.14</v>
      </c>
      <c r="E59" s="641"/>
      <c r="F59" s="642">
        <f t="shared" si="3"/>
        <v>950911.14</v>
      </c>
      <c r="G59" s="646">
        <v>688707.84</v>
      </c>
      <c r="H59" s="641"/>
      <c r="I59" s="643">
        <f t="shared" si="4"/>
        <v>688707.84</v>
      </c>
      <c r="J59" s="653">
        <f t="shared" si="5"/>
        <v>1639618.98</v>
      </c>
      <c r="K59" s="654"/>
      <c r="L59" s="641"/>
      <c r="M59" s="646"/>
      <c r="N59" s="647"/>
      <c r="O59" s="654"/>
      <c r="P59" s="641"/>
      <c r="Q59" s="655"/>
      <c r="R59" s="656">
        <f t="shared" si="6"/>
        <v>1639618.98</v>
      </c>
    </row>
    <row r="60" spans="1:18" s="650" customFormat="1" x14ac:dyDescent="0.2">
      <c r="A60" s="530">
        <v>50</v>
      </c>
      <c r="B60" s="525" t="s">
        <v>157</v>
      </c>
      <c r="C60" s="633" t="s">
        <v>215</v>
      </c>
      <c r="D60" s="652">
        <v>1212892.08</v>
      </c>
      <c r="E60" s="641"/>
      <c r="F60" s="642">
        <f t="shared" si="3"/>
        <v>1212892.08</v>
      </c>
      <c r="G60" s="646">
        <v>1228554.3500000001</v>
      </c>
      <c r="H60" s="641"/>
      <c r="I60" s="643">
        <f t="shared" si="4"/>
        <v>1228554.3500000001</v>
      </c>
      <c r="J60" s="653">
        <f t="shared" si="5"/>
        <v>2441446.4300000002</v>
      </c>
      <c r="K60" s="654"/>
      <c r="L60" s="641"/>
      <c r="M60" s="646"/>
      <c r="N60" s="647"/>
      <c r="O60" s="654"/>
      <c r="P60" s="641"/>
      <c r="Q60" s="655"/>
      <c r="R60" s="656">
        <f t="shared" si="6"/>
        <v>2441446.4300000002</v>
      </c>
    </row>
    <row r="61" spans="1:18" s="650" customFormat="1" x14ac:dyDescent="0.2">
      <c r="A61" s="530">
        <v>97</v>
      </c>
      <c r="B61" s="526" t="s">
        <v>218</v>
      </c>
      <c r="C61" s="633" t="s">
        <v>217</v>
      </c>
      <c r="D61" s="652"/>
      <c r="E61" s="641"/>
      <c r="F61" s="642"/>
      <c r="G61" s="646"/>
      <c r="H61" s="641"/>
      <c r="I61" s="643"/>
      <c r="J61" s="653"/>
      <c r="K61" s="654"/>
      <c r="L61" s="641"/>
      <c r="M61" s="646"/>
      <c r="N61" s="647"/>
      <c r="O61" s="654"/>
      <c r="P61" s="641"/>
      <c r="Q61" s="655"/>
      <c r="R61" s="656">
        <f t="shared" si="6"/>
        <v>0</v>
      </c>
    </row>
    <row r="62" spans="1:18" s="650" customFormat="1" x14ac:dyDescent="0.2">
      <c r="A62" s="530">
        <v>51</v>
      </c>
      <c r="B62" s="526" t="s">
        <v>232</v>
      </c>
      <c r="C62" s="633" t="s">
        <v>233</v>
      </c>
      <c r="D62" s="652"/>
      <c r="E62" s="641"/>
      <c r="F62" s="642"/>
      <c r="G62" s="646"/>
      <c r="H62" s="641"/>
      <c r="I62" s="643"/>
      <c r="J62" s="653"/>
      <c r="K62" s="654"/>
      <c r="L62" s="641"/>
      <c r="M62" s="646"/>
      <c r="N62" s="647"/>
      <c r="O62" s="654"/>
      <c r="P62" s="641"/>
      <c r="Q62" s="655"/>
      <c r="R62" s="656">
        <f t="shared" si="6"/>
        <v>0</v>
      </c>
    </row>
    <row r="63" spans="1:18" s="650" customFormat="1" x14ac:dyDescent="0.2">
      <c r="A63" s="530">
        <v>52</v>
      </c>
      <c r="B63" s="526" t="s">
        <v>109</v>
      </c>
      <c r="C63" s="633" t="s">
        <v>50</v>
      </c>
      <c r="D63" s="652"/>
      <c r="E63" s="641"/>
      <c r="F63" s="642"/>
      <c r="G63" s="646"/>
      <c r="H63" s="641"/>
      <c r="I63" s="643"/>
      <c r="J63" s="653"/>
      <c r="K63" s="654"/>
      <c r="L63" s="641"/>
      <c r="M63" s="646"/>
      <c r="N63" s="647"/>
      <c r="O63" s="654"/>
      <c r="P63" s="641"/>
      <c r="Q63" s="655"/>
      <c r="R63" s="656">
        <f t="shared" si="6"/>
        <v>0</v>
      </c>
    </row>
    <row r="64" spans="1:18" s="650" customFormat="1" x14ac:dyDescent="0.2">
      <c r="A64" s="530">
        <v>53</v>
      </c>
      <c r="B64" s="525" t="s">
        <v>110</v>
      </c>
      <c r="C64" s="633" t="s">
        <v>234</v>
      </c>
      <c r="D64" s="652"/>
      <c r="E64" s="641"/>
      <c r="F64" s="642"/>
      <c r="G64" s="646"/>
      <c r="H64" s="641"/>
      <c r="I64" s="643"/>
      <c r="J64" s="653"/>
      <c r="K64" s="654"/>
      <c r="L64" s="641"/>
      <c r="M64" s="646"/>
      <c r="N64" s="647"/>
      <c r="O64" s="654"/>
      <c r="P64" s="641"/>
      <c r="Q64" s="655"/>
      <c r="R64" s="656">
        <f t="shared" si="6"/>
        <v>0</v>
      </c>
    </row>
    <row r="65" spans="1:18" s="650" customFormat="1" x14ac:dyDescent="0.2">
      <c r="A65" s="530">
        <v>54</v>
      </c>
      <c r="B65" s="520" t="s">
        <v>111</v>
      </c>
      <c r="C65" s="633" t="s">
        <v>112</v>
      </c>
      <c r="D65" s="652"/>
      <c r="E65" s="641"/>
      <c r="F65" s="642"/>
      <c r="G65" s="646"/>
      <c r="H65" s="641"/>
      <c r="I65" s="643"/>
      <c r="J65" s="653"/>
      <c r="K65" s="654"/>
      <c r="L65" s="641"/>
      <c r="M65" s="646"/>
      <c r="N65" s="647"/>
      <c r="O65" s="654"/>
      <c r="P65" s="641"/>
      <c r="Q65" s="655"/>
      <c r="R65" s="656">
        <f t="shared" si="6"/>
        <v>0</v>
      </c>
    </row>
    <row r="66" spans="1:18" s="650" customFormat="1" x14ac:dyDescent="0.2">
      <c r="A66" s="530">
        <v>55</v>
      </c>
      <c r="B66" s="525" t="s">
        <v>113</v>
      </c>
      <c r="C66" s="633" t="s">
        <v>235</v>
      </c>
      <c r="D66" s="652"/>
      <c r="E66" s="641"/>
      <c r="F66" s="642"/>
      <c r="G66" s="646"/>
      <c r="H66" s="641"/>
      <c r="I66" s="643"/>
      <c r="J66" s="653"/>
      <c r="K66" s="654"/>
      <c r="L66" s="641"/>
      <c r="M66" s="646"/>
      <c r="N66" s="647"/>
      <c r="O66" s="654"/>
      <c r="P66" s="641"/>
      <c r="Q66" s="655"/>
      <c r="R66" s="656">
        <f t="shared" si="6"/>
        <v>0</v>
      </c>
    </row>
    <row r="67" spans="1:18" s="650" customFormat="1" x14ac:dyDescent="0.2">
      <c r="A67" s="530">
        <v>56</v>
      </c>
      <c r="B67" s="526" t="s">
        <v>114</v>
      </c>
      <c r="C67" s="633" t="s">
        <v>269</v>
      </c>
      <c r="D67" s="652"/>
      <c r="E67" s="641"/>
      <c r="F67" s="642"/>
      <c r="G67" s="646"/>
      <c r="H67" s="641"/>
      <c r="I67" s="643"/>
      <c r="J67" s="653"/>
      <c r="K67" s="654"/>
      <c r="L67" s="641"/>
      <c r="M67" s="646"/>
      <c r="N67" s="647"/>
      <c r="O67" s="654"/>
      <c r="P67" s="641"/>
      <c r="Q67" s="655"/>
      <c r="R67" s="656">
        <f t="shared" si="6"/>
        <v>0</v>
      </c>
    </row>
    <row r="68" spans="1:18" s="650" customFormat="1" ht="25.5" x14ac:dyDescent="0.2">
      <c r="A68" s="530">
        <v>57</v>
      </c>
      <c r="B68" s="520" t="s">
        <v>115</v>
      </c>
      <c r="C68" s="633" t="s">
        <v>236</v>
      </c>
      <c r="D68" s="652"/>
      <c r="E68" s="641"/>
      <c r="F68" s="642"/>
      <c r="G68" s="646"/>
      <c r="H68" s="641"/>
      <c r="I68" s="643"/>
      <c r="J68" s="653"/>
      <c r="K68" s="654"/>
      <c r="L68" s="641"/>
      <c r="M68" s="646"/>
      <c r="N68" s="647"/>
      <c r="O68" s="654"/>
      <c r="P68" s="641"/>
      <c r="Q68" s="655"/>
      <c r="R68" s="656">
        <f t="shared" si="6"/>
        <v>0</v>
      </c>
    </row>
    <row r="69" spans="1:18" s="650" customFormat="1" ht="25.5" x14ac:dyDescent="0.2">
      <c r="A69" s="530">
        <v>58</v>
      </c>
      <c r="B69" s="520" t="s">
        <v>116</v>
      </c>
      <c r="C69" s="633" t="s">
        <v>237</v>
      </c>
      <c r="D69" s="652"/>
      <c r="E69" s="641"/>
      <c r="F69" s="642"/>
      <c r="G69" s="646"/>
      <c r="H69" s="641"/>
      <c r="I69" s="643"/>
      <c r="J69" s="653"/>
      <c r="K69" s="654"/>
      <c r="L69" s="641"/>
      <c r="M69" s="646"/>
      <c r="N69" s="647"/>
      <c r="O69" s="654"/>
      <c r="P69" s="641"/>
      <c r="Q69" s="655"/>
      <c r="R69" s="656">
        <f t="shared" ref="R69:R129" si="9">J69+N69+Q69</f>
        <v>0</v>
      </c>
    </row>
    <row r="70" spans="1:18" s="650" customFormat="1" x14ac:dyDescent="0.2">
      <c r="A70" s="530">
        <v>59</v>
      </c>
      <c r="B70" s="525" t="s">
        <v>117</v>
      </c>
      <c r="C70" s="633" t="s">
        <v>238</v>
      </c>
      <c r="D70" s="652"/>
      <c r="E70" s="641"/>
      <c r="F70" s="642"/>
      <c r="G70" s="646"/>
      <c r="H70" s="641"/>
      <c r="I70" s="643"/>
      <c r="J70" s="653"/>
      <c r="K70" s="654"/>
      <c r="L70" s="641"/>
      <c r="M70" s="646"/>
      <c r="N70" s="647"/>
      <c r="O70" s="654"/>
      <c r="P70" s="641"/>
      <c r="Q70" s="655"/>
      <c r="R70" s="656">
        <f t="shared" si="9"/>
        <v>0</v>
      </c>
    </row>
    <row r="71" spans="1:18" s="650" customFormat="1" x14ac:dyDescent="0.2">
      <c r="A71" s="530">
        <v>60</v>
      </c>
      <c r="B71" s="525" t="s">
        <v>118</v>
      </c>
      <c r="C71" s="633" t="s">
        <v>49</v>
      </c>
      <c r="D71" s="652"/>
      <c r="E71" s="641"/>
      <c r="F71" s="642"/>
      <c r="G71" s="646"/>
      <c r="H71" s="641"/>
      <c r="I71" s="643"/>
      <c r="J71" s="653"/>
      <c r="K71" s="654"/>
      <c r="L71" s="641"/>
      <c r="M71" s="646"/>
      <c r="N71" s="647"/>
      <c r="O71" s="654"/>
      <c r="P71" s="641"/>
      <c r="Q71" s="655"/>
      <c r="R71" s="656">
        <f t="shared" si="9"/>
        <v>0</v>
      </c>
    </row>
    <row r="72" spans="1:18" s="650" customFormat="1" x14ac:dyDescent="0.2">
      <c r="A72" s="530">
        <v>61</v>
      </c>
      <c r="B72" s="525" t="s">
        <v>119</v>
      </c>
      <c r="C72" s="633" t="s">
        <v>239</v>
      </c>
      <c r="D72" s="652"/>
      <c r="E72" s="641"/>
      <c r="F72" s="642"/>
      <c r="G72" s="646"/>
      <c r="H72" s="641"/>
      <c r="I72" s="643"/>
      <c r="J72" s="653"/>
      <c r="K72" s="654"/>
      <c r="L72" s="641"/>
      <c r="M72" s="646"/>
      <c r="N72" s="647"/>
      <c r="O72" s="654"/>
      <c r="P72" s="641"/>
      <c r="Q72" s="655"/>
      <c r="R72" s="656">
        <f t="shared" si="9"/>
        <v>0</v>
      </c>
    </row>
    <row r="73" spans="1:18" s="650" customFormat="1" ht="25.5" x14ac:dyDescent="0.2">
      <c r="A73" s="530">
        <v>62</v>
      </c>
      <c r="B73" s="525" t="s">
        <v>120</v>
      </c>
      <c r="C73" s="633" t="s">
        <v>240</v>
      </c>
      <c r="D73" s="652"/>
      <c r="E73" s="641"/>
      <c r="F73" s="642"/>
      <c r="G73" s="646"/>
      <c r="H73" s="641"/>
      <c r="I73" s="643"/>
      <c r="J73" s="653"/>
      <c r="K73" s="654"/>
      <c r="L73" s="641"/>
      <c r="M73" s="646"/>
      <c r="N73" s="647"/>
      <c r="O73" s="654"/>
      <c r="P73" s="641"/>
      <c r="Q73" s="655"/>
      <c r="R73" s="656">
        <f t="shared" si="9"/>
        <v>0</v>
      </c>
    </row>
    <row r="74" spans="1:18" s="650" customFormat="1" ht="25.5" x14ac:dyDescent="0.2">
      <c r="A74" s="530">
        <v>63</v>
      </c>
      <c r="B74" s="520" t="s">
        <v>121</v>
      </c>
      <c r="C74" s="633" t="s">
        <v>241</v>
      </c>
      <c r="D74" s="652"/>
      <c r="E74" s="641"/>
      <c r="F74" s="642"/>
      <c r="G74" s="646"/>
      <c r="H74" s="641"/>
      <c r="I74" s="643"/>
      <c r="J74" s="653"/>
      <c r="K74" s="654"/>
      <c r="L74" s="641"/>
      <c r="M74" s="646"/>
      <c r="N74" s="647"/>
      <c r="O74" s="654"/>
      <c r="P74" s="641"/>
      <c r="Q74" s="655"/>
      <c r="R74" s="656">
        <f t="shared" si="9"/>
        <v>0</v>
      </c>
    </row>
    <row r="75" spans="1:18" s="650" customFormat="1" ht="25.5" x14ac:dyDescent="0.2">
      <c r="A75" s="530">
        <v>64</v>
      </c>
      <c r="B75" s="525" t="s">
        <v>122</v>
      </c>
      <c r="C75" s="633" t="s">
        <v>242</v>
      </c>
      <c r="D75" s="652"/>
      <c r="E75" s="641"/>
      <c r="F75" s="642"/>
      <c r="G75" s="646"/>
      <c r="H75" s="641"/>
      <c r="I75" s="643"/>
      <c r="J75" s="653"/>
      <c r="K75" s="654"/>
      <c r="L75" s="641"/>
      <c r="M75" s="646"/>
      <c r="N75" s="647"/>
      <c r="O75" s="654"/>
      <c r="P75" s="641"/>
      <c r="Q75" s="655"/>
      <c r="R75" s="656">
        <f t="shared" si="9"/>
        <v>0</v>
      </c>
    </row>
    <row r="76" spans="1:18" s="650" customFormat="1" ht="25.5" x14ac:dyDescent="0.2">
      <c r="A76" s="530">
        <v>65</v>
      </c>
      <c r="B76" s="525" t="s">
        <v>123</v>
      </c>
      <c r="C76" s="633" t="s">
        <v>243</v>
      </c>
      <c r="D76" s="652"/>
      <c r="E76" s="641"/>
      <c r="F76" s="642"/>
      <c r="G76" s="646"/>
      <c r="H76" s="641"/>
      <c r="I76" s="643"/>
      <c r="J76" s="653"/>
      <c r="K76" s="654"/>
      <c r="L76" s="641"/>
      <c r="M76" s="646"/>
      <c r="N76" s="647"/>
      <c r="O76" s="654"/>
      <c r="P76" s="641"/>
      <c r="Q76" s="655"/>
      <c r="R76" s="656">
        <f t="shared" si="9"/>
        <v>0</v>
      </c>
    </row>
    <row r="77" spans="1:18" s="650" customFormat="1" ht="25.5" x14ac:dyDescent="0.2">
      <c r="A77" s="530">
        <v>66</v>
      </c>
      <c r="B77" s="520" t="s">
        <v>124</v>
      </c>
      <c r="C77" s="633" t="s">
        <v>244</v>
      </c>
      <c r="D77" s="652"/>
      <c r="E77" s="641"/>
      <c r="F77" s="642"/>
      <c r="G77" s="646"/>
      <c r="H77" s="641"/>
      <c r="I77" s="643"/>
      <c r="J77" s="653"/>
      <c r="K77" s="654"/>
      <c r="L77" s="641"/>
      <c r="M77" s="646"/>
      <c r="N77" s="647"/>
      <c r="O77" s="654"/>
      <c r="P77" s="641"/>
      <c r="Q77" s="655"/>
      <c r="R77" s="656">
        <f t="shared" si="9"/>
        <v>0</v>
      </c>
    </row>
    <row r="78" spans="1:18" s="650" customFormat="1" ht="25.5" x14ac:dyDescent="0.2">
      <c r="A78" s="530">
        <v>67</v>
      </c>
      <c r="B78" s="520" t="s">
        <v>125</v>
      </c>
      <c r="C78" s="633" t="s">
        <v>245</v>
      </c>
      <c r="D78" s="652"/>
      <c r="E78" s="641"/>
      <c r="F78" s="642"/>
      <c r="G78" s="646"/>
      <c r="H78" s="641"/>
      <c r="I78" s="643"/>
      <c r="J78" s="653"/>
      <c r="K78" s="654"/>
      <c r="L78" s="641"/>
      <c r="M78" s="646"/>
      <c r="N78" s="647"/>
      <c r="O78" s="654"/>
      <c r="P78" s="641"/>
      <c r="Q78" s="655"/>
      <c r="R78" s="656">
        <f t="shared" si="9"/>
        <v>0</v>
      </c>
    </row>
    <row r="79" spans="1:18" s="650" customFormat="1" ht="25.5" x14ac:dyDescent="0.2">
      <c r="A79" s="530">
        <v>68</v>
      </c>
      <c r="B79" s="520" t="s">
        <v>126</v>
      </c>
      <c r="C79" s="633" t="s">
        <v>246</v>
      </c>
      <c r="D79" s="652"/>
      <c r="E79" s="641"/>
      <c r="F79" s="642"/>
      <c r="G79" s="646"/>
      <c r="H79" s="641"/>
      <c r="I79" s="643"/>
      <c r="J79" s="653"/>
      <c r="K79" s="654"/>
      <c r="L79" s="641"/>
      <c r="M79" s="646"/>
      <c r="N79" s="647"/>
      <c r="O79" s="654"/>
      <c r="P79" s="641"/>
      <c r="Q79" s="655"/>
      <c r="R79" s="656">
        <f t="shared" si="9"/>
        <v>0</v>
      </c>
    </row>
    <row r="80" spans="1:18" s="650" customFormat="1" x14ac:dyDescent="0.2">
      <c r="A80" s="530">
        <v>69</v>
      </c>
      <c r="B80" s="526" t="s">
        <v>127</v>
      </c>
      <c r="C80" s="633" t="s">
        <v>128</v>
      </c>
      <c r="D80" s="652"/>
      <c r="E80" s="641"/>
      <c r="F80" s="642"/>
      <c r="G80" s="646"/>
      <c r="H80" s="641"/>
      <c r="I80" s="643"/>
      <c r="J80" s="653"/>
      <c r="K80" s="654"/>
      <c r="L80" s="641"/>
      <c r="M80" s="646"/>
      <c r="N80" s="647"/>
      <c r="O80" s="654"/>
      <c r="P80" s="641"/>
      <c r="Q80" s="655"/>
      <c r="R80" s="656">
        <f t="shared" si="9"/>
        <v>0</v>
      </c>
    </row>
    <row r="81" spans="1:18" s="650" customFormat="1" x14ac:dyDescent="0.2">
      <c r="A81" s="530">
        <v>70</v>
      </c>
      <c r="B81" s="520" t="s">
        <v>129</v>
      </c>
      <c r="C81" s="633" t="s">
        <v>247</v>
      </c>
      <c r="D81" s="652"/>
      <c r="E81" s="641"/>
      <c r="F81" s="642"/>
      <c r="G81" s="646"/>
      <c r="H81" s="641"/>
      <c r="I81" s="643"/>
      <c r="J81" s="653"/>
      <c r="K81" s="654"/>
      <c r="L81" s="641"/>
      <c r="M81" s="646"/>
      <c r="N81" s="647"/>
      <c r="O81" s="654"/>
      <c r="P81" s="641"/>
      <c r="Q81" s="655"/>
      <c r="R81" s="656">
        <f t="shared" si="9"/>
        <v>0</v>
      </c>
    </row>
    <row r="82" spans="1:18" s="650" customFormat="1" x14ac:dyDescent="0.2">
      <c r="A82" s="530">
        <v>71</v>
      </c>
      <c r="B82" s="526" t="s">
        <v>130</v>
      </c>
      <c r="C82" s="633" t="s">
        <v>34</v>
      </c>
      <c r="D82" s="652"/>
      <c r="E82" s="641"/>
      <c r="F82" s="642"/>
      <c r="G82" s="646"/>
      <c r="H82" s="641"/>
      <c r="I82" s="643"/>
      <c r="J82" s="653"/>
      <c r="K82" s="654"/>
      <c r="L82" s="641"/>
      <c r="M82" s="646"/>
      <c r="N82" s="647"/>
      <c r="O82" s="654"/>
      <c r="P82" s="641"/>
      <c r="Q82" s="655"/>
      <c r="R82" s="656">
        <f t="shared" si="9"/>
        <v>0</v>
      </c>
    </row>
    <row r="83" spans="1:18" s="650" customFormat="1" x14ac:dyDescent="0.2">
      <c r="A83" s="530">
        <v>72</v>
      </c>
      <c r="B83" s="520" t="s">
        <v>131</v>
      </c>
      <c r="C83" s="633" t="s">
        <v>308</v>
      </c>
      <c r="D83" s="652"/>
      <c r="E83" s="641"/>
      <c r="F83" s="642"/>
      <c r="G83" s="646"/>
      <c r="H83" s="641"/>
      <c r="I83" s="643"/>
      <c r="J83" s="653"/>
      <c r="K83" s="654"/>
      <c r="L83" s="641"/>
      <c r="M83" s="646"/>
      <c r="N83" s="647"/>
      <c r="O83" s="654"/>
      <c r="P83" s="641"/>
      <c r="Q83" s="655"/>
      <c r="R83" s="656">
        <f t="shared" si="9"/>
        <v>0</v>
      </c>
    </row>
    <row r="84" spans="1:18" s="650" customFormat="1" x14ac:dyDescent="0.2">
      <c r="A84" s="530">
        <v>73</v>
      </c>
      <c r="B84" s="520" t="s">
        <v>132</v>
      </c>
      <c r="C84" s="633" t="s">
        <v>35</v>
      </c>
      <c r="D84" s="652"/>
      <c r="E84" s="641"/>
      <c r="F84" s="642"/>
      <c r="G84" s="646"/>
      <c r="H84" s="641"/>
      <c r="I84" s="643"/>
      <c r="J84" s="653"/>
      <c r="K84" s="654"/>
      <c r="L84" s="641"/>
      <c r="M84" s="646"/>
      <c r="N84" s="647"/>
      <c r="O84" s="654"/>
      <c r="P84" s="641"/>
      <c r="Q84" s="655"/>
      <c r="R84" s="656">
        <f t="shared" si="9"/>
        <v>0</v>
      </c>
    </row>
    <row r="85" spans="1:18" s="650" customFormat="1" x14ac:dyDescent="0.2">
      <c r="A85" s="530">
        <v>74</v>
      </c>
      <c r="B85" s="520" t="s">
        <v>133</v>
      </c>
      <c r="C85" s="633" t="s">
        <v>48</v>
      </c>
      <c r="D85" s="652"/>
      <c r="E85" s="641"/>
      <c r="F85" s="642"/>
      <c r="G85" s="646"/>
      <c r="H85" s="641"/>
      <c r="I85" s="643"/>
      <c r="J85" s="653"/>
      <c r="K85" s="654"/>
      <c r="L85" s="641"/>
      <c r="M85" s="646"/>
      <c r="N85" s="647"/>
      <c r="O85" s="654"/>
      <c r="P85" s="641"/>
      <c r="Q85" s="655"/>
      <c r="R85" s="656">
        <f t="shared" si="9"/>
        <v>0</v>
      </c>
    </row>
    <row r="86" spans="1:18" s="650" customFormat="1" x14ac:dyDescent="0.2">
      <c r="A86" s="530">
        <v>75</v>
      </c>
      <c r="B86" s="520" t="s">
        <v>134</v>
      </c>
      <c r="C86" s="633" t="s">
        <v>226</v>
      </c>
      <c r="D86" s="652"/>
      <c r="E86" s="641"/>
      <c r="F86" s="642"/>
      <c r="G86" s="646"/>
      <c r="H86" s="641"/>
      <c r="I86" s="643"/>
      <c r="J86" s="653"/>
      <c r="K86" s="654"/>
      <c r="L86" s="641"/>
      <c r="M86" s="646"/>
      <c r="N86" s="647"/>
      <c r="O86" s="654"/>
      <c r="P86" s="641"/>
      <c r="Q86" s="655"/>
      <c r="R86" s="656">
        <f t="shared" si="9"/>
        <v>0</v>
      </c>
    </row>
    <row r="87" spans="1:18" s="650" customFormat="1" x14ac:dyDescent="0.2">
      <c r="A87" s="530">
        <v>76</v>
      </c>
      <c r="B87" s="520" t="s">
        <v>135</v>
      </c>
      <c r="C87" s="633" t="s">
        <v>290</v>
      </c>
      <c r="D87" s="652"/>
      <c r="E87" s="641"/>
      <c r="F87" s="642"/>
      <c r="G87" s="646"/>
      <c r="H87" s="641"/>
      <c r="I87" s="643"/>
      <c r="J87" s="653"/>
      <c r="K87" s="654"/>
      <c r="L87" s="641"/>
      <c r="M87" s="646"/>
      <c r="N87" s="647"/>
      <c r="O87" s="654"/>
      <c r="P87" s="641"/>
      <c r="Q87" s="655"/>
      <c r="R87" s="656">
        <f t="shared" si="9"/>
        <v>0</v>
      </c>
    </row>
    <row r="88" spans="1:18" s="650" customFormat="1" x14ac:dyDescent="0.2">
      <c r="A88" s="530">
        <v>77</v>
      </c>
      <c r="B88" s="525" t="s">
        <v>136</v>
      </c>
      <c r="C88" s="633" t="s">
        <v>259</v>
      </c>
      <c r="D88" s="652"/>
      <c r="E88" s="641"/>
      <c r="F88" s="642"/>
      <c r="G88" s="646"/>
      <c r="H88" s="641"/>
      <c r="I88" s="643"/>
      <c r="J88" s="653"/>
      <c r="K88" s="654"/>
      <c r="L88" s="641"/>
      <c r="M88" s="646"/>
      <c r="N88" s="647"/>
      <c r="O88" s="654"/>
      <c r="P88" s="641"/>
      <c r="Q88" s="655"/>
      <c r="R88" s="656">
        <f t="shared" si="9"/>
        <v>0</v>
      </c>
    </row>
    <row r="89" spans="1:18" s="650" customFormat="1" ht="25.5" x14ac:dyDescent="0.2">
      <c r="A89" s="657">
        <v>78</v>
      </c>
      <c r="B89" s="535" t="s">
        <v>137</v>
      </c>
      <c r="C89" s="635" t="s">
        <v>248</v>
      </c>
      <c r="D89" s="652"/>
      <c r="E89" s="641"/>
      <c r="F89" s="642"/>
      <c r="G89" s="646"/>
      <c r="H89" s="641"/>
      <c r="I89" s="643"/>
      <c r="J89" s="653"/>
      <c r="K89" s="654"/>
      <c r="L89" s="641"/>
      <c r="M89" s="646"/>
      <c r="N89" s="647"/>
      <c r="O89" s="654"/>
      <c r="P89" s="641"/>
      <c r="Q89" s="655"/>
      <c r="R89" s="656">
        <f t="shared" si="9"/>
        <v>0</v>
      </c>
    </row>
    <row r="90" spans="1:18" s="650" customFormat="1" ht="38.25" x14ac:dyDescent="0.2">
      <c r="A90" s="658"/>
      <c r="B90" s="538"/>
      <c r="C90" s="633" t="s">
        <v>288</v>
      </c>
      <c r="D90" s="652"/>
      <c r="E90" s="641"/>
      <c r="F90" s="642"/>
      <c r="G90" s="646"/>
      <c r="H90" s="641"/>
      <c r="I90" s="643"/>
      <c r="J90" s="653"/>
      <c r="K90" s="654"/>
      <c r="L90" s="641"/>
      <c r="M90" s="646"/>
      <c r="N90" s="647"/>
      <c r="O90" s="654"/>
      <c r="P90" s="641"/>
      <c r="Q90" s="655"/>
      <c r="R90" s="656">
        <f t="shared" si="9"/>
        <v>0</v>
      </c>
    </row>
    <row r="91" spans="1:18" s="650" customFormat="1" ht="25.5" x14ac:dyDescent="0.2">
      <c r="A91" s="658"/>
      <c r="B91" s="538"/>
      <c r="C91" s="633" t="s">
        <v>249</v>
      </c>
      <c r="D91" s="652"/>
      <c r="E91" s="641"/>
      <c r="F91" s="642"/>
      <c r="G91" s="646"/>
      <c r="H91" s="641"/>
      <c r="I91" s="643"/>
      <c r="J91" s="653"/>
      <c r="K91" s="654"/>
      <c r="L91" s="641"/>
      <c r="M91" s="646"/>
      <c r="N91" s="647"/>
      <c r="O91" s="654"/>
      <c r="P91" s="641"/>
      <c r="Q91" s="655"/>
      <c r="R91" s="656">
        <f t="shared" si="9"/>
        <v>0</v>
      </c>
    </row>
    <row r="92" spans="1:18" s="650" customFormat="1" ht="38.25" x14ac:dyDescent="0.2">
      <c r="A92" s="659"/>
      <c r="B92" s="540"/>
      <c r="C92" s="636" t="s">
        <v>289</v>
      </c>
      <c r="D92" s="652"/>
      <c r="E92" s="641"/>
      <c r="F92" s="642"/>
      <c r="G92" s="646"/>
      <c r="H92" s="641"/>
      <c r="I92" s="643"/>
      <c r="J92" s="653"/>
      <c r="K92" s="654"/>
      <c r="L92" s="641"/>
      <c r="M92" s="646"/>
      <c r="N92" s="647"/>
      <c r="O92" s="654"/>
      <c r="P92" s="641"/>
      <c r="Q92" s="655"/>
      <c r="R92" s="656">
        <f t="shared" si="9"/>
        <v>0</v>
      </c>
    </row>
    <row r="93" spans="1:18" s="650" customFormat="1" ht="25.5" x14ac:dyDescent="0.2">
      <c r="A93" s="660">
        <v>79</v>
      </c>
      <c r="B93" s="525" t="s">
        <v>138</v>
      </c>
      <c r="C93" s="633" t="s">
        <v>47</v>
      </c>
      <c r="D93" s="652"/>
      <c r="E93" s="641"/>
      <c r="F93" s="642"/>
      <c r="G93" s="646"/>
      <c r="H93" s="641"/>
      <c r="I93" s="643"/>
      <c r="J93" s="653"/>
      <c r="K93" s="654"/>
      <c r="L93" s="641"/>
      <c r="M93" s="646"/>
      <c r="N93" s="647"/>
      <c r="O93" s="654"/>
      <c r="P93" s="641"/>
      <c r="Q93" s="655"/>
      <c r="R93" s="656">
        <f t="shared" si="9"/>
        <v>0</v>
      </c>
    </row>
    <row r="94" spans="1:18" s="650" customFormat="1" x14ac:dyDescent="0.2">
      <c r="A94" s="530">
        <v>80</v>
      </c>
      <c r="B94" s="525" t="s">
        <v>139</v>
      </c>
      <c r="C94" s="633" t="s">
        <v>140</v>
      </c>
      <c r="D94" s="652"/>
      <c r="E94" s="641"/>
      <c r="F94" s="642"/>
      <c r="G94" s="646"/>
      <c r="H94" s="641"/>
      <c r="I94" s="643"/>
      <c r="J94" s="653"/>
      <c r="K94" s="654"/>
      <c r="L94" s="641"/>
      <c r="M94" s="646"/>
      <c r="N94" s="647"/>
      <c r="O94" s="654"/>
      <c r="P94" s="641"/>
      <c r="Q94" s="655"/>
      <c r="R94" s="656">
        <f t="shared" si="9"/>
        <v>0</v>
      </c>
    </row>
    <row r="95" spans="1:18" s="650" customFormat="1" x14ac:dyDescent="0.2">
      <c r="A95" s="530">
        <v>81</v>
      </c>
      <c r="B95" s="526" t="s">
        <v>141</v>
      </c>
      <c r="C95" s="633" t="s">
        <v>142</v>
      </c>
      <c r="D95" s="652"/>
      <c r="E95" s="641"/>
      <c r="F95" s="642"/>
      <c r="G95" s="646"/>
      <c r="H95" s="641"/>
      <c r="I95" s="643"/>
      <c r="J95" s="653"/>
      <c r="K95" s="654"/>
      <c r="L95" s="641"/>
      <c r="M95" s="646"/>
      <c r="N95" s="647"/>
      <c r="O95" s="654"/>
      <c r="P95" s="641"/>
      <c r="Q95" s="655"/>
      <c r="R95" s="656">
        <f t="shared" si="9"/>
        <v>0</v>
      </c>
    </row>
    <row r="96" spans="1:18" s="650" customFormat="1" x14ac:dyDescent="0.2">
      <c r="A96" s="530">
        <v>82</v>
      </c>
      <c r="B96" s="525" t="s">
        <v>143</v>
      </c>
      <c r="C96" s="633" t="s">
        <v>27</v>
      </c>
      <c r="D96" s="652">
        <v>846399.96</v>
      </c>
      <c r="E96" s="641"/>
      <c r="F96" s="642">
        <f t="shared" ref="F96:F107" si="10">SUM(D96:E96)</f>
        <v>846399.96</v>
      </c>
      <c r="G96" s="646">
        <v>1065344.94</v>
      </c>
      <c r="H96" s="641"/>
      <c r="I96" s="643">
        <f t="shared" ref="I96:I107" si="11">SUM(G96:H96)</f>
        <v>1065344.94</v>
      </c>
      <c r="J96" s="653">
        <f t="shared" ref="J96:J107" si="12">F96+I96</f>
        <v>1911744.9</v>
      </c>
      <c r="K96" s="654"/>
      <c r="L96" s="641"/>
      <c r="M96" s="646"/>
      <c r="N96" s="647"/>
      <c r="O96" s="654"/>
      <c r="P96" s="641"/>
      <c r="Q96" s="655"/>
      <c r="R96" s="656">
        <f t="shared" si="9"/>
        <v>1911744.9</v>
      </c>
    </row>
    <row r="97" spans="1:18" s="650" customFormat="1" x14ac:dyDescent="0.2">
      <c r="A97" s="530">
        <v>83</v>
      </c>
      <c r="B97" s="526" t="s">
        <v>144</v>
      </c>
      <c r="C97" s="633" t="s">
        <v>12</v>
      </c>
      <c r="D97" s="652">
        <v>881549.46</v>
      </c>
      <c r="E97" s="641"/>
      <c r="F97" s="642">
        <f t="shared" si="10"/>
        <v>881549.46</v>
      </c>
      <c r="G97" s="646">
        <v>523704.92</v>
      </c>
      <c r="H97" s="641"/>
      <c r="I97" s="643">
        <f t="shared" si="11"/>
        <v>523704.92</v>
      </c>
      <c r="J97" s="653">
        <f t="shared" si="12"/>
        <v>1405254.38</v>
      </c>
      <c r="K97" s="654"/>
      <c r="L97" s="641"/>
      <c r="M97" s="646"/>
      <c r="N97" s="647"/>
      <c r="O97" s="654"/>
      <c r="P97" s="641"/>
      <c r="Q97" s="655"/>
      <c r="R97" s="656">
        <f t="shared" si="9"/>
        <v>1405254.38</v>
      </c>
    </row>
    <row r="98" spans="1:18" s="650" customFormat="1" x14ac:dyDescent="0.2">
      <c r="A98" s="530">
        <v>84</v>
      </c>
      <c r="B98" s="526" t="s">
        <v>145</v>
      </c>
      <c r="C98" s="633" t="s">
        <v>26</v>
      </c>
      <c r="D98" s="652">
        <v>2492802.54</v>
      </c>
      <c r="E98" s="641"/>
      <c r="F98" s="642">
        <f t="shared" si="10"/>
        <v>2492802.54</v>
      </c>
      <c r="G98" s="646">
        <v>2548577.71</v>
      </c>
      <c r="H98" s="641"/>
      <c r="I98" s="643">
        <f t="shared" si="11"/>
        <v>2548577.71</v>
      </c>
      <c r="J98" s="653">
        <f t="shared" si="12"/>
        <v>5041380.25</v>
      </c>
      <c r="K98" s="654"/>
      <c r="L98" s="641"/>
      <c r="M98" s="646"/>
      <c r="N98" s="647"/>
      <c r="O98" s="654"/>
      <c r="P98" s="641"/>
      <c r="Q98" s="655"/>
      <c r="R98" s="656">
        <f t="shared" si="9"/>
        <v>5041380.25</v>
      </c>
    </row>
    <row r="99" spans="1:18" s="650" customFormat="1" x14ac:dyDescent="0.2">
      <c r="A99" s="530">
        <v>85</v>
      </c>
      <c r="B99" s="525" t="s">
        <v>146</v>
      </c>
      <c r="C99" s="633" t="s">
        <v>41</v>
      </c>
      <c r="D99" s="652">
        <v>1103694.3</v>
      </c>
      <c r="E99" s="641"/>
      <c r="F99" s="642">
        <f t="shared" si="10"/>
        <v>1103694.3</v>
      </c>
      <c r="G99" s="646">
        <v>1027681.23</v>
      </c>
      <c r="H99" s="641"/>
      <c r="I99" s="643">
        <f t="shared" si="11"/>
        <v>1027681.23</v>
      </c>
      <c r="J99" s="653">
        <f t="shared" si="12"/>
        <v>2131375.5300000003</v>
      </c>
      <c r="K99" s="654"/>
      <c r="L99" s="641"/>
      <c r="M99" s="646"/>
      <c r="N99" s="647"/>
      <c r="O99" s="654"/>
      <c r="P99" s="641"/>
      <c r="Q99" s="655"/>
      <c r="R99" s="656">
        <f t="shared" si="9"/>
        <v>2131375.5300000003</v>
      </c>
    </row>
    <row r="100" spans="1:18" s="650" customFormat="1" x14ac:dyDescent="0.2">
      <c r="A100" s="530">
        <v>86</v>
      </c>
      <c r="B100" s="520" t="s">
        <v>148</v>
      </c>
      <c r="C100" s="633" t="s">
        <v>28</v>
      </c>
      <c r="D100" s="652">
        <v>3706163.28</v>
      </c>
      <c r="E100" s="641"/>
      <c r="F100" s="642">
        <f t="shared" si="10"/>
        <v>3706163.28</v>
      </c>
      <c r="G100" s="646">
        <v>1334371.44</v>
      </c>
      <c r="H100" s="641"/>
      <c r="I100" s="643">
        <f t="shared" si="11"/>
        <v>1334371.44</v>
      </c>
      <c r="J100" s="653">
        <f t="shared" si="12"/>
        <v>5040534.72</v>
      </c>
      <c r="K100" s="654"/>
      <c r="L100" s="641"/>
      <c r="M100" s="646"/>
      <c r="N100" s="647"/>
      <c r="O100" s="654"/>
      <c r="P100" s="641"/>
      <c r="Q100" s="655"/>
      <c r="R100" s="656">
        <f t="shared" si="9"/>
        <v>5040534.72</v>
      </c>
    </row>
    <row r="101" spans="1:18" s="650" customFormat="1" x14ac:dyDescent="0.2">
      <c r="A101" s="530">
        <v>88</v>
      </c>
      <c r="B101" s="520" t="s">
        <v>149</v>
      </c>
      <c r="C101" s="633" t="s">
        <v>29</v>
      </c>
      <c r="D101" s="652">
        <v>2639024.46</v>
      </c>
      <c r="E101" s="641"/>
      <c r="F101" s="642">
        <f t="shared" si="10"/>
        <v>2639024.46</v>
      </c>
      <c r="G101" s="646">
        <v>1632094.1</v>
      </c>
      <c r="H101" s="641"/>
      <c r="I101" s="643">
        <f t="shared" si="11"/>
        <v>1632094.1</v>
      </c>
      <c r="J101" s="653">
        <f t="shared" si="12"/>
        <v>4271118.5600000005</v>
      </c>
      <c r="K101" s="654"/>
      <c r="L101" s="641"/>
      <c r="M101" s="646"/>
      <c r="N101" s="647"/>
      <c r="O101" s="654"/>
      <c r="P101" s="641"/>
      <c r="Q101" s="655"/>
      <c r="R101" s="656">
        <f t="shared" si="9"/>
        <v>4271118.5600000005</v>
      </c>
    </row>
    <row r="102" spans="1:18" s="650" customFormat="1" x14ac:dyDescent="0.2">
      <c r="A102" s="530">
        <v>89</v>
      </c>
      <c r="B102" s="526" t="s">
        <v>150</v>
      </c>
      <c r="C102" s="633" t="s">
        <v>14</v>
      </c>
      <c r="D102" s="652">
        <v>829059.54</v>
      </c>
      <c r="E102" s="641"/>
      <c r="F102" s="642">
        <f t="shared" si="10"/>
        <v>829059.54</v>
      </c>
      <c r="G102" s="646">
        <v>959527.85</v>
      </c>
      <c r="H102" s="641"/>
      <c r="I102" s="643">
        <f t="shared" si="11"/>
        <v>959527.85</v>
      </c>
      <c r="J102" s="653">
        <f t="shared" si="12"/>
        <v>1788587.3900000001</v>
      </c>
      <c r="K102" s="654">
        <v>6796262.04</v>
      </c>
      <c r="L102" s="641"/>
      <c r="M102" s="646"/>
      <c r="N102" s="647">
        <f t="shared" ref="N102:N107" si="13">SUM(K102:M102)</f>
        <v>6796262.04</v>
      </c>
      <c r="O102" s="654"/>
      <c r="P102" s="641"/>
      <c r="Q102" s="655"/>
      <c r="R102" s="656">
        <f t="shared" si="9"/>
        <v>8584849.4299999997</v>
      </c>
    </row>
    <row r="103" spans="1:18" s="650" customFormat="1" x14ac:dyDescent="0.2">
      <c r="A103" s="530">
        <v>90</v>
      </c>
      <c r="B103" s="520" t="s">
        <v>151</v>
      </c>
      <c r="C103" s="633" t="s">
        <v>30</v>
      </c>
      <c r="D103" s="652">
        <v>1347397.5</v>
      </c>
      <c r="E103" s="641"/>
      <c r="F103" s="642">
        <f t="shared" si="10"/>
        <v>1347397.5</v>
      </c>
      <c r="G103" s="646">
        <v>981049.97</v>
      </c>
      <c r="H103" s="641"/>
      <c r="I103" s="643">
        <f t="shared" si="11"/>
        <v>981049.97</v>
      </c>
      <c r="J103" s="653">
        <f t="shared" si="12"/>
        <v>2328447.4699999997</v>
      </c>
      <c r="K103" s="654"/>
      <c r="L103" s="641"/>
      <c r="M103" s="646"/>
      <c r="N103" s="647"/>
      <c r="O103" s="654"/>
      <c r="P103" s="641"/>
      <c r="Q103" s="655"/>
      <c r="R103" s="656">
        <f t="shared" si="9"/>
        <v>2328447.4699999997</v>
      </c>
    </row>
    <row r="104" spans="1:18" s="650" customFormat="1" x14ac:dyDescent="0.2">
      <c r="A104" s="530">
        <v>91</v>
      </c>
      <c r="B104" s="520" t="s">
        <v>152</v>
      </c>
      <c r="C104" s="633" t="s">
        <v>15</v>
      </c>
      <c r="D104" s="652">
        <v>1180554.54</v>
      </c>
      <c r="E104" s="641"/>
      <c r="F104" s="642">
        <f t="shared" si="10"/>
        <v>1180554.54</v>
      </c>
      <c r="G104" s="646">
        <v>1212412.76</v>
      </c>
      <c r="H104" s="641"/>
      <c r="I104" s="643">
        <f t="shared" si="11"/>
        <v>1212412.76</v>
      </c>
      <c r="J104" s="653">
        <f t="shared" si="12"/>
        <v>2392967.2999999998</v>
      </c>
      <c r="K104" s="654"/>
      <c r="L104" s="641"/>
      <c r="M104" s="646"/>
      <c r="N104" s="647"/>
      <c r="O104" s="654"/>
      <c r="P104" s="641"/>
      <c r="Q104" s="655"/>
      <c r="R104" s="656">
        <f t="shared" si="9"/>
        <v>2392967.2999999998</v>
      </c>
    </row>
    <row r="105" spans="1:18" s="650" customFormat="1" x14ac:dyDescent="0.2">
      <c r="A105" s="530">
        <v>92</v>
      </c>
      <c r="B105" s="525" t="s">
        <v>153</v>
      </c>
      <c r="C105" s="633" t="s">
        <v>13</v>
      </c>
      <c r="D105" s="652">
        <v>1577040.9</v>
      </c>
      <c r="E105" s="641"/>
      <c r="F105" s="642">
        <f t="shared" si="10"/>
        <v>1577040.9</v>
      </c>
      <c r="G105" s="646">
        <v>1372035.15</v>
      </c>
      <c r="H105" s="641"/>
      <c r="I105" s="643">
        <f t="shared" si="11"/>
        <v>1372035.15</v>
      </c>
      <c r="J105" s="653">
        <f t="shared" si="12"/>
        <v>2949076.05</v>
      </c>
      <c r="K105" s="654">
        <v>11106220.32</v>
      </c>
      <c r="L105" s="641"/>
      <c r="M105" s="646"/>
      <c r="N105" s="647">
        <f t="shared" si="13"/>
        <v>11106220.32</v>
      </c>
      <c r="O105" s="654"/>
      <c r="P105" s="641"/>
      <c r="Q105" s="655"/>
      <c r="R105" s="656">
        <f t="shared" si="9"/>
        <v>14055296.370000001</v>
      </c>
    </row>
    <row r="106" spans="1:18" s="650" customFormat="1" x14ac:dyDescent="0.2">
      <c r="A106" s="530">
        <v>93</v>
      </c>
      <c r="B106" s="526" t="s">
        <v>154</v>
      </c>
      <c r="C106" s="633" t="s">
        <v>31</v>
      </c>
      <c r="D106" s="652">
        <v>1015586.22</v>
      </c>
      <c r="E106" s="641"/>
      <c r="F106" s="642">
        <f t="shared" si="10"/>
        <v>1015586.22</v>
      </c>
      <c r="G106" s="646">
        <v>873439.37</v>
      </c>
      <c r="H106" s="641"/>
      <c r="I106" s="643">
        <f t="shared" si="11"/>
        <v>873439.37</v>
      </c>
      <c r="J106" s="653">
        <f t="shared" si="12"/>
        <v>1889025.5899999999</v>
      </c>
      <c r="K106" s="654"/>
      <c r="L106" s="641"/>
      <c r="M106" s="646"/>
      <c r="N106" s="647"/>
      <c r="O106" s="654"/>
      <c r="P106" s="641"/>
      <c r="Q106" s="655"/>
      <c r="R106" s="656">
        <f t="shared" si="9"/>
        <v>1889025.5899999999</v>
      </c>
    </row>
    <row r="107" spans="1:18" s="650" customFormat="1" x14ac:dyDescent="0.2">
      <c r="A107" s="530">
        <v>94</v>
      </c>
      <c r="B107" s="520" t="s">
        <v>156</v>
      </c>
      <c r="C107" s="633" t="s">
        <v>33</v>
      </c>
      <c r="D107" s="652">
        <v>2578098.66</v>
      </c>
      <c r="E107" s="641"/>
      <c r="F107" s="642">
        <f t="shared" si="10"/>
        <v>2578098.66</v>
      </c>
      <c r="G107" s="646">
        <v>2399716.38</v>
      </c>
      <c r="H107" s="641"/>
      <c r="I107" s="643">
        <f t="shared" si="11"/>
        <v>2399716.38</v>
      </c>
      <c r="J107" s="653">
        <f t="shared" si="12"/>
        <v>4977815.04</v>
      </c>
      <c r="K107" s="654">
        <v>10180701.960000001</v>
      </c>
      <c r="L107" s="641"/>
      <c r="M107" s="646"/>
      <c r="N107" s="647">
        <f t="shared" si="13"/>
        <v>10180701.960000001</v>
      </c>
      <c r="O107" s="654"/>
      <c r="P107" s="641"/>
      <c r="Q107" s="655"/>
      <c r="R107" s="656">
        <f t="shared" si="9"/>
        <v>15158517</v>
      </c>
    </row>
    <row r="108" spans="1:18" s="650" customFormat="1" x14ac:dyDescent="0.2">
      <c r="A108" s="530">
        <v>96</v>
      </c>
      <c r="B108" s="520" t="s">
        <v>158</v>
      </c>
      <c r="C108" s="633" t="s">
        <v>159</v>
      </c>
      <c r="D108" s="652"/>
      <c r="E108" s="641"/>
      <c r="F108" s="642"/>
      <c r="G108" s="646"/>
      <c r="H108" s="641"/>
      <c r="I108" s="643"/>
      <c r="J108" s="653"/>
      <c r="K108" s="654"/>
      <c r="L108" s="641"/>
      <c r="M108" s="646"/>
      <c r="N108" s="647"/>
      <c r="O108" s="654"/>
      <c r="P108" s="641"/>
      <c r="Q108" s="655"/>
      <c r="R108" s="656">
        <f t="shared" si="9"/>
        <v>0</v>
      </c>
    </row>
    <row r="109" spans="1:18" s="650" customFormat="1" x14ac:dyDescent="0.2">
      <c r="A109" s="530">
        <v>98</v>
      </c>
      <c r="B109" s="520" t="s">
        <v>160</v>
      </c>
      <c r="C109" s="633" t="s">
        <v>161</v>
      </c>
      <c r="D109" s="652"/>
      <c r="E109" s="641"/>
      <c r="F109" s="642"/>
      <c r="G109" s="646"/>
      <c r="H109" s="641"/>
      <c r="I109" s="643"/>
      <c r="J109" s="653"/>
      <c r="K109" s="654"/>
      <c r="L109" s="641"/>
      <c r="M109" s="646"/>
      <c r="N109" s="647"/>
      <c r="O109" s="654"/>
      <c r="P109" s="641"/>
      <c r="Q109" s="655"/>
      <c r="R109" s="656">
        <f t="shared" si="9"/>
        <v>0</v>
      </c>
    </row>
    <row r="110" spans="1:18" s="650" customFormat="1" x14ac:dyDescent="0.2">
      <c r="A110" s="530">
        <v>99</v>
      </c>
      <c r="B110" s="526" t="s">
        <v>162</v>
      </c>
      <c r="C110" s="633" t="s">
        <v>163</v>
      </c>
      <c r="D110" s="652"/>
      <c r="E110" s="641"/>
      <c r="F110" s="642"/>
      <c r="G110" s="646"/>
      <c r="H110" s="641"/>
      <c r="I110" s="643"/>
      <c r="J110" s="653"/>
      <c r="K110" s="654"/>
      <c r="L110" s="641"/>
      <c r="M110" s="646"/>
      <c r="N110" s="647"/>
      <c r="O110" s="654"/>
      <c r="P110" s="641"/>
      <c r="Q110" s="655"/>
      <c r="R110" s="656">
        <f t="shared" si="9"/>
        <v>0</v>
      </c>
    </row>
    <row r="111" spans="1:18" s="650" customFormat="1" x14ac:dyDescent="0.2">
      <c r="A111" s="530">
        <v>100</v>
      </c>
      <c r="B111" s="526" t="s">
        <v>164</v>
      </c>
      <c r="C111" s="633" t="s">
        <v>165</v>
      </c>
      <c r="D111" s="652"/>
      <c r="E111" s="641"/>
      <c r="F111" s="642"/>
      <c r="G111" s="646"/>
      <c r="H111" s="641"/>
      <c r="I111" s="643"/>
      <c r="J111" s="653"/>
      <c r="K111" s="654"/>
      <c r="L111" s="641"/>
      <c r="M111" s="646"/>
      <c r="N111" s="647"/>
      <c r="O111" s="654"/>
      <c r="P111" s="641"/>
      <c r="Q111" s="655"/>
      <c r="R111" s="656">
        <f t="shared" si="9"/>
        <v>0</v>
      </c>
    </row>
    <row r="112" spans="1:18" s="650" customFormat="1" ht="15.75" customHeight="1" x14ac:dyDescent="0.2">
      <c r="A112" s="530">
        <v>101</v>
      </c>
      <c r="B112" s="526" t="s">
        <v>166</v>
      </c>
      <c r="C112" s="633" t="s">
        <v>167</v>
      </c>
      <c r="D112" s="652"/>
      <c r="E112" s="641"/>
      <c r="F112" s="642"/>
      <c r="G112" s="646"/>
      <c r="H112" s="641"/>
      <c r="I112" s="643"/>
      <c r="J112" s="653"/>
      <c r="K112" s="654"/>
      <c r="L112" s="641"/>
      <c r="M112" s="646"/>
      <c r="N112" s="647"/>
      <c r="O112" s="654"/>
      <c r="P112" s="641"/>
      <c r="Q112" s="655"/>
      <c r="R112" s="656">
        <f t="shared" si="9"/>
        <v>0</v>
      </c>
    </row>
    <row r="113" spans="1:18" s="650" customFormat="1" x14ac:dyDescent="0.2">
      <c r="A113" s="530">
        <v>102</v>
      </c>
      <c r="B113" s="526" t="s">
        <v>168</v>
      </c>
      <c r="C113" s="633" t="s">
        <v>169</v>
      </c>
      <c r="D113" s="652"/>
      <c r="E113" s="641"/>
      <c r="F113" s="642"/>
      <c r="G113" s="646"/>
      <c r="H113" s="641"/>
      <c r="I113" s="643"/>
      <c r="J113" s="653"/>
      <c r="K113" s="654"/>
      <c r="L113" s="641"/>
      <c r="M113" s="646"/>
      <c r="N113" s="647"/>
      <c r="O113" s="654"/>
      <c r="P113" s="641"/>
      <c r="Q113" s="655"/>
      <c r="R113" s="656">
        <f t="shared" si="9"/>
        <v>0</v>
      </c>
    </row>
    <row r="114" spans="1:18" s="650" customFormat="1" x14ac:dyDescent="0.2">
      <c r="A114" s="530">
        <v>103</v>
      </c>
      <c r="B114" s="526" t="s">
        <v>170</v>
      </c>
      <c r="C114" s="633" t="s">
        <v>171</v>
      </c>
      <c r="D114" s="652"/>
      <c r="E114" s="641"/>
      <c r="F114" s="642"/>
      <c r="G114" s="646"/>
      <c r="H114" s="641"/>
      <c r="I114" s="643"/>
      <c r="J114" s="653"/>
      <c r="K114" s="654"/>
      <c r="L114" s="641"/>
      <c r="M114" s="646"/>
      <c r="N114" s="647"/>
      <c r="O114" s="654"/>
      <c r="P114" s="641"/>
      <c r="Q114" s="655"/>
      <c r="R114" s="656">
        <f t="shared" si="9"/>
        <v>0</v>
      </c>
    </row>
    <row r="115" spans="1:18" s="650" customFormat="1" x14ac:dyDescent="0.2">
      <c r="A115" s="530">
        <v>104</v>
      </c>
      <c r="B115" s="543" t="s">
        <v>172</v>
      </c>
      <c r="C115" s="634" t="s">
        <v>173</v>
      </c>
      <c r="D115" s="652"/>
      <c r="E115" s="641"/>
      <c r="F115" s="642"/>
      <c r="G115" s="646"/>
      <c r="H115" s="641"/>
      <c r="I115" s="643"/>
      <c r="J115" s="653"/>
      <c r="K115" s="654"/>
      <c r="L115" s="641"/>
      <c r="M115" s="646"/>
      <c r="N115" s="647"/>
      <c r="O115" s="654"/>
      <c r="P115" s="641"/>
      <c r="Q115" s="655"/>
      <c r="R115" s="656">
        <f t="shared" si="9"/>
        <v>0</v>
      </c>
    </row>
    <row r="116" spans="1:18" s="650" customFormat="1" x14ac:dyDescent="0.2">
      <c r="A116" s="530">
        <v>105</v>
      </c>
      <c r="B116" s="525" t="s">
        <v>174</v>
      </c>
      <c r="C116" s="633" t="s">
        <v>175</v>
      </c>
      <c r="D116" s="652"/>
      <c r="E116" s="641"/>
      <c r="F116" s="642"/>
      <c r="G116" s="646"/>
      <c r="H116" s="641"/>
      <c r="I116" s="643"/>
      <c r="J116" s="653"/>
      <c r="K116" s="654"/>
      <c r="L116" s="641"/>
      <c r="M116" s="646"/>
      <c r="N116" s="647"/>
      <c r="O116" s="654"/>
      <c r="P116" s="641"/>
      <c r="Q116" s="655"/>
      <c r="R116" s="656">
        <f t="shared" si="9"/>
        <v>0</v>
      </c>
    </row>
    <row r="117" spans="1:18" s="650" customFormat="1" x14ac:dyDescent="0.2">
      <c r="A117" s="530">
        <v>106</v>
      </c>
      <c r="B117" s="526" t="s">
        <v>176</v>
      </c>
      <c r="C117" s="633" t="s">
        <v>177</v>
      </c>
      <c r="D117" s="652"/>
      <c r="E117" s="641"/>
      <c r="F117" s="642"/>
      <c r="G117" s="646"/>
      <c r="H117" s="641"/>
      <c r="I117" s="643"/>
      <c r="J117" s="653"/>
      <c r="K117" s="654"/>
      <c r="L117" s="641"/>
      <c r="M117" s="646"/>
      <c r="N117" s="647"/>
      <c r="O117" s="654"/>
      <c r="P117" s="641"/>
      <c r="Q117" s="655"/>
      <c r="R117" s="656">
        <f t="shared" si="9"/>
        <v>0</v>
      </c>
    </row>
    <row r="118" spans="1:18" s="650" customFormat="1" x14ac:dyDescent="0.2">
      <c r="A118" s="530">
        <v>107</v>
      </c>
      <c r="B118" s="520" t="s">
        <v>178</v>
      </c>
      <c r="C118" s="637" t="s">
        <v>179</v>
      </c>
      <c r="D118" s="652"/>
      <c r="E118" s="641"/>
      <c r="F118" s="642"/>
      <c r="G118" s="646"/>
      <c r="H118" s="641"/>
      <c r="I118" s="643"/>
      <c r="J118" s="653"/>
      <c r="K118" s="654"/>
      <c r="L118" s="641"/>
      <c r="M118" s="646"/>
      <c r="N118" s="647"/>
      <c r="O118" s="654"/>
      <c r="P118" s="641"/>
      <c r="Q118" s="655"/>
      <c r="R118" s="656">
        <f t="shared" si="9"/>
        <v>0</v>
      </c>
    </row>
    <row r="119" spans="1:18" s="650" customFormat="1" x14ac:dyDescent="0.2">
      <c r="A119" s="530">
        <v>108</v>
      </c>
      <c r="B119" s="526" t="s">
        <v>180</v>
      </c>
      <c r="C119" s="633" t="s">
        <v>262</v>
      </c>
      <c r="D119" s="652"/>
      <c r="E119" s="641"/>
      <c r="F119" s="642"/>
      <c r="G119" s="646"/>
      <c r="H119" s="641"/>
      <c r="I119" s="643"/>
      <c r="J119" s="653"/>
      <c r="K119" s="654"/>
      <c r="L119" s="641"/>
      <c r="M119" s="646"/>
      <c r="N119" s="647"/>
      <c r="O119" s="654"/>
      <c r="P119" s="641"/>
      <c r="Q119" s="655"/>
      <c r="R119" s="656">
        <f t="shared" si="9"/>
        <v>0</v>
      </c>
    </row>
    <row r="120" spans="1:18" s="650" customFormat="1" x14ac:dyDescent="0.2">
      <c r="A120" s="530">
        <v>109</v>
      </c>
      <c r="B120" s="525" t="s">
        <v>181</v>
      </c>
      <c r="C120" s="633" t="s">
        <v>250</v>
      </c>
      <c r="D120" s="652"/>
      <c r="E120" s="641"/>
      <c r="F120" s="642"/>
      <c r="G120" s="646"/>
      <c r="H120" s="641"/>
      <c r="I120" s="643"/>
      <c r="J120" s="653"/>
      <c r="K120" s="654"/>
      <c r="L120" s="641"/>
      <c r="M120" s="646"/>
      <c r="N120" s="647"/>
      <c r="O120" s="654"/>
      <c r="P120" s="641"/>
      <c r="Q120" s="655"/>
      <c r="R120" s="656">
        <f t="shared" si="9"/>
        <v>0</v>
      </c>
    </row>
    <row r="121" spans="1:18" s="650" customFormat="1" x14ac:dyDescent="0.2">
      <c r="A121" s="530">
        <v>110</v>
      </c>
      <c r="B121" s="520" t="s">
        <v>301</v>
      </c>
      <c r="C121" s="633" t="s">
        <v>306</v>
      </c>
      <c r="D121" s="652"/>
      <c r="E121" s="641"/>
      <c r="F121" s="642"/>
      <c r="G121" s="646"/>
      <c r="H121" s="641"/>
      <c r="I121" s="643"/>
      <c r="J121" s="653"/>
      <c r="K121" s="654"/>
      <c r="L121" s="641"/>
      <c r="M121" s="646"/>
      <c r="N121" s="647"/>
      <c r="O121" s="654"/>
      <c r="P121" s="641"/>
      <c r="Q121" s="655"/>
      <c r="R121" s="656">
        <f t="shared" si="9"/>
        <v>0</v>
      </c>
    </row>
    <row r="122" spans="1:18" s="650" customFormat="1" x14ac:dyDescent="0.2">
      <c r="A122" s="530">
        <v>111</v>
      </c>
      <c r="B122" s="545" t="s">
        <v>311</v>
      </c>
      <c r="C122" s="634" t="s">
        <v>310</v>
      </c>
      <c r="D122" s="652"/>
      <c r="E122" s="641"/>
      <c r="F122" s="642"/>
      <c r="G122" s="646"/>
      <c r="H122" s="641"/>
      <c r="I122" s="643"/>
      <c r="J122" s="653"/>
      <c r="K122" s="654"/>
      <c r="L122" s="641"/>
      <c r="M122" s="646"/>
      <c r="N122" s="647"/>
      <c r="O122" s="654"/>
      <c r="P122" s="641"/>
      <c r="Q122" s="655"/>
      <c r="R122" s="656">
        <f t="shared" si="9"/>
        <v>0</v>
      </c>
    </row>
    <row r="123" spans="1:18" s="650" customFormat="1" x14ac:dyDescent="0.2">
      <c r="A123" s="530">
        <v>112</v>
      </c>
      <c r="B123" s="525" t="s">
        <v>182</v>
      </c>
      <c r="C123" s="633" t="s">
        <v>300</v>
      </c>
      <c r="D123" s="652"/>
      <c r="E123" s="641"/>
      <c r="F123" s="642"/>
      <c r="G123" s="646"/>
      <c r="H123" s="641"/>
      <c r="I123" s="643"/>
      <c r="J123" s="653"/>
      <c r="K123" s="654"/>
      <c r="L123" s="641"/>
      <c r="M123" s="646"/>
      <c r="N123" s="647"/>
      <c r="O123" s="654"/>
      <c r="P123" s="641"/>
      <c r="Q123" s="655"/>
      <c r="R123" s="656">
        <f t="shared" si="9"/>
        <v>0</v>
      </c>
    </row>
    <row r="124" spans="1:18" s="650" customFormat="1" x14ac:dyDescent="0.2">
      <c r="A124" s="530">
        <v>113</v>
      </c>
      <c r="B124" s="526" t="s">
        <v>183</v>
      </c>
      <c r="C124" s="633" t="s">
        <v>184</v>
      </c>
      <c r="D124" s="652"/>
      <c r="E124" s="641"/>
      <c r="F124" s="642"/>
      <c r="G124" s="646"/>
      <c r="H124" s="641"/>
      <c r="I124" s="643"/>
      <c r="J124" s="653"/>
      <c r="K124" s="654"/>
      <c r="L124" s="641"/>
      <c r="M124" s="646"/>
      <c r="N124" s="647"/>
      <c r="O124" s="654"/>
      <c r="P124" s="641"/>
      <c r="Q124" s="655"/>
      <c r="R124" s="656">
        <f t="shared" si="9"/>
        <v>0</v>
      </c>
    </row>
    <row r="125" spans="1:18" s="650" customFormat="1" ht="25.5" x14ac:dyDescent="0.2">
      <c r="A125" s="530">
        <v>114</v>
      </c>
      <c r="B125" s="526" t="s">
        <v>185</v>
      </c>
      <c r="C125" s="69" t="s">
        <v>297</v>
      </c>
      <c r="D125" s="652"/>
      <c r="E125" s="641"/>
      <c r="F125" s="642"/>
      <c r="G125" s="646"/>
      <c r="H125" s="641"/>
      <c r="I125" s="643"/>
      <c r="J125" s="653"/>
      <c r="K125" s="654"/>
      <c r="L125" s="641"/>
      <c r="M125" s="646"/>
      <c r="N125" s="647"/>
      <c r="O125" s="654"/>
      <c r="P125" s="641"/>
      <c r="Q125" s="655"/>
      <c r="R125" s="656">
        <f t="shared" si="9"/>
        <v>0</v>
      </c>
    </row>
    <row r="126" spans="1:18" s="650" customFormat="1" x14ac:dyDescent="0.2">
      <c r="A126" s="530">
        <v>115</v>
      </c>
      <c r="B126" s="526" t="s">
        <v>186</v>
      </c>
      <c r="C126" s="633" t="s">
        <v>221</v>
      </c>
      <c r="D126" s="652"/>
      <c r="E126" s="641"/>
      <c r="F126" s="642"/>
      <c r="G126" s="646"/>
      <c r="H126" s="641"/>
      <c r="I126" s="643"/>
      <c r="J126" s="653"/>
      <c r="K126" s="654"/>
      <c r="L126" s="641"/>
      <c r="M126" s="646"/>
      <c r="N126" s="647"/>
      <c r="O126" s="654"/>
      <c r="P126" s="641"/>
      <c r="Q126" s="655"/>
      <c r="R126" s="656">
        <f t="shared" si="9"/>
        <v>0</v>
      </c>
    </row>
    <row r="127" spans="1:18" s="650" customFormat="1" x14ac:dyDescent="0.2">
      <c r="A127" s="530">
        <v>116</v>
      </c>
      <c r="B127" s="526" t="s">
        <v>187</v>
      </c>
      <c r="C127" s="633" t="s">
        <v>188</v>
      </c>
      <c r="D127" s="652"/>
      <c r="E127" s="641"/>
      <c r="F127" s="642"/>
      <c r="G127" s="646"/>
      <c r="H127" s="641"/>
      <c r="I127" s="643"/>
      <c r="J127" s="653"/>
      <c r="K127" s="654"/>
      <c r="L127" s="641"/>
      <c r="M127" s="646"/>
      <c r="N127" s="647"/>
      <c r="O127" s="654"/>
      <c r="P127" s="641"/>
      <c r="Q127" s="655"/>
      <c r="R127" s="656">
        <f t="shared" si="9"/>
        <v>0</v>
      </c>
    </row>
    <row r="128" spans="1:18" s="650" customFormat="1" x14ac:dyDescent="0.2">
      <c r="A128" s="530">
        <v>117</v>
      </c>
      <c r="B128" s="526" t="s">
        <v>189</v>
      </c>
      <c r="C128" s="633" t="s">
        <v>39</v>
      </c>
      <c r="D128" s="652"/>
      <c r="E128" s="641"/>
      <c r="F128" s="642"/>
      <c r="G128" s="646"/>
      <c r="H128" s="641"/>
      <c r="I128" s="643"/>
      <c r="J128" s="653"/>
      <c r="K128" s="654"/>
      <c r="L128" s="641"/>
      <c r="M128" s="646"/>
      <c r="N128" s="647"/>
      <c r="O128" s="654"/>
      <c r="P128" s="641"/>
      <c r="Q128" s="655"/>
      <c r="R128" s="656">
        <f t="shared" si="9"/>
        <v>0</v>
      </c>
    </row>
    <row r="129" spans="1:18" s="650" customFormat="1" x14ac:dyDescent="0.2">
      <c r="A129" s="530">
        <v>118</v>
      </c>
      <c r="B129" s="520" t="s">
        <v>190</v>
      </c>
      <c r="C129" s="633" t="s">
        <v>44</v>
      </c>
      <c r="D129" s="652"/>
      <c r="E129" s="641"/>
      <c r="F129" s="642"/>
      <c r="G129" s="646"/>
      <c r="H129" s="641"/>
      <c r="I129" s="643"/>
      <c r="J129" s="653"/>
      <c r="K129" s="654"/>
      <c r="L129" s="641"/>
      <c r="M129" s="646"/>
      <c r="N129" s="647"/>
      <c r="O129" s="654"/>
      <c r="P129" s="641"/>
      <c r="Q129" s="655"/>
      <c r="R129" s="656">
        <f t="shared" si="9"/>
        <v>0</v>
      </c>
    </row>
    <row r="130" spans="1:18" s="650" customFormat="1" x14ac:dyDescent="0.2">
      <c r="A130" s="530">
        <v>119</v>
      </c>
      <c r="B130" s="520" t="s">
        <v>191</v>
      </c>
      <c r="C130" s="633" t="s">
        <v>223</v>
      </c>
      <c r="D130" s="652"/>
      <c r="E130" s="641"/>
      <c r="F130" s="642"/>
      <c r="G130" s="646"/>
      <c r="H130" s="641"/>
      <c r="I130" s="643"/>
      <c r="J130" s="653"/>
      <c r="K130" s="654"/>
      <c r="L130" s="641"/>
      <c r="M130" s="646"/>
      <c r="N130" s="647"/>
      <c r="O130" s="654"/>
      <c r="P130" s="641"/>
      <c r="Q130" s="655"/>
      <c r="R130" s="656">
        <f t="shared" ref="R130:R143" si="14">J130+N130+Q130</f>
        <v>0</v>
      </c>
    </row>
    <row r="131" spans="1:18" s="650" customFormat="1" x14ac:dyDescent="0.2">
      <c r="A131" s="530">
        <v>120</v>
      </c>
      <c r="B131" s="520" t="s">
        <v>192</v>
      </c>
      <c r="C131" s="633" t="s">
        <v>46</v>
      </c>
      <c r="D131" s="652"/>
      <c r="E131" s="641"/>
      <c r="F131" s="642"/>
      <c r="G131" s="646"/>
      <c r="H131" s="641"/>
      <c r="I131" s="643"/>
      <c r="J131" s="653"/>
      <c r="K131" s="654"/>
      <c r="L131" s="641"/>
      <c r="M131" s="646"/>
      <c r="N131" s="647"/>
      <c r="O131" s="654"/>
      <c r="P131" s="641"/>
      <c r="Q131" s="655"/>
      <c r="R131" s="656">
        <f t="shared" si="14"/>
        <v>0</v>
      </c>
    </row>
    <row r="132" spans="1:18" s="650" customFormat="1" x14ac:dyDescent="0.2">
      <c r="A132" s="530">
        <v>121</v>
      </c>
      <c r="B132" s="526" t="s">
        <v>193</v>
      </c>
      <c r="C132" s="633" t="s">
        <v>45</v>
      </c>
      <c r="D132" s="652"/>
      <c r="E132" s="641"/>
      <c r="F132" s="642"/>
      <c r="G132" s="646"/>
      <c r="H132" s="641"/>
      <c r="I132" s="643"/>
      <c r="J132" s="653"/>
      <c r="K132" s="654"/>
      <c r="L132" s="641"/>
      <c r="M132" s="646"/>
      <c r="N132" s="647"/>
      <c r="O132" s="654"/>
      <c r="P132" s="641"/>
      <c r="Q132" s="655"/>
      <c r="R132" s="656">
        <f t="shared" si="14"/>
        <v>0</v>
      </c>
    </row>
    <row r="133" spans="1:18" s="650" customFormat="1" x14ac:dyDescent="0.2">
      <c r="A133" s="530">
        <v>122</v>
      </c>
      <c r="B133" s="526" t="s">
        <v>194</v>
      </c>
      <c r="C133" s="633" t="s">
        <v>195</v>
      </c>
      <c r="D133" s="652"/>
      <c r="E133" s="641"/>
      <c r="F133" s="642"/>
      <c r="G133" s="646"/>
      <c r="H133" s="641"/>
      <c r="I133" s="643"/>
      <c r="J133" s="653"/>
      <c r="K133" s="654"/>
      <c r="L133" s="641"/>
      <c r="M133" s="646"/>
      <c r="N133" s="647"/>
      <c r="O133" s="654"/>
      <c r="P133" s="641"/>
      <c r="Q133" s="655"/>
      <c r="R133" s="656">
        <f t="shared" si="14"/>
        <v>0</v>
      </c>
    </row>
    <row r="134" spans="1:18" s="650" customFormat="1" x14ac:dyDescent="0.2">
      <c r="A134" s="530">
        <v>123</v>
      </c>
      <c r="B134" s="526" t="s">
        <v>196</v>
      </c>
      <c r="C134" s="633" t="s">
        <v>314</v>
      </c>
      <c r="D134" s="652"/>
      <c r="E134" s="641"/>
      <c r="F134" s="642"/>
      <c r="G134" s="646"/>
      <c r="H134" s="641"/>
      <c r="I134" s="643"/>
      <c r="J134" s="653"/>
      <c r="K134" s="654"/>
      <c r="L134" s="641"/>
      <c r="M134" s="646"/>
      <c r="N134" s="647"/>
      <c r="O134" s="654"/>
      <c r="P134" s="641"/>
      <c r="Q134" s="655"/>
      <c r="R134" s="656">
        <f t="shared" si="14"/>
        <v>0</v>
      </c>
    </row>
    <row r="135" spans="1:18" s="650" customFormat="1" x14ac:dyDescent="0.2">
      <c r="A135" s="530">
        <v>124</v>
      </c>
      <c r="B135" s="520" t="s">
        <v>197</v>
      </c>
      <c r="C135" s="633" t="s">
        <v>222</v>
      </c>
      <c r="D135" s="652"/>
      <c r="E135" s="641"/>
      <c r="F135" s="642"/>
      <c r="G135" s="646"/>
      <c r="H135" s="641"/>
      <c r="I135" s="643"/>
      <c r="J135" s="653"/>
      <c r="K135" s="654"/>
      <c r="L135" s="641"/>
      <c r="M135" s="646"/>
      <c r="N135" s="647"/>
      <c r="O135" s="654"/>
      <c r="P135" s="641"/>
      <c r="Q135" s="655"/>
      <c r="R135" s="656">
        <f t="shared" si="14"/>
        <v>0</v>
      </c>
    </row>
    <row r="136" spans="1:18" s="650" customFormat="1" ht="25.5" x14ac:dyDescent="0.2">
      <c r="A136" s="530">
        <v>125</v>
      </c>
      <c r="B136" s="525" t="s">
        <v>198</v>
      </c>
      <c r="C136" s="633" t="s">
        <v>313</v>
      </c>
      <c r="D136" s="652">
        <v>6181625.4000000004</v>
      </c>
      <c r="E136" s="641"/>
      <c r="F136" s="642">
        <f t="shared" ref="F136:F140" si="15">SUM(D136:E136)</f>
        <v>6181625.4000000004</v>
      </c>
      <c r="G136" s="646">
        <v>1832967.22</v>
      </c>
      <c r="H136" s="641"/>
      <c r="I136" s="643">
        <f t="shared" ref="I136:I140" si="16">SUM(G136:H136)</f>
        <v>1832967.22</v>
      </c>
      <c r="J136" s="653">
        <f t="shared" ref="J136:J140" si="17">F136+I136</f>
        <v>8014592.6200000001</v>
      </c>
      <c r="K136" s="654"/>
      <c r="L136" s="641"/>
      <c r="M136" s="646"/>
      <c r="N136" s="647"/>
      <c r="O136" s="654"/>
      <c r="P136" s="641"/>
      <c r="Q136" s="655"/>
      <c r="R136" s="656">
        <f t="shared" si="14"/>
        <v>8014592.6200000001</v>
      </c>
    </row>
    <row r="137" spans="1:18" s="650" customFormat="1" x14ac:dyDescent="0.2">
      <c r="A137" s="530">
        <v>126</v>
      </c>
      <c r="B137" s="526" t="s">
        <v>199</v>
      </c>
      <c r="C137" s="633" t="s">
        <v>200</v>
      </c>
      <c r="D137" s="645"/>
      <c r="E137" s="641"/>
      <c r="F137" s="642"/>
      <c r="G137" s="641"/>
      <c r="H137" s="641"/>
      <c r="I137" s="643"/>
      <c r="J137" s="653"/>
      <c r="K137" s="654"/>
      <c r="L137" s="641"/>
      <c r="M137" s="646"/>
      <c r="N137" s="647"/>
      <c r="O137" s="654"/>
      <c r="P137" s="641"/>
      <c r="Q137" s="655"/>
      <c r="R137" s="656">
        <f t="shared" si="14"/>
        <v>0</v>
      </c>
    </row>
    <row r="138" spans="1:18" s="650" customFormat="1" x14ac:dyDescent="0.2">
      <c r="A138" s="530">
        <v>127</v>
      </c>
      <c r="B138" s="520" t="s">
        <v>201</v>
      </c>
      <c r="C138" s="633" t="s">
        <v>202</v>
      </c>
      <c r="D138" s="645"/>
      <c r="E138" s="641"/>
      <c r="F138" s="642"/>
      <c r="G138" s="641"/>
      <c r="H138" s="641"/>
      <c r="I138" s="643"/>
      <c r="J138" s="653"/>
      <c r="K138" s="654"/>
      <c r="L138" s="641"/>
      <c r="M138" s="646"/>
      <c r="N138" s="647"/>
      <c r="O138" s="654"/>
      <c r="P138" s="641"/>
      <c r="Q138" s="655"/>
      <c r="R138" s="656">
        <f t="shared" si="14"/>
        <v>0</v>
      </c>
    </row>
    <row r="139" spans="1:18" s="650" customFormat="1" x14ac:dyDescent="0.2">
      <c r="A139" s="530">
        <v>128</v>
      </c>
      <c r="B139" s="526" t="s">
        <v>203</v>
      </c>
      <c r="C139" s="633" t="s">
        <v>204</v>
      </c>
      <c r="D139" s="645"/>
      <c r="E139" s="641"/>
      <c r="F139" s="642"/>
      <c r="G139" s="641"/>
      <c r="H139" s="641"/>
      <c r="I139" s="643"/>
      <c r="J139" s="653"/>
      <c r="K139" s="654"/>
      <c r="L139" s="641"/>
      <c r="M139" s="646"/>
      <c r="N139" s="647"/>
      <c r="O139" s="654"/>
      <c r="P139" s="641"/>
      <c r="Q139" s="655"/>
      <c r="R139" s="656">
        <f t="shared" si="14"/>
        <v>0</v>
      </c>
    </row>
    <row r="140" spans="1:18" s="650" customFormat="1" x14ac:dyDescent="0.2">
      <c r="A140" s="530">
        <v>129</v>
      </c>
      <c r="B140" s="546" t="s">
        <v>251</v>
      </c>
      <c r="C140" s="86" t="s">
        <v>252</v>
      </c>
      <c r="D140" s="645"/>
      <c r="E140" s="641">
        <v>108042619.5</v>
      </c>
      <c r="F140" s="642">
        <f t="shared" si="15"/>
        <v>108042619.5</v>
      </c>
      <c r="G140" s="641"/>
      <c r="H140" s="641">
        <v>91422891.25</v>
      </c>
      <c r="I140" s="643">
        <f t="shared" si="16"/>
        <v>91422891.25</v>
      </c>
      <c r="J140" s="653">
        <f t="shared" si="17"/>
        <v>199465510.75</v>
      </c>
      <c r="K140" s="654"/>
      <c r="L140" s="641">
        <v>376144299.89999998</v>
      </c>
      <c r="M140" s="646">
        <v>80231705.579999998</v>
      </c>
      <c r="N140" s="647">
        <f t="shared" ref="N140" si="18">SUM(K140:M140)</f>
        <v>456376005.47999996</v>
      </c>
      <c r="O140" s="654"/>
      <c r="P140" s="641">
        <v>5717404.4000000004</v>
      </c>
      <c r="Q140" s="655">
        <f t="shared" ref="Q140" si="19">SUM(O140:P140)</f>
        <v>5717404.4000000004</v>
      </c>
      <c r="R140" s="656">
        <f t="shared" si="14"/>
        <v>661558920.63</v>
      </c>
    </row>
    <row r="141" spans="1:18" s="650" customFormat="1" x14ac:dyDescent="0.2">
      <c r="A141" s="530">
        <v>130</v>
      </c>
      <c r="B141" s="547" t="s">
        <v>253</v>
      </c>
      <c r="C141" s="86" t="s">
        <v>254</v>
      </c>
      <c r="D141" s="645"/>
      <c r="E141" s="641"/>
      <c r="F141" s="642"/>
      <c r="G141" s="641"/>
      <c r="H141" s="641"/>
      <c r="I141" s="643"/>
      <c r="J141" s="661"/>
      <c r="K141" s="645"/>
      <c r="L141" s="641"/>
      <c r="M141" s="646"/>
      <c r="N141" s="647"/>
      <c r="O141" s="640"/>
      <c r="P141" s="641"/>
      <c r="Q141" s="648"/>
      <c r="R141" s="649">
        <f t="shared" si="14"/>
        <v>0</v>
      </c>
    </row>
    <row r="142" spans="1:18" s="650" customFormat="1" x14ac:dyDescent="0.2">
      <c r="A142" s="530">
        <v>131</v>
      </c>
      <c r="B142" s="548" t="s">
        <v>255</v>
      </c>
      <c r="C142" s="662" t="s">
        <v>309</v>
      </c>
      <c r="D142" s="645"/>
      <c r="E142" s="641"/>
      <c r="F142" s="642"/>
      <c r="G142" s="641"/>
      <c r="H142" s="641"/>
      <c r="I142" s="643"/>
      <c r="J142" s="661"/>
      <c r="K142" s="640"/>
      <c r="L142" s="641"/>
      <c r="M142" s="646"/>
      <c r="N142" s="647"/>
      <c r="O142" s="640"/>
      <c r="P142" s="641"/>
      <c r="Q142" s="648"/>
      <c r="R142" s="649">
        <f t="shared" si="14"/>
        <v>0</v>
      </c>
    </row>
    <row r="143" spans="1:18" s="650" customFormat="1" x14ac:dyDescent="0.2">
      <c r="A143" s="530">
        <v>132</v>
      </c>
      <c r="B143" s="550" t="s">
        <v>260</v>
      </c>
      <c r="C143" s="638" t="s">
        <v>261</v>
      </c>
      <c r="D143" s="663"/>
      <c r="E143" s="664"/>
      <c r="F143" s="665"/>
      <c r="G143" s="664"/>
      <c r="H143" s="664"/>
      <c r="I143" s="666"/>
      <c r="J143" s="667"/>
      <c r="K143" s="668"/>
      <c r="L143" s="664"/>
      <c r="M143" s="669"/>
      <c r="N143" s="670"/>
      <c r="O143" s="663"/>
      <c r="P143" s="664"/>
      <c r="Q143" s="671"/>
      <c r="R143" s="672">
        <f t="shared" si="14"/>
        <v>0</v>
      </c>
    </row>
    <row r="144" spans="1:18" s="650" customFormat="1" x14ac:dyDescent="0.2">
      <c r="A144" s="530">
        <v>133</v>
      </c>
      <c r="B144" s="545" t="s">
        <v>295</v>
      </c>
      <c r="C144" s="551" t="s">
        <v>294</v>
      </c>
      <c r="D144" s="645"/>
      <c r="E144" s="641"/>
      <c r="F144" s="642"/>
      <c r="G144" s="641"/>
      <c r="H144" s="641"/>
      <c r="I144" s="643"/>
      <c r="J144" s="661"/>
      <c r="K144" s="640"/>
      <c r="L144" s="641"/>
      <c r="M144" s="646"/>
      <c r="N144" s="647"/>
      <c r="O144" s="645"/>
      <c r="P144" s="641"/>
      <c r="Q144" s="647"/>
      <c r="R144" s="656">
        <f t="shared" ref="R144:R145" si="20">J144+N144+Q144</f>
        <v>0</v>
      </c>
    </row>
    <row r="145" spans="1:18" s="650" customFormat="1" x14ac:dyDescent="0.2">
      <c r="A145" s="530">
        <v>134</v>
      </c>
      <c r="B145" s="545" t="s">
        <v>299</v>
      </c>
      <c r="C145" s="551" t="s">
        <v>298</v>
      </c>
      <c r="D145" s="645"/>
      <c r="E145" s="641"/>
      <c r="F145" s="642"/>
      <c r="G145" s="641"/>
      <c r="H145" s="641"/>
      <c r="I145" s="643"/>
      <c r="J145" s="661"/>
      <c r="K145" s="640"/>
      <c r="L145" s="641"/>
      <c r="M145" s="646"/>
      <c r="N145" s="648"/>
      <c r="O145" s="645"/>
      <c r="P145" s="641"/>
      <c r="Q145" s="647"/>
      <c r="R145" s="656">
        <f t="shared" si="20"/>
        <v>0</v>
      </c>
    </row>
    <row r="146" spans="1:18" s="683" customFormat="1" ht="13.5" thickBot="1" x14ac:dyDescent="0.25">
      <c r="A146" s="552">
        <v>135</v>
      </c>
      <c r="B146" s="553" t="s">
        <v>302</v>
      </c>
      <c r="C146" s="639" t="s">
        <v>303</v>
      </c>
      <c r="D146" s="673"/>
      <c r="E146" s="674"/>
      <c r="F146" s="675"/>
      <c r="G146" s="674"/>
      <c r="H146" s="674"/>
      <c r="I146" s="676"/>
      <c r="J146" s="677"/>
      <c r="K146" s="678"/>
      <c r="L146" s="674"/>
      <c r="M146" s="679"/>
      <c r="N146" s="680"/>
      <c r="O146" s="673"/>
      <c r="P146" s="674"/>
      <c r="Q146" s="681"/>
      <c r="R146" s="682">
        <f t="shared" ref="R146" si="21">J146+N146+Q146</f>
        <v>0</v>
      </c>
    </row>
  </sheetData>
  <mergeCells count="16">
    <mergeCell ref="A6:C6"/>
    <mergeCell ref="A8:C8"/>
    <mergeCell ref="R3:R5"/>
    <mergeCell ref="A7:C7"/>
    <mergeCell ref="A89:A92"/>
    <mergeCell ref="B89:B92"/>
    <mergeCell ref="A1:Q1"/>
    <mergeCell ref="A3:A5"/>
    <mergeCell ref="B3:B5"/>
    <mergeCell ref="C3:C5"/>
    <mergeCell ref="D3:J3"/>
    <mergeCell ref="J4:J5"/>
    <mergeCell ref="D4:F4"/>
    <mergeCell ref="G4:I4"/>
    <mergeCell ref="K3:N4"/>
    <mergeCell ref="O3:Q4"/>
  </mergeCells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6"/>
  <sheetViews>
    <sheetView zoomScale="90" zoomScaleNormal="90" workbookViewId="0">
      <pane xSplit="3" ySplit="8" topLeftCell="D130" activePane="bottomRight" state="frozen"/>
      <selection activeCell="C173" sqref="C173"/>
      <selection pane="topRight" activeCell="C173" sqref="C173"/>
      <selection pane="bottomLeft" activeCell="C173" sqref="C173"/>
      <selection pane="bottomRight" activeCell="N139" sqref="N139"/>
    </sheetView>
  </sheetViews>
  <sheetFormatPr defaultRowHeight="12.75" x14ac:dyDescent="0.2"/>
  <cols>
    <col min="1" max="1" width="5.85546875" style="4" customWidth="1"/>
    <col min="2" max="2" width="9.140625" style="4"/>
    <col min="3" max="3" width="35.5703125" style="31" customWidth="1"/>
    <col min="4" max="4" width="16" style="6" customWidth="1"/>
    <col min="5" max="5" width="15" style="6" customWidth="1"/>
    <col min="6" max="6" width="15.5703125" style="3" customWidth="1"/>
    <col min="7" max="7" width="14.7109375" style="6" customWidth="1"/>
    <col min="8" max="8" width="15.85546875" style="3" customWidth="1"/>
    <col min="9" max="9" width="16.85546875" style="6" customWidth="1"/>
    <col min="10" max="10" width="15.7109375" style="6" customWidth="1"/>
    <col min="11" max="11" width="16.7109375" style="3" customWidth="1"/>
    <col min="12" max="16384" width="9.140625" style="4"/>
  </cols>
  <sheetData>
    <row r="1" spans="1:11" ht="32.25" customHeight="1" x14ac:dyDescent="0.2">
      <c r="A1" s="422" t="s">
        <v>331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</row>
    <row r="2" spans="1:11" ht="13.5" thickBot="1" x14ac:dyDescent="0.25"/>
    <row r="3" spans="1:11" s="155" customFormat="1" ht="16.5" customHeight="1" x14ac:dyDescent="0.2">
      <c r="A3" s="363" t="s">
        <v>42</v>
      </c>
      <c r="B3" s="366" t="s">
        <v>263</v>
      </c>
      <c r="C3" s="447" t="s">
        <v>43</v>
      </c>
      <c r="D3" s="429" t="s">
        <v>258</v>
      </c>
      <c r="E3" s="373"/>
      <c r="F3" s="373"/>
      <c r="G3" s="373"/>
      <c r="H3" s="430"/>
      <c r="I3" s="375" t="s">
        <v>285</v>
      </c>
      <c r="J3" s="378" t="s">
        <v>256</v>
      </c>
      <c r="K3" s="452" t="s">
        <v>257</v>
      </c>
    </row>
    <row r="4" spans="1:11" s="155" customFormat="1" ht="16.5" customHeight="1" x14ac:dyDescent="0.2">
      <c r="A4" s="443"/>
      <c r="B4" s="445"/>
      <c r="C4" s="448"/>
      <c r="D4" s="457" t="s">
        <v>224</v>
      </c>
      <c r="E4" s="450"/>
      <c r="F4" s="434"/>
      <c r="G4" s="459" t="s">
        <v>225</v>
      </c>
      <c r="H4" s="449" t="s">
        <v>229</v>
      </c>
      <c r="I4" s="455"/>
      <c r="J4" s="456"/>
      <c r="K4" s="453"/>
    </row>
    <row r="5" spans="1:11" s="155" customFormat="1" ht="40.5" customHeight="1" thickBot="1" x14ac:dyDescent="0.25">
      <c r="A5" s="444"/>
      <c r="B5" s="446"/>
      <c r="C5" s="451"/>
      <c r="D5" s="156" t="s">
        <v>224</v>
      </c>
      <c r="E5" s="157" t="s">
        <v>281</v>
      </c>
      <c r="F5" s="158" t="s">
        <v>265</v>
      </c>
      <c r="G5" s="387"/>
      <c r="H5" s="389"/>
      <c r="I5" s="377"/>
      <c r="J5" s="380"/>
      <c r="K5" s="454"/>
    </row>
    <row r="6" spans="1:11" s="7" customFormat="1" x14ac:dyDescent="0.2">
      <c r="A6" s="304" t="s">
        <v>220</v>
      </c>
      <c r="B6" s="305"/>
      <c r="C6" s="306"/>
      <c r="D6" s="50">
        <f t="shared" ref="D6:K6" si="0">SUM(D7:D8)</f>
        <v>306042378.39999998</v>
      </c>
      <c r="E6" s="50">
        <f t="shared" si="0"/>
        <v>215009468.52000001</v>
      </c>
      <c r="F6" s="50">
        <f t="shared" si="0"/>
        <v>521055188.84000003</v>
      </c>
      <c r="G6" s="50">
        <f t="shared" si="0"/>
        <v>411161505.68000001</v>
      </c>
      <c r="H6" s="177">
        <f t="shared" si="0"/>
        <v>932216694.51999998</v>
      </c>
      <c r="I6" s="102">
        <f t="shared" si="0"/>
        <v>1718438472.5699999</v>
      </c>
      <c r="J6" s="33">
        <f t="shared" si="0"/>
        <v>42746894.170000002</v>
      </c>
      <c r="K6" s="103">
        <f t="shared" si="0"/>
        <v>2693402061.2600002</v>
      </c>
    </row>
    <row r="7" spans="1:11" ht="15" customHeight="1" x14ac:dyDescent="0.2">
      <c r="A7" s="302" t="s">
        <v>307</v>
      </c>
      <c r="B7" s="358"/>
      <c r="C7" s="358"/>
      <c r="D7" s="113"/>
      <c r="E7" s="53"/>
      <c r="F7" s="9">
        <v>3341.92</v>
      </c>
      <c r="G7" s="24">
        <v>1653.76</v>
      </c>
      <c r="H7" s="30">
        <f t="shared" ref="H7" si="1">SUM(F7:G7)</f>
        <v>4995.68</v>
      </c>
      <c r="I7" s="146">
        <v>943.97</v>
      </c>
      <c r="J7" s="119">
        <v>157.16999999999999</v>
      </c>
      <c r="K7" s="14">
        <f t="shared" ref="K7" si="2">H7+I7+J7</f>
        <v>6096.8200000000006</v>
      </c>
    </row>
    <row r="8" spans="1:11" s="7" customFormat="1" ht="15.75" customHeight="1" x14ac:dyDescent="0.2">
      <c r="A8" s="458" t="s">
        <v>219</v>
      </c>
      <c r="B8" s="300"/>
      <c r="C8" s="301"/>
      <c r="D8" s="54">
        <f t="shared" ref="D8:K8" si="3">SUM(D9:D146)-D89</f>
        <v>306042378.39999998</v>
      </c>
      <c r="E8" s="130">
        <f t="shared" si="3"/>
        <v>215009468.52000001</v>
      </c>
      <c r="F8" s="130">
        <f t="shared" si="3"/>
        <v>521051846.92000002</v>
      </c>
      <c r="G8" s="130">
        <f t="shared" si="3"/>
        <v>411159851.92000002</v>
      </c>
      <c r="H8" s="10">
        <f t="shared" si="3"/>
        <v>932211698.84000003</v>
      </c>
      <c r="I8" s="54">
        <f t="shared" si="3"/>
        <v>1718437528.5999999</v>
      </c>
      <c r="J8" s="54">
        <f t="shared" si="3"/>
        <v>42746737</v>
      </c>
      <c r="K8" s="11">
        <f t="shared" si="3"/>
        <v>2693395964.4400001</v>
      </c>
    </row>
    <row r="9" spans="1:11" s="15" customFormat="1" x14ac:dyDescent="0.2">
      <c r="A9" s="45">
        <v>1</v>
      </c>
      <c r="B9" s="38" t="s">
        <v>52</v>
      </c>
      <c r="C9" s="82" t="s">
        <v>40</v>
      </c>
      <c r="D9" s="12">
        <v>1364038.5</v>
      </c>
      <c r="E9" s="56"/>
      <c r="F9" s="9">
        <f>SUM(D9:E9)</f>
        <v>1364038.5</v>
      </c>
      <c r="G9" s="13">
        <v>1035766</v>
      </c>
      <c r="H9" s="30">
        <f>SUM(F9:G9)</f>
        <v>2399804.5</v>
      </c>
      <c r="I9" s="116"/>
      <c r="J9" s="117"/>
      <c r="K9" s="14">
        <f>H9+I9+J9</f>
        <v>2399804.5</v>
      </c>
    </row>
    <row r="10" spans="1:11" s="15" customFormat="1" x14ac:dyDescent="0.2">
      <c r="A10" s="45">
        <v>2</v>
      </c>
      <c r="B10" s="17" t="s">
        <v>53</v>
      </c>
      <c r="C10" s="82" t="s">
        <v>205</v>
      </c>
      <c r="D10" s="12">
        <v>2612253.38</v>
      </c>
      <c r="E10" s="56"/>
      <c r="F10" s="9">
        <f>SUM(D10:E10)</f>
        <v>2612253.38</v>
      </c>
      <c r="G10" s="13">
        <v>1988670.72</v>
      </c>
      <c r="H10" s="30">
        <f t="shared" ref="H10:H60" si="4">SUM(F10:G10)</f>
        <v>4600924.0999999996</v>
      </c>
      <c r="I10" s="116"/>
      <c r="J10" s="117"/>
      <c r="K10" s="14">
        <f t="shared" ref="K10:K73" si="5">H10+I10+J10</f>
        <v>4600924.0999999996</v>
      </c>
    </row>
    <row r="11" spans="1:11" s="15" customFormat="1" x14ac:dyDescent="0.2">
      <c r="A11" s="45">
        <v>3</v>
      </c>
      <c r="B11" s="132" t="s">
        <v>54</v>
      </c>
      <c r="C11" s="82" t="s">
        <v>5</v>
      </c>
      <c r="D11" s="12"/>
      <c r="E11" s="56"/>
      <c r="F11" s="9"/>
      <c r="G11" s="13"/>
      <c r="H11" s="30"/>
      <c r="I11" s="116"/>
      <c r="J11" s="117"/>
      <c r="K11" s="14">
        <f t="shared" si="5"/>
        <v>0</v>
      </c>
    </row>
    <row r="12" spans="1:11" s="15" customFormat="1" x14ac:dyDescent="0.2">
      <c r="A12" s="45">
        <v>4</v>
      </c>
      <c r="B12" s="38" t="s">
        <v>55</v>
      </c>
      <c r="C12" s="82" t="s">
        <v>206</v>
      </c>
      <c r="D12" s="12">
        <v>1076872.5</v>
      </c>
      <c r="E12" s="56"/>
      <c r="F12" s="9">
        <f t="shared" ref="F12:F60" si="6">SUM(D12:E12)</f>
        <v>1076872.5</v>
      </c>
      <c r="G12" s="13">
        <v>817710</v>
      </c>
      <c r="H12" s="30">
        <f t="shared" si="4"/>
        <v>1894582.5</v>
      </c>
      <c r="I12" s="116"/>
      <c r="J12" s="117"/>
      <c r="K12" s="14">
        <f t="shared" si="5"/>
        <v>1894582.5</v>
      </c>
    </row>
    <row r="13" spans="1:11" s="15" customFormat="1" x14ac:dyDescent="0.2">
      <c r="A13" s="45">
        <v>5</v>
      </c>
      <c r="B13" s="38" t="s">
        <v>56</v>
      </c>
      <c r="C13" s="82" t="s">
        <v>8</v>
      </c>
      <c r="D13" s="12">
        <v>1435830</v>
      </c>
      <c r="E13" s="56"/>
      <c r="F13" s="9">
        <f t="shared" si="6"/>
        <v>1435830</v>
      </c>
      <c r="G13" s="13">
        <v>1090280</v>
      </c>
      <c r="H13" s="30">
        <f t="shared" si="4"/>
        <v>2526110</v>
      </c>
      <c r="I13" s="116"/>
      <c r="J13" s="117"/>
      <c r="K13" s="14">
        <f t="shared" si="5"/>
        <v>2526110</v>
      </c>
    </row>
    <row r="14" spans="1:11" s="15" customFormat="1" x14ac:dyDescent="0.2">
      <c r="A14" s="45">
        <v>6</v>
      </c>
      <c r="B14" s="132" t="s">
        <v>57</v>
      </c>
      <c r="C14" s="82" t="s">
        <v>58</v>
      </c>
      <c r="D14" s="12">
        <v>717915</v>
      </c>
      <c r="E14" s="56"/>
      <c r="F14" s="9">
        <f t="shared" si="6"/>
        <v>717915</v>
      </c>
      <c r="G14" s="13">
        <v>545140</v>
      </c>
      <c r="H14" s="30">
        <f t="shared" si="4"/>
        <v>1263055</v>
      </c>
      <c r="I14" s="116"/>
      <c r="J14" s="117"/>
      <c r="K14" s="14">
        <f t="shared" si="5"/>
        <v>1263055</v>
      </c>
    </row>
    <row r="15" spans="1:11" s="15" customFormat="1" x14ac:dyDescent="0.2">
      <c r="A15" s="45">
        <v>7</v>
      </c>
      <c r="B15" s="38" t="s">
        <v>59</v>
      </c>
      <c r="C15" s="82" t="s">
        <v>207</v>
      </c>
      <c r="D15" s="12">
        <v>2692181.25</v>
      </c>
      <c r="E15" s="56"/>
      <c r="F15" s="9">
        <f t="shared" si="6"/>
        <v>2692181.25</v>
      </c>
      <c r="G15" s="13">
        <v>2045365.28</v>
      </c>
      <c r="H15" s="30">
        <f t="shared" si="4"/>
        <v>4737546.53</v>
      </c>
      <c r="I15" s="116"/>
      <c r="J15" s="117"/>
      <c r="K15" s="14">
        <f t="shared" si="5"/>
        <v>4737546.53</v>
      </c>
    </row>
    <row r="16" spans="1:11" s="15" customFormat="1" x14ac:dyDescent="0.2">
      <c r="A16" s="45">
        <v>8</v>
      </c>
      <c r="B16" s="132" t="s">
        <v>60</v>
      </c>
      <c r="C16" s="82" t="s">
        <v>17</v>
      </c>
      <c r="D16" s="12">
        <v>1615308.75</v>
      </c>
      <c r="E16" s="56"/>
      <c r="F16" s="9">
        <f t="shared" si="6"/>
        <v>1615308.75</v>
      </c>
      <c r="G16" s="13">
        <v>1225474.72</v>
      </c>
      <c r="H16" s="30">
        <f t="shared" si="4"/>
        <v>2840783.4699999997</v>
      </c>
      <c r="I16" s="116"/>
      <c r="J16" s="117"/>
      <c r="K16" s="14">
        <f t="shared" si="5"/>
        <v>2840783.4699999997</v>
      </c>
    </row>
    <row r="17" spans="1:11" s="15" customFormat="1" x14ac:dyDescent="0.2">
      <c r="A17" s="45">
        <v>9</v>
      </c>
      <c r="B17" s="132" t="s">
        <v>61</v>
      </c>
      <c r="C17" s="82" t="s">
        <v>6</v>
      </c>
      <c r="D17" s="12">
        <v>1794787.5</v>
      </c>
      <c r="E17" s="56"/>
      <c r="F17" s="9">
        <f t="shared" si="6"/>
        <v>1794787.5</v>
      </c>
      <c r="G17" s="13">
        <v>1362850</v>
      </c>
      <c r="H17" s="30">
        <f t="shared" si="4"/>
        <v>3157637.5</v>
      </c>
      <c r="I17" s="116"/>
      <c r="J17" s="117"/>
      <c r="K17" s="14">
        <f t="shared" si="5"/>
        <v>3157637.5</v>
      </c>
    </row>
    <row r="18" spans="1:11" s="15" customFormat="1" x14ac:dyDescent="0.2">
      <c r="A18" s="45">
        <v>10</v>
      </c>
      <c r="B18" s="132" t="s">
        <v>62</v>
      </c>
      <c r="C18" s="82" t="s">
        <v>18</v>
      </c>
      <c r="D18" s="12">
        <v>1256351.25</v>
      </c>
      <c r="E18" s="56"/>
      <c r="F18" s="9">
        <f t="shared" si="6"/>
        <v>1256351.25</v>
      </c>
      <c r="G18" s="13">
        <v>955085.28</v>
      </c>
      <c r="H18" s="30">
        <f t="shared" si="4"/>
        <v>2211436.5300000003</v>
      </c>
      <c r="I18" s="116"/>
      <c r="J18" s="117"/>
      <c r="K18" s="14">
        <f t="shared" si="5"/>
        <v>2211436.5300000003</v>
      </c>
    </row>
    <row r="19" spans="1:11" s="15" customFormat="1" x14ac:dyDescent="0.2">
      <c r="A19" s="45">
        <v>11</v>
      </c>
      <c r="B19" s="132" t="s">
        <v>63</v>
      </c>
      <c r="C19" s="82" t="s">
        <v>7</v>
      </c>
      <c r="D19" s="12">
        <v>1635888.98</v>
      </c>
      <c r="E19" s="56"/>
      <c r="F19" s="9">
        <f t="shared" si="6"/>
        <v>1635888.98</v>
      </c>
      <c r="G19" s="13">
        <v>1240738.6399999999</v>
      </c>
      <c r="H19" s="30">
        <f t="shared" si="4"/>
        <v>2876627.62</v>
      </c>
      <c r="I19" s="116"/>
      <c r="J19" s="117"/>
      <c r="K19" s="14">
        <f t="shared" si="5"/>
        <v>2876627.62</v>
      </c>
    </row>
    <row r="20" spans="1:11" s="15" customFormat="1" x14ac:dyDescent="0.2">
      <c r="A20" s="45">
        <v>12</v>
      </c>
      <c r="B20" s="132" t="s">
        <v>64</v>
      </c>
      <c r="C20" s="82" t="s">
        <v>19</v>
      </c>
      <c r="D20" s="12">
        <v>3122930.25</v>
      </c>
      <c r="E20" s="56"/>
      <c r="F20" s="9">
        <f t="shared" si="6"/>
        <v>3122930.25</v>
      </c>
      <c r="G20" s="13">
        <v>2372449.2799999998</v>
      </c>
      <c r="H20" s="30">
        <f t="shared" si="4"/>
        <v>5495379.5299999993</v>
      </c>
      <c r="I20" s="116"/>
      <c r="J20" s="117"/>
      <c r="K20" s="14">
        <f t="shared" si="5"/>
        <v>5495379.5299999993</v>
      </c>
    </row>
    <row r="21" spans="1:11" s="15" customFormat="1" x14ac:dyDescent="0.2">
      <c r="A21" s="45">
        <v>13</v>
      </c>
      <c r="B21" s="132" t="s">
        <v>230</v>
      </c>
      <c r="C21" s="82" t="s">
        <v>231</v>
      </c>
      <c r="D21" s="12"/>
      <c r="E21" s="56"/>
      <c r="F21" s="9"/>
      <c r="G21" s="13"/>
      <c r="H21" s="30"/>
      <c r="I21" s="116"/>
      <c r="J21" s="117"/>
      <c r="K21" s="14">
        <f t="shared" si="5"/>
        <v>0</v>
      </c>
    </row>
    <row r="22" spans="1:11" s="15" customFormat="1" x14ac:dyDescent="0.2">
      <c r="A22" s="45">
        <v>14</v>
      </c>
      <c r="B22" s="132" t="s">
        <v>65</v>
      </c>
      <c r="C22" s="82" t="s">
        <v>22</v>
      </c>
      <c r="D22" s="12">
        <v>2189640.75</v>
      </c>
      <c r="E22" s="56"/>
      <c r="F22" s="9">
        <f t="shared" si="6"/>
        <v>2189640.75</v>
      </c>
      <c r="G22" s="13">
        <v>1661586.72</v>
      </c>
      <c r="H22" s="30">
        <f t="shared" si="4"/>
        <v>3851227.4699999997</v>
      </c>
      <c r="I22" s="116"/>
      <c r="J22" s="117"/>
      <c r="K22" s="14">
        <f t="shared" si="5"/>
        <v>3851227.4699999997</v>
      </c>
    </row>
    <row r="23" spans="1:11" s="15" customFormat="1" x14ac:dyDescent="0.2">
      <c r="A23" s="45">
        <v>15</v>
      </c>
      <c r="B23" s="132" t="s">
        <v>66</v>
      </c>
      <c r="C23" s="82" t="s">
        <v>10</v>
      </c>
      <c r="D23" s="12">
        <v>2871660</v>
      </c>
      <c r="E23" s="56"/>
      <c r="F23" s="9">
        <f t="shared" si="6"/>
        <v>2871660</v>
      </c>
      <c r="G23" s="13">
        <v>2180560</v>
      </c>
      <c r="H23" s="30">
        <f t="shared" si="4"/>
        <v>5052220</v>
      </c>
      <c r="I23" s="116"/>
      <c r="J23" s="117"/>
      <c r="K23" s="14">
        <f t="shared" si="5"/>
        <v>5052220</v>
      </c>
    </row>
    <row r="24" spans="1:11" s="15" customFormat="1" x14ac:dyDescent="0.2">
      <c r="A24" s="45">
        <v>16</v>
      </c>
      <c r="B24" s="132" t="s">
        <v>67</v>
      </c>
      <c r="C24" s="82" t="s">
        <v>304</v>
      </c>
      <c r="D24" s="12">
        <v>3589575</v>
      </c>
      <c r="E24" s="56"/>
      <c r="F24" s="9">
        <f t="shared" si="6"/>
        <v>3589575</v>
      </c>
      <c r="G24" s="13">
        <v>2725700</v>
      </c>
      <c r="H24" s="30">
        <f t="shared" si="4"/>
        <v>6315275</v>
      </c>
      <c r="I24" s="116"/>
      <c r="J24" s="117"/>
      <c r="K24" s="14">
        <f t="shared" si="5"/>
        <v>6315275</v>
      </c>
    </row>
    <row r="25" spans="1:11" s="15" customFormat="1" x14ac:dyDescent="0.2">
      <c r="A25" s="45">
        <v>17</v>
      </c>
      <c r="B25" s="132" t="s">
        <v>68</v>
      </c>
      <c r="C25" s="82" t="s">
        <v>9</v>
      </c>
      <c r="D25" s="12"/>
      <c r="E25" s="56"/>
      <c r="F25" s="9"/>
      <c r="G25" s="13"/>
      <c r="H25" s="30"/>
      <c r="I25" s="116"/>
      <c r="J25" s="117"/>
      <c r="K25" s="14">
        <f t="shared" si="5"/>
        <v>0</v>
      </c>
    </row>
    <row r="26" spans="1:11" s="15" customFormat="1" x14ac:dyDescent="0.2">
      <c r="A26" s="45">
        <v>18</v>
      </c>
      <c r="B26" s="38" t="s">
        <v>69</v>
      </c>
      <c r="C26" s="82" t="s">
        <v>11</v>
      </c>
      <c r="D26" s="12">
        <v>1076872.5</v>
      </c>
      <c r="E26" s="56"/>
      <c r="F26" s="9">
        <f t="shared" si="6"/>
        <v>1076872.5</v>
      </c>
      <c r="G26" s="13">
        <v>817710</v>
      </c>
      <c r="H26" s="30">
        <f t="shared" si="4"/>
        <v>1894582.5</v>
      </c>
      <c r="I26" s="116"/>
      <c r="J26" s="117"/>
      <c r="K26" s="14">
        <f t="shared" si="5"/>
        <v>1894582.5</v>
      </c>
    </row>
    <row r="27" spans="1:11" s="15" customFormat="1" x14ac:dyDescent="0.2">
      <c r="A27" s="45">
        <v>19</v>
      </c>
      <c r="B27" s="38" t="s">
        <v>70</v>
      </c>
      <c r="C27" s="82" t="s">
        <v>208</v>
      </c>
      <c r="D27" s="12">
        <v>1076872.5</v>
      </c>
      <c r="E27" s="56"/>
      <c r="F27" s="9">
        <f t="shared" si="6"/>
        <v>1076872.5</v>
      </c>
      <c r="G27" s="13">
        <v>817710</v>
      </c>
      <c r="H27" s="30">
        <f t="shared" si="4"/>
        <v>1894582.5</v>
      </c>
      <c r="I27" s="116"/>
      <c r="J27" s="117"/>
      <c r="K27" s="14">
        <f t="shared" si="5"/>
        <v>1894582.5</v>
      </c>
    </row>
    <row r="28" spans="1:11" s="15" customFormat="1" x14ac:dyDescent="0.2">
      <c r="A28" s="45">
        <v>20</v>
      </c>
      <c r="B28" s="38" t="s">
        <v>71</v>
      </c>
      <c r="C28" s="82" t="s">
        <v>305</v>
      </c>
      <c r="D28" s="12">
        <v>2512702.5</v>
      </c>
      <c r="E28" s="56"/>
      <c r="F28" s="9">
        <f t="shared" si="6"/>
        <v>2512702.5</v>
      </c>
      <c r="G28" s="13">
        <v>1907990</v>
      </c>
      <c r="H28" s="30">
        <f t="shared" si="4"/>
        <v>4420692.5</v>
      </c>
      <c r="I28" s="116"/>
      <c r="J28" s="117"/>
      <c r="K28" s="14">
        <f t="shared" si="5"/>
        <v>4420692.5</v>
      </c>
    </row>
    <row r="29" spans="1:11" s="15" customFormat="1" x14ac:dyDescent="0.2">
      <c r="A29" s="45">
        <v>21</v>
      </c>
      <c r="B29" s="38" t="s">
        <v>72</v>
      </c>
      <c r="C29" s="82" t="s">
        <v>37</v>
      </c>
      <c r="D29" s="12"/>
      <c r="E29" s="56"/>
      <c r="F29" s="9"/>
      <c r="G29" s="13"/>
      <c r="H29" s="30"/>
      <c r="I29" s="116"/>
      <c r="J29" s="117"/>
      <c r="K29" s="14">
        <f t="shared" si="5"/>
        <v>0</v>
      </c>
    </row>
    <row r="30" spans="1:11" s="15" customFormat="1" x14ac:dyDescent="0.2">
      <c r="A30" s="186">
        <v>22</v>
      </c>
      <c r="B30" s="132" t="s">
        <v>73</v>
      </c>
      <c r="C30" s="82" t="s">
        <v>74</v>
      </c>
      <c r="D30" s="12"/>
      <c r="E30" s="56"/>
      <c r="F30" s="9"/>
      <c r="G30" s="13"/>
      <c r="H30" s="30"/>
      <c r="I30" s="116"/>
      <c r="J30" s="117"/>
      <c r="K30" s="14">
        <f t="shared" si="5"/>
        <v>0</v>
      </c>
    </row>
    <row r="31" spans="1:11" s="15" customFormat="1" x14ac:dyDescent="0.2">
      <c r="A31" s="45">
        <v>23</v>
      </c>
      <c r="B31" s="132" t="s">
        <v>75</v>
      </c>
      <c r="C31" s="82" t="s">
        <v>76</v>
      </c>
      <c r="D31" s="12"/>
      <c r="E31" s="56"/>
      <c r="F31" s="9"/>
      <c r="G31" s="13"/>
      <c r="H31" s="30"/>
      <c r="I31" s="116"/>
      <c r="J31" s="117"/>
      <c r="K31" s="14">
        <f t="shared" si="5"/>
        <v>0</v>
      </c>
    </row>
    <row r="32" spans="1:11" s="15" customFormat="1" ht="25.5" x14ac:dyDescent="0.2">
      <c r="A32" s="45">
        <v>24</v>
      </c>
      <c r="B32" s="132" t="s">
        <v>77</v>
      </c>
      <c r="C32" s="82" t="s">
        <v>78</v>
      </c>
      <c r="D32" s="12"/>
      <c r="E32" s="56"/>
      <c r="F32" s="9"/>
      <c r="G32" s="13"/>
      <c r="H32" s="30"/>
      <c r="I32" s="116"/>
      <c r="J32" s="117"/>
      <c r="K32" s="14">
        <f t="shared" si="5"/>
        <v>0</v>
      </c>
    </row>
    <row r="33" spans="1:11" s="15" customFormat="1" x14ac:dyDescent="0.2">
      <c r="A33" s="45">
        <v>25</v>
      </c>
      <c r="B33" s="38" t="s">
        <v>79</v>
      </c>
      <c r="C33" s="82" t="s">
        <v>80</v>
      </c>
      <c r="D33" s="12">
        <v>2692181.25</v>
      </c>
      <c r="E33" s="56"/>
      <c r="F33" s="9">
        <f t="shared" si="6"/>
        <v>2692181.25</v>
      </c>
      <c r="G33" s="13">
        <v>2045365.28</v>
      </c>
      <c r="H33" s="30">
        <f t="shared" si="4"/>
        <v>4737546.53</v>
      </c>
      <c r="I33" s="116"/>
      <c r="J33" s="117"/>
      <c r="K33" s="14">
        <f t="shared" si="5"/>
        <v>4737546.53</v>
      </c>
    </row>
    <row r="34" spans="1:11" s="15" customFormat="1" x14ac:dyDescent="0.2">
      <c r="A34" s="45">
        <v>26</v>
      </c>
      <c r="B34" s="132" t="s">
        <v>81</v>
      </c>
      <c r="C34" s="82" t="s">
        <v>82</v>
      </c>
      <c r="D34" s="12"/>
      <c r="E34" s="56"/>
      <c r="F34" s="9"/>
      <c r="G34" s="13"/>
      <c r="H34" s="30"/>
      <c r="I34" s="116"/>
      <c r="J34" s="117"/>
      <c r="K34" s="14">
        <f t="shared" si="5"/>
        <v>0</v>
      </c>
    </row>
    <row r="35" spans="1:11" s="15" customFormat="1" x14ac:dyDescent="0.2">
      <c r="A35" s="45">
        <v>27</v>
      </c>
      <c r="B35" s="17" t="s">
        <v>83</v>
      </c>
      <c r="C35" s="82" t="s">
        <v>84</v>
      </c>
      <c r="D35" s="12"/>
      <c r="E35" s="56"/>
      <c r="F35" s="9"/>
      <c r="G35" s="13"/>
      <c r="H35" s="30"/>
      <c r="I35" s="116"/>
      <c r="J35" s="117"/>
      <c r="K35" s="14">
        <f t="shared" si="5"/>
        <v>0</v>
      </c>
    </row>
    <row r="36" spans="1:11" s="15" customFormat="1" x14ac:dyDescent="0.2">
      <c r="A36" s="187">
        <v>28</v>
      </c>
      <c r="B36" s="17" t="s">
        <v>85</v>
      </c>
      <c r="C36" s="82" t="s">
        <v>38</v>
      </c>
      <c r="D36" s="12"/>
      <c r="E36" s="56"/>
      <c r="F36" s="9"/>
      <c r="G36" s="13"/>
      <c r="H36" s="30"/>
      <c r="I36" s="116"/>
      <c r="J36" s="117"/>
      <c r="K36" s="14">
        <f t="shared" si="5"/>
        <v>0</v>
      </c>
    </row>
    <row r="37" spans="1:11" s="15" customFormat="1" x14ac:dyDescent="0.2">
      <c r="A37" s="187">
        <v>29</v>
      </c>
      <c r="B37" s="38" t="s">
        <v>86</v>
      </c>
      <c r="C37" s="82" t="s">
        <v>36</v>
      </c>
      <c r="D37" s="12"/>
      <c r="E37" s="56"/>
      <c r="F37" s="9"/>
      <c r="G37" s="13"/>
      <c r="H37" s="30"/>
      <c r="I37" s="116"/>
      <c r="J37" s="117"/>
      <c r="K37" s="14">
        <f t="shared" si="5"/>
        <v>0</v>
      </c>
    </row>
    <row r="38" spans="1:11" s="15" customFormat="1" x14ac:dyDescent="0.2">
      <c r="A38" s="187">
        <v>30</v>
      </c>
      <c r="B38" s="17" t="s">
        <v>87</v>
      </c>
      <c r="C38" s="82" t="s">
        <v>16</v>
      </c>
      <c r="D38" s="12">
        <v>1794787.5</v>
      </c>
      <c r="E38" s="56"/>
      <c r="F38" s="9">
        <f t="shared" si="6"/>
        <v>1794787.5</v>
      </c>
      <c r="G38" s="13">
        <v>1362850</v>
      </c>
      <c r="H38" s="30">
        <f t="shared" si="4"/>
        <v>3157637.5</v>
      </c>
      <c r="I38" s="116"/>
      <c r="J38" s="117"/>
      <c r="K38" s="14">
        <f t="shared" si="5"/>
        <v>3157637.5</v>
      </c>
    </row>
    <row r="39" spans="1:11" s="15" customFormat="1" x14ac:dyDescent="0.2">
      <c r="A39" s="187">
        <v>31</v>
      </c>
      <c r="B39" s="132" t="s">
        <v>88</v>
      </c>
      <c r="C39" s="82" t="s">
        <v>21</v>
      </c>
      <c r="D39" s="12"/>
      <c r="E39" s="56"/>
      <c r="F39" s="9"/>
      <c r="G39" s="13"/>
      <c r="H39" s="30"/>
      <c r="I39" s="116"/>
      <c r="J39" s="117"/>
      <c r="K39" s="14">
        <f t="shared" si="5"/>
        <v>0</v>
      </c>
    </row>
    <row r="40" spans="1:11" s="15" customFormat="1" x14ac:dyDescent="0.2">
      <c r="A40" s="187">
        <v>32</v>
      </c>
      <c r="B40" s="17" t="s">
        <v>89</v>
      </c>
      <c r="C40" s="82" t="s">
        <v>24</v>
      </c>
      <c r="D40" s="12">
        <v>1794787.5</v>
      </c>
      <c r="E40" s="56"/>
      <c r="F40" s="9">
        <f t="shared" si="6"/>
        <v>1794787.5</v>
      </c>
      <c r="G40" s="13">
        <v>1362850</v>
      </c>
      <c r="H40" s="30">
        <f t="shared" si="4"/>
        <v>3157637.5</v>
      </c>
      <c r="I40" s="116"/>
      <c r="J40" s="117"/>
      <c r="K40" s="14">
        <f t="shared" si="5"/>
        <v>3157637.5</v>
      </c>
    </row>
    <row r="41" spans="1:11" s="15" customFormat="1" x14ac:dyDescent="0.2">
      <c r="A41" s="187">
        <v>33</v>
      </c>
      <c r="B41" s="38" t="s">
        <v>90</v>
      </c>
      <c r="C41" s="82" t="s">
        <v>209</v>
      </c>
      <c r="D41" s="12">
        <v>5384362.5</v>
      </c>
      <c r="E41" s="56"/>
      <c r="F41" s="9">
        <f t="shared" si="6"/>
        <v>5384362.5</v>
      </c>
      <c r="G41" s="13">
        <v>4088550</v>
      </c>
      <c r="H41" s="30">
        <f t="shared" si="4"/>
        <v>9472912.5</v>
      </c>
      <c r="I41" s="116"/>
      <c r="J41" s="117"/>
      <c r="K41" s="14">
        <f t="shared" si="5"/>
        <v>9472912.5</v>
      </c>
    </row>
    <row r="42" spans="1:11" s="15" customFormat="1" x14ac:dyDescent="0.2">
      <c r="A42" s="187">
        <v>34</v>
      </c>
      <c r="B42" s="77" t="s">
        <v>91</v>
      </c>
      <c r="C42" s="141" t="s">
        <v>210</v>
      </c>
      <c r="D42" s="12">
        <v>1435830</v>
      </c>
      <c r="E42" s="56"/>
      <c r="F42" s="9">
        <f t="shared" si="6"/>
        <v>1435830</v>
      </c>
      <c r="G42" s="13">
        <v>1090280</v>
      </c>
      <c r="H42" s="30">
        <f t="shared" si="4"/>
        <v>2526110</v>
      </c>
      <c r="I42" s="116"/>
      <c r="J42" s="117"/>
      <c r="K42" s="14">
        <f t="shared" si="5"/>
        <v>2526110</v>
      </c>
    </row>
    <row r="43" spans="1:11" s="15" customFormat="1" x14ac:dyDescent="0.2">
      <c r="A43" s="187">
        <v>35</v>
      </c>
      <c r="B43" s="38" t="s">
        <v>92</v>
      </c>
      <c r="C43" s="82" t="s">
        <v>211</v>
      </c>
      <c r="D43" s="12">
        <v>1292247</v>
      </c>
      <c r="E43" s="56"/>
      <c r="F43" s="9">
        <f t="shared" si="6"/>
        <v>1292247</v>
      </c>
      <c r="G43" s="13">
        <v>981252</v>
      </c>
      <c r="H43" s="30">
        <f t="shared" si="4"/>
        <v>2273499</v>
      </c>
      <c r="I43" s="116"/>
      <c r="J43" s="117"/>
      <c r="K43" s="14">
        <f t="shared" si="5"/>
        <v>2273499</v>
      </c>
    </row>
    <row r="44" spans="1:11" s="15" customFormat="1" x14ac:dyDescent="0.2">
      <c r="A44" s="187">
        <v>36</v>
      </c>
      <c r="B44" s="38" t="s">
        <v>93</v>
      </c>
      <c r="C44" s="82" t="s">
        <v>23</v>
      </c>
      <c r="D44" s="12">
        <v>2405015.25</v>
      </c>
      <c r="E44" s="56"/>
      <c r="F44" s="9">
        <f t="shared" si="6"/>
        <v>2405015.25</v>
      </c>
      <c r="G44" s="13">
        <v>1827309.28</v>
      </c>
      <c r="H44" s="30">
        <f t="shared" si="4"/>
        <v>4232324.53</v>
      </c>
      <c r="I44" s="116"/>
      <c r="J44" s="117"/>
      <c r="K44" s="14">
        <f t="shared" si="5"/>
        <v>4232324.53</v>
      </c>
    </row>
    <row r="45" spans="1:11" s="15" customFormat="1" x14ac:dyDescent="0.2">
      <c r="A45" s="187">
        <v>37</v>
      </c>
      <c r="B45" s="132" t="s">
        <v>94</v>
      </c>
      <c r="C45" s="82" t="s">
        <v>20</v>
      </c>
      <c r="D45" s="12">
        <v>1349201.59</v>
      </c>
      <c r="E45" s="56"/>
      <c r="F45" s="9">
        <f t="shared" si="6"/>
        <v>1349201.59</v>
      </c>
      <c r="G45" s="13">
        <v>1024863.2</v>
      </c>
      <c r="H45" s="30">
        <f t="shared" si="4"/>
        <v>2374064.79</v>
      </c>
      <c r="I45" s="116"/>
      <c r="J45" s="117"/>
      <c r="K45" s="14">
        <f t="shared" si="5"/>
        <v>2374064.79</v>
      </c>
    </row>
    <row r="46" spans="1:11" s="15" customFormat="1" x14ac:dyDescent="0.2">
      <c r="A46" s="187">
        <v>38</v>
      </c>
      <c r="B46" s="17" t="s">
        <v>95</v>
      </c>
      <c r="C46" s="82" t="s">
        <v>96</v>
      </c>
      <c r="D46" s="12"/>
      <c r="E46" s="56"/>
      <c r="F46" s="9"/>
      <c r="G46" s="13"/>
      <c r="H46" s="30"/>
      <c r="I46" s="116"/>
      <c r="J46" s="117"/>
      <c r="K46" s="14">
        <f t="shared" si="5"/>
        <v>0</v>
      </c>
    </row>
    <row r="47" spans="1:11" s="15" customFormat="1" x14ac:dyDescent="0.2">
      <c r="A47" s="187">
        <v>39</v>
      </c>
      <c r="B47" s="132" t="s">
        <v>97</v>
      </c>
      <c r="C47" s="82" t="s">
        <v>98</v>
      </c>
      <c r="D47" s="12"/>
      <c r="E47" s="56"/>
      <c r="F47" s="9"/>
      <c r="G47" s="13"/>
      <c r="H47" s="30"/>
      <c r="I47" s="116"/>
      <c r="J47" s="117"/>
      <c r="K47" s="14">
        <f t="shared" si="5"/>
        <v>0</v>
      </c>
    </row>
    <row r="48" spans="1:11" s="15" customFormat="1" x14ac:dyDescent="0.2">
      <c r="A48" s="187">
        <v>40</v>
      </c>
      <c r="B48" s="38" t="s">
        <v>99</v>
      </c>
      <c r="C48" s="82" t="s">
        <v>216</v>
      </c>
      <c r="D48" s="12">
        <v>1435830</v>
      </c>
      <c r="E48" s="56"/>
      <c r="F48" s="9">
        <f t="shared" si="6"/>
        <v>1435830</v>
      </c>
      <c r="G48" s="13">
        <v>1090280</v>
      </c>
      <c r="H48" s="30">
        <f t="shared" si="4"/>
        <v>2526110</v>
      </c>
      <c r="I48" s="116"/>
      <c r="J48" s="117"/>
      <c r="K48" s="14">
        <f t="shared" si="5"/>
        <v>2526110</v>
      </c>
    </row>
    <row r="49" spans="1:11" s="15" customFormat="1" x14ac:dyDescent="0.2">
      <c r="A49" s="187">
        <v>41</v>
      </c>
      <c r="B49" s="38" t="s">
        <v>100</v>
      </c>
      <c r="C49" s="82" t="s">
        <v>2</v>
      </c>
      <c r="D49" s="12">
        <v>2871660</v>
      </c>
      <c r="E49" s="56"/>
      <c r="F49" s="9">
        <f t="shared" si="6"/>
        <v>2871660</v>
      </c>
      <c r="G49" s="13">
        <v>2180560</v>
      </c>
      <c r="H49" s="30">
        <f t="shared" si="4"/>
        <v>5052220</v>
      </c>
      <c r="I49" s="116"/>
      <c r="J49" s="117"/>
      <c r="K49" s="14">
        <f t="shared" si="5"/>
        <v>5052220</v>
      </c>
    </row>
    <row r="50" spans="1:11" s="15" customFormat="1" x14ac:dyDescent="0.2">
      <c r="A50" s="187">
        <v>42</v>
      </c>
      <c r="B50" s="132" t="s">
        <v>101</v>
      </c>
      <c r="C50" s="82" t="s">
        <v>3</v>
      </c>
      <c r="D50" s="12">
        <v>1615308.75</v>
      </c>
      <c r="E50" s="56"/>
      <c r="F50" s="9">
        <f t="shared" si="6"/>
        <v>1615308.75</v>
      </c>
      <c r="G50" s="13">
        <v>1225474.72</v>
      </c>
      <c r="H50" s="30">
        <f t="shared" si="4"/>
        <v>2840783.4699999997</v>
      </c>
      <c r="I50" s="116"/>
      <c r="J50" s="117"/>
      <c r="K50" s="14">
        <f t="shared" si="5"/>
        <v>2840783.4699999997</v>
      </c>
    </row>
    <row r="51" spans="1:11" s="15" customFormat="1" x14ac:dyDescent="0.2">
      <c r="A51" s="187">
        <v>43</v>
      </c>
      <c r="B51" s="17" t="s">
        <v>147</v>
      </c>
      <c r="C51" s="82" t="s">
        <v>32</v>
      </c>
      <c r="D51" s="12">
        <v>1794787.5</v>
      </c>
      <c r="E51" s="56"/>
      <c r="F51" s="9">
        <f t="shared" si="6"/>
        <v>1794787.5</v>
      </c>
      <c r="G51" s="13">
        <v>1362850</v>
      </c>
      <c r="H51" s="30">
        <f t="shared" si="4"/>
        <v>3157637.5</v>
      </c>
      <c r="I51" s="116"/>
      <c r="J51" s="117"/>
      <c r="K51" s="14">
        <f t="shared" si="5"/>
        <v>3157637.5</v>
      </c>
    </row>
    <row r="52" spans="1:11" s="15" customFormat="1" x14ac:dyDescent="0.2">
      <c r="A52" s="187">
        <v>87</v>
      </c>
      <c r="B52" s="132" t="s">
        <v>102</v>
      </c>
      <c r="C52" s="82" t="s">
        <v>212</v>
      </c>
      <c r="D52" s="12">
        <v>1794787.5</v>
      </c>
      <c r="E52" s="56"/>
      <c r="F52" s="9">
        <f t="shared" si="6"/>
        <v>1794787.5</v>
      </c>
      <c r="G52" s="13">
        <v>1362850</v>
      </c>
      <c r="H52" s="30">
        <f t="shared" si="4"/>
        <v>3157637.5</v>
      </c>
      <c r="I52" s="116"/>
      <c r="J52" s="117"/>
      <c r="K52" s="14">
        <f t="shared" si="5"/>
        <v>3157637.5</v>
      </c>
    </row>
    <row r="53" spans="1:11" s="15" customFormat="1" x14ac:dyDescent="0.2">
      <c r="A53" s="187">
        <v>44</v>
      </c>
      <c r="B53" s="17" t="s">
        <v>103</v>
      </c>
      <c r="C53" s="82" t="s">
        <v>0</v>
      </c>
      <c r="D53" s="12">
        <v>2692181.25</v>
      </c>
      <c r="E53" s="56"/>
      <c r="F53" s="9">
        <f t="shared" si="6"/>
        <v>2692181.25</v>
      </c>
      <c r="G53" s="13">
        <v>2045365.28</v>
      </c>
      <c r="H53" s="30">
        <f t="shared" si="4"/>
        <v>4737546.53</v>
      </c>
      <c r="I53" s="116"/>
      <c r="J53" s="117"/>
      <c r="K53" s="14">
        <f t="shared" si="5"/>
        <v>4737546.53</v>
      </c>
    </row>
    <row r="54" spans="1:11" s="15" customFormat="1" x14ac:dyDescent="0.2">
      <c r="A54" s="187">
        <v>45</v>
      </c>
      <c r="B54" s="132" t="s">
        <v>104</v>
      </c>
      <c r="C54" s="82" t="s">
        <v>4</v>
      </c>
      <c r="D54" s="12">
        <v>1076872.5</v>
      </c>
      <c r="E54" s="56"/>
      <c r="F54" s="9">
        <f t="shared" si="6"/>
        <v>1076872.5</v>
      </c>
      <c r="G54" s="13">
        <v>817710</v>
      </c>
      <c r="H54" s="30">
        <f t="shared" si="4"/>
        <v>1894582.5</v>
      </c>
      <c r="I54" s="116"/>
      <c r="J54" s="117"/>
      <c r="K54" s="14">
        <f t="shared" si="5"/>
        <v>1894582.5</v>
      </c>
    </row>
    <row r="55" spans="1:11" s="15" customFormat="1" x14ac:dyDescent="0.2">
      <c r="A55" s="187">
        <v>46</v>
      </c>
      <c r="B55" s="17" t="s">
        <v>105</v>
      </c>
      <c r="C55" s="82" t="s">
        <v>1</v>
      </c>
      <c r="D55" s="12">
        <v>1794787.5</v>
      </c>
      <c r="E55" s="56"/>
      <c r="F55" s="9">
        <f t="shared" si="6"/>
        <v>1794787.5</v>
      </c>
      <c r="G55" s="13">
        <v>1362850</v>
      </c>
      <c r="H55" s="30">
        <f t="shared" si="4"/>
        <v>3157637.5</v>
      </c>
      <c r="I55" s="116"/>
      <c r="J55" s="117"/>
      <c r="K55" s="14">
        <f t="shared" si="5"/>
        <v>3157637.5</v>
      </c>
    </row>
    <row r="56" spans="1:11" s="15" customFormat="1" x14ac:dyDescent="0.2">
      <c r="A56" s="187">
        <v>47</v>
      </c>
      <c r="B56" s="132" t="s">
        <v>106</v>
      </c>
      <c r="C56" s="82" t="s">
        <v>213</v>
      </c>
      <c r="D56" s="12">
        <v>2799868.5</v>
      </c>
      <c r="E56" s="56"/>
      <c r="F56" s="9">
        <f t="shared" si="6"/>
        <v>2799868.5</v>
      </c>
      <c r="G56" s="13">
        <v>2126046</v>
      </c>
      <c r="H56" s="30">
        <f t="shared" si="4"/>
        <v>4925914.5</v>
      </c>
      <c r="I56" s="116"/>
      <c r="J56" s="117"/>
      <c r="K56" s="14">
        <f t="shared" si="5"/>
        <v>4925914.5</v>
      </c>
    </row>
    <row r="57" spans="1:11" s="15" customFormat="1" x14ac:dyDescent="0.2">
      <c r="A57" s="187">
        <v>48</v>
      </c>
      <c r="B57" s="132" t="s">
        <v>107</v>
      </c>
      <c r="C57" s="82" t="s">
        <v>25</v>
      </c>
      <c r="D57" s="12">
        <v>5384362.5</v>
      </c>
      <c r="E57" s="56"/>
      <c r="F57" s="9">
        <f t="shared" si="6"/>
        <v>5384362.5</v>
      </c>
      <c r="G57" s="13">
        <v>4088550</v>
      </c>
      <c r="H57" s="30">
        <f t="shared" si="4"/>
        <v>9472912.5</v>
      </c>
      <c r="I57" s="116"/>
      <c r="J57" s="117"/>
      <c r="K57" s="14">
        <f t="shared" si="5"/>
        <v>9472912.5</v>
      </c>
    </row>
    <row r="58" spans="1:11" s="15" customFormat="1" x14ac:dyDescent="0.2">
      <c r="A58" s="187">
        <v>49</v>
      </c>
      <c r="B58" s="132" t="s">
        <v>155</v>
      </c>
      <c r="C58" s="82" t="s">
        <v>51</v>
      </c>
      <c r="D58" s="12">
        <v>2010162</v>
      </c>
      <c r="E58" s="56"/>
      <c r="F58" s="9">
        <f t="shared" si="6"/>
        <v>2010162</v>
      </c>
      <c r="G58" s="13">
        <v>1526392</v>
      </c>
      <c r="H58" s="30">
        <f t="shared" si="4"/>
        <v>3536554</v>
      </c>
      <c r="I58" s="116"/>
      <c r="J58" s="117"/>
      <c r="K58" s="14">
        <f t="shared" si="5"/>
        <v>3536554</v>
      </c>
    </row>
    <row r="59" spans="1:11" s="15" customFormat="1" x14ac:dyDescent="0.2">
      <c r="A59" s="187">
        <v>95</v>
      </c>
      <c r="B59" s="132" t="s">
        <v>108</v>
      </c>
      <c r="C59" s="82" t="s">
        <v>214</v>
      </c>
      <c r="D59" s="12">
        <v>1471725.75</v>
      </c>
      <c r="E59" s="56"/>
      <c r="F59" s="9">
        <f t="shared" si="6"/>
        <v>1471725.75</v>
      </c>
      <c r="G59" s="13">
        <v>1116446.72</v>
      </c>
      <c r="H59" s="30">
        <f t="shared" si="4"/>
        <v>2588172.4699999997</v>
      </c>
      <c r="I59" s="116"/>
      <c r="J59" s="117"/>
      <c r="K59" s="14">
        <f t="shared" si="5"/>
        <v>2588172.4699999997</v>
      </c>
    </row>
    <row r="60" spans="1:11" s="15" customFormat="1" x14ac:dyDescent="0.2">
      <c r="A60" s="187">
        <v>50</v>
      </c>
      <c r="B60" s="17" t="s">
        <v>157</v>
      </c>
      <c r="C60" s="82" t="s">
        <v>215</v>
      </c>
      <c r="D60" s="12">
        <v>1543517.25</v>
      </c>
      <c r="E60" s="56"/>
      <c r="F60" s="9">
        <f t="shared" si="6"/>
        <v>1543517.25</v>
      </c>
      <c r="G60" s="13">
        <v>1173141.28</v>
      </c>
      <c r="H60" s="30">
        <f t="shared" si="4"/>
        <v>2716658.5300000003</v>
      </c>
      <c r="I60" s="116"/>
      <c r="J60" s="117"/>
      <c r="K60" s="14">
        <f t="shared" si="5"/>
        <v>2716658.5300000003</v>
      </c>
    </row>
    <row r="61" spans="1:11" s="15" customFormat="1" x14ac:dyDescent="0.2">
      <c r="A61" s="187">
        <v>97</v>
      </c>
      <c r="B61" s="132" t="s">
        <v>218</v>
      </c>
      <c r="C61" s="82" t="s">
        <v>217</v>
      </c>
      <c r="D61" s="12"/>
      <c r="E61" s="56"/>
      <c r="F61" s="9"/>
      <c r="G61" s="13"/>
      <c r="H61" s="30"/>
      <c r="I61" s="116"/>
      <c r="J61" s="117"/>
      <c r="K61" s="14">
        <f t="shared" si="5"/>
        <v>0</v>
      </c>
    </row>
    <row r="62" spans="1:11" s="15" customFormat="1" x14ac:dyDescent="0.2">
      <c r="A62" s="187">
        <v>51</v>
      </c>
      <c r="B62" s="132" t="s">
        <v>232</v>
      </c>
      <c r="C62" s="82" t="s">
        <v>233</v>
      </c>
      <c r="D62" s="12"/>
      <c r="E62" s="56"/>
      <c r="F62" s="9"/>
      <c r="G62" s="13"/>
      <c r="H62" s="30"/>
      <c r="I62" s="116"/>
      <c r="J62" s="117"/>
      <c r="K62" s="14">
        <f t="shared" si="5"/>
        <v>0</v>
      </c>
    </row>
    <row r="63" spans="1:11" s="15" customFormat="1" x14ac:dyDescent="0.2">
      <c r="A63" s="187">
        <v>52</v>
      </c>
      <c r="B63" s="132" t="s">
        <v>109</v>
      </c>
      <c r="C63" s="82" t="s">
        <v>50</v>
      </c>
      <c r="D63" s="12"/>
      <c r="E63" s="56"/>
      <c r="F63" s="9"/>
      <c r="G63" s="13"/>
      <c r="H63" s="30"/>
      <c r="I63" s="116"/>
      <c r="J63" s="117"/>
      <c r="K63" s="14">
        <f t="shared" si="5"/>
        <v>0</v>
      </c>
    </row>
    <row r="64" spans="1:11" s="15" customFormat="1" x14ac:dyDescent="0.2">
      <c r="A64" s="187">
        <v>53</v>
      </c>
      <c r="B64" s="17" t="s">
        <v>110</v>
      </c>
      <c r="C64" s="82" t="s">
        <v>234</v>
      </c>
      <c r="D64" s="12"/>
      <c r="E64" s="56"/>
      <c r="F64" s="9"/>
      <c r="G64" s="13"/>
      <c r="H64" s="30"/>
      <c r="I64" s="116"/>
      <c r="J64" s="117"/>
      <c r="K64" s="14">
        <f t="shared" si="5"/>
        <v>0</v>
      </c>
    </row>
    <row r="65" spans="1:11" s="15" customFormat="1" x14ac:dyDescent="0.2">
      <c r="A65" s="187">
        <v>54</v>
      </c>
      <c r="B65" s="38" t="s">
        <v>111</v>
      </c>
      <c r="C65" s="82" t="s">
        <v>112</v>
      </c>
      <c r="D65" s="12"/>
      <c r="E65" s="56"/>
      <c r="F65" s="9"/>
      <c r="G65" s="13"/>
      <c r="H65" s="30"/>
      <c r="I65" s="116"/>
      <c r="J65" s="117"/>
      <c r="K65" s="14">
        <f t="shared" si="5"/>
        <v>0</v>
      </c>
    </row>
    <row r="66" spans="1:11" s="15" customFormat="1" x14ac:dyDescent="0.2">
      <c r="A66" s="187">
        <v>55</v>
      </c>
      <c r="B66" s="17" t="s">
        <v>113</v>
      </c>
      <c r="C66" s="82" t="s">
        <v>235</v>
      </c>
      <c r="D66" s="12"/>
      <c r="E66" s="56"/>
      <c r="F66" s="9"/>
      <c r="G66" s="13"/>
      <c r="H66" s="30"/>
      <c r="I66" s="116"/>
      <c r="J66" s="117"/>
      <c r="K66" s="14">
        <f t="shared" si="5"/>
        <v>0</v>
      </c>
    </row>
    <row r="67" spans="1:11" s="15" customFormat="1" x14ac:dyDescent="0.2">
      <c r="A67" s="187">
        <v>56</v>
      </c>
      <c r="B67" s="132" t="s">
        <v>114</v>
      </c>
      <c r="C67" s="82" t="s">
        <v>269</v>
      </c>
      <c r="D67" s="12"/>
      <c r="E67" s="56"/>
      <c r="F67" s="9"/>
      <c r="G67" s="13"/>
      <c r="H67" s="30"/>
      <c r="I67" s="116"/>
      <c r="J67" s="117"/>
      <c r="K67" s="14">
        <f t="shared" si="5"/>
        <v>0</v>
      </c>
    </row>
    <row r="68" spans="1:11" s="15" customFormat="1" ht="25.5" x14ac:dyDescent="0.2">
      <c r="A68" s="187">
        <v>57</v>
      </c>
      <c r="B68" s="38" t="s">
        <v>115</v>
      </c>
      <c r="C68" s="82" t="s">
        <v>236</v>
      </c>
      <c r="D68" s="12"/>
      <c r="E68" s="56"/>
      <c r="F68" s="9"/>
      <c r="G68" s="13"/>
      <c r="H68" s="30"/>
      <c r="I68" s="116"/>
      <c r="J68" s="117"/>
      <c r="K68" s="14">
        <f t="shared" si="5"/>
        <v>0</v>
      </c>
    </row>
    <row r="69" spans="1:11" s="15" customFormat="1" ht="25.5" x14ac:dyDescent="0.2">
      <c r="A69" s="187">
        <v>58</v>
      </c>
      <c r="B69" s="38" t="s">
        <v>116</v>
      </c>
      <c r="C69" s="82" t="s">
        <v>237</v>
      </c>
      <c r="D69" s="12"/>
      <c r="E69" s="56"/>
      <c r="F69" s="9"/>
      <c r="G69" s="13"/>
      <c r="H69" s="30"/>
      <c r="I69" s="116"/>
      <c r="J69" s="117"/>
      <c r="K69" s="14">
        <f t="shared" si="5"/>
        <v>0</v>
      </c>
    </row>
    <row r="70" spans="1:11" s="15" customFormat="1" x14ac:dyDescent="0.2">
      <c r="A70" s="187">
        <v>59</v>
      </c>
      <c r="B70" s="17" t="s">
        <v>117</v>
      </c>
      <c r="C70" s="82" t="s">
        <v>238</v>
      </c>
      <c r="D70" s="12"/>
      <c r="E70" s="56"/>
      <c r="F70" s="9"/>
      <c r="G70" s="13"/>
      <c r="H70" s="30"/>
      <c r="I70" s="116"/>
      <c r="J70" s="117"/>
      <c r="K70" s="14">
        <f t="shared" si="5"/>
        <v>0</v>
      </c>
    </row>
    <row r="71" spans="1:11" s="15" customFormat="1" x14ac:dyDescent="0.2">
      <c r="A71" s="187">
        <v>60</v>
      </c>
      <c r="B71" s="17" t="s">
        <v>118</v>
      </c>
      <c r="C71" s="82" t="s">
        <v>49</v>
      </c>
      <c r="D71" s="12"/>
      <c r="E71" s="56"/>
      <c r="F71" s="9"/>
      <c r="G71" s="13"/>
      <c r="H71" s="30"/>
      <c r="I71" s="116"/>
      <c r="J71" s="117"/>
      <c r="K71" s="14">
        <f t="shared" si="5"/>
        <v>0</v>
      </c>
    </row>
    <row r="72" spans="1:11" s="15" customFormat="1" x14ac:dyDescent="0.2">
      <c r="A72" s="187">
        <v>61</v>
      </c>
      <c r="B72" s="17" t="s">
        <v>119</v>
      </c>
      <c r="C72" s="82" t="s">
        <v>239</v>
      </c>
      <c r="D72" s="12"/>
      <c r="E72" s="56"/>
      <c r="F72" s="9"/>
      <c r="G72" s="13"/>
      <c r="H72" s="30"/>
      <c r="I72" s="116"/>
      <c r="J72" s="117"/>
      <c r="K72" s="14">
        <f t="shared" si="5"/>
        <v>0</v>
      </c>
    </row>
    <row r="73" spans="1:11" s="15" customFormat="1" ht="25.5" x14ac:dyDescent="0.2">
      <c r="A73" s="187">
        <v>62</v>
      </c>
      <c r="B73" s="17" t="s">
        <v>120</v>
      </c>
      <c r="C73" s="82" t="s">
        <v>240</v>
      </c>
      <c r="D73" s="12"/>
      <c r="E73" s="56"/>
      <c r="F73" s="9"/>
      <c r="G73" s="13"/>
      <c r="H73" s="30"/>
      <c r="I73" s="116"/>
      <c r="J73" s="117"/>
      <c r="K73" s="14">
        <f t="shared" si="5"/>
        <v>0</v>
      </c>
    </row>
    <row r="74" spans="1:11" s="15" customFormat="1" ht="25.5" x14ac:dyDescent="0.2">
      <c r="A74" s="187">
        <v>63</v>
      </c>
      <c r="B74" s="38" t="s">
        <v>121</v>
      </c>
      <c r="C74" s="82" t="s">
        <v>241</v>
      </c>
      <c r="D74" s="12"/>
      <c r="E74" s="56"/>
      <c r="F74" s="9"/>
      <c r="G74" s="13"/>
      <c r="H74" s="30"/>
      <c r="I74" s="116"/>
      <c r="J74" s="117"/>
      <c r="K74" s="14">
        <f t="shared" ref="K74:K137" si="7">H74+I74+J74</f>
        <v>0</v>
      </c>
    </row>
    <row r="75" spans="1:11" s="15" customFormat="1" ht="25.5" x14ac:dyDescent="0.2">
      <c r="A75" s="187">
        <v>64</v>
      </c>
      <c r="B75" s="17" t="s">
        <v>122</v>
      </c>
      <c r="C75" s="82" t="s">
        <v>242</v>
      </c>
      <c r="D75" s="12"/>
      <c r="E75" s="56"/>
      <c r="F75" s="9"/>
      <c r="G75" s="13"/>
      <c r="H75" s="30"/>
      <c r="I75" s="116"/>
      <c r="J75" s="117"/>
      <c r="K75" s="14">
        <f t="shared" si="7"/>
        <v>0</v>
      </c>
    </row>
    <row r="76" spans="1:11" s="15" customFormat="1" ht="25.5" x14ac:dyDescent="0.2">
      <c r="A76" s="187">
        <v>65</v>
      </c>
      <c r="B76" s="17" t="s">
        <v>123</v>
      </c>
      <c r="C76" s="82" t="s">
        <v>243</v>
      </c>
      <c r="D76" s="12"/>
      <c r="E76" s="56"/>
      <c r="F76" s="9"/>
      <c r="G76" s="13"/>
      <c r="H76" s="30"/>
      <c r="I76" s="116"/>
      <c r="J76" s="117"/>
      <c r="K76" s="14">
        <f t="shared" si="7"/>
        <v>0</v>
      </c>
    </row>
    <row r="77" spans="1:11" s="15" customFormat="1" ht="25.5" x14ac:dyDescent="0.2">
      <c r="A77" s="187">
        <v>66</v>
      </c>
      <c r="B77" s="38" t="s">
        <v>124</v>
      </c>
      <c r="C77" s="82" t="s">
        <v>244</v>
      </c>
      <c r="D77" s="12"/>
      <c r="E77" s="56"/>
      <c r="F77" s="9"/>
      <c r="G77" s="13"/>
      <c r="H77" s="30"/>
      <c r="I77" s="116"/>
      <c r="J77" s="117"/>
      <c r="K77" s="14">
        <f t="shared" si="7"/>
        <v>0</v>
      </c>
    </row>
    <row r="78" spans="1:11" s="15" customFormat="1" ht="25.5" x14ac:dyDescent="0.2">
      <c r="A78" s="187">
        <v>67</v>
      </c>
      <c r="B78" s="38" t="s">
        <v>125</v>
      </c>
      <c r="C78" s="82" t="s">
        <v>245</v>
      </c>
      <c r="D78" s="12"/>
      <c r="E78" s="56"/>
      <c r="F78" s="9"/>
      <c r="G78" s="13"/>
      <c r="H78" s="30"/>
      <c r="I78" s="116"/>
      <c r="J78" s="117"/>
      <c r="K78" s="14">
        <f t="shared" si="7"/>
        <v>0</v>
      </c>
    </row>
    <row r="79" spans="1:11" s="15" customFormat="1" ht="25.5" x14ac:dyDescent="0.2">
      <c r="A79" s="187">
        <v>68</v>
      </c>
      <c r="B79" s="38" t="s">
        <v>126</v>
      </c>
      <c r="C79" s="82" t="s">
        <v>246</v>
      </c>
      <c r="D79" s="12"/>
      <c r="E79" s="56"/>
      <c r="F79" s="9"/>
      <c r="G79" s="13"/>
      <c r="H79" s="30"/>
      <c r="I79" s="116"/>
      <c r="J79" s="117"/>
      <c r="K79" s="14">
        <f t="shared" si="7"/>
        <v>0</v>
      </c>
    </row>
    <row r="80" spans="1:11" s="15" customFormat="1" x14ac:dyDescent="0.2">
      <c r="A80" s="187">
        <v>69</v>
      </c>
      <c r="B80" s="132" t="s">
        <v>127</v>
      </c>
      <c r="C80" s="82" t="s">
        <v>128</v>
      </c>
      <c r="D80" s="12"/>
      <c r="E80" s="56"/>
      <c r="F80" s="9"/>
      <c r="G80" s="13"/>
      <c r="H80" s="30"/>
      <c r="I80" s="116"/>
      <c r="J80" s="117"/>
      <c r="K80" s="14">
        <f t="shared" si="7"/>
        <v>0</v>
      </c>
    </row>
    <row r="81" spans="1:11" s="15" customFormat="1" x14ac:dyDescent="0.2">
      <c r="A81" s="187">
        <v>70</v>
      </c>
      <c r="B81" s="38" t="s">
        <v>129</v>
      </c>
      <c r="C81" s="82" t="s">
        <v>247</v>
      </c>
      <c r="D81" s="12"/>
      <c r="E81" s="56"/>
      <c r="F81" s="9"/>
      <c r="G81" s="13"/>
      <c r="H81" s="30"/>
      <c r="I81" s="116"/>
      <c r="J81" s="117"/>
      <c r="K81" s="14">
        <f t="shared" si="7"/>
        <v>0</v>
      </c>
    </row>
    <row r="82" spans="1:11" s="15" customFormat="1" x14ac:dyDescent="0.2">
      <c r="A82" s="187">
        <v>71</v>
      </c>
      <c r="B82" s="132" t="s">
        <v>130</v>
      </c>
      <c r="C82" s="82" t="s">
        <v>34</v>
      </c>
      <c r="D82" s="12"/>
      <c r="E82" s="56"/>
      <c r="F82" s="9"/>
      <c r="G82" s="13"/>
      <c r="H82" s="30"/>
      <c r="I82" s="116"/>
      <c r="J82" s="117"/>
      <c r="K82" s="14">
        <f t="shared" si="7"/>
        <v>0</v>
      </c>
    </row>
    <row r="83" spans="1:11" s="15" customFormat="1" x14ac:dyDescent="0.2">
      <c r="A83" s="187">
        <v>72</v>
      </c>
      <c r="B83" s="38" t="s">
        <v>131</v>
      </c>
      <c r="C83" s="40" t="s">
        <v>308</v>
      </c>
      <c r="D83" s="12"/>
      <c r="E83" s="56"/>
      <c r="F83" s="9"/>
      <c r="G83" s="13"/>
      <c r="H83" s="30"/>
      <c r="I83" s="116"/>
      <c r="J83" s="117"/>
      <c r="K83" s="14">
        <f t="shared" si="7"/>
        <v>0</v>
      </c>
    </row>
    <row r="84" spans="1:11" s="15" customFormat="1" x14ac:dyDescent="0.2">
      <c r="A84" s="187">
        <v>73</v>
      </c>
      <c r="B84" s="38" t="s">
        <v>132</v>
      </c>
      <c r="C84" s="82" t="s">
        <v>35</v>
      </c>
      <c r="D84" s="12"/>
      <c r="E84" s="56"/>
      <c r="F84" s="9"/>
      <c r="G84" s="13"/>
      <c r="H84" s="30"/>
      <c r="I84" s="116"/>
      <c r="J84" s="117"/>
      <c r="K84" s="14">
        <f t="shared" si="7"/>
        <v>0</v>
      </c>
    </row>
    <row r="85" spans="1:11" s="15" customFormat="1" x14ac:dyDescent="0.2">
      <c r="A85" s="187">
        <v>74</v>
      </c>
      <c r="B85" s="38" t="s">
        <v>133</v>
      </c>
      <c r="C85" s="82" t="s">
        <v>48</v>
      </c>
      <c r="D85" s="12"/>
      <c r="E85" s="56"/>
      <c r="F85" s="9"/>
      <c r="G85" s="13"/>
      <c r="H85" s="30"/>
      <c r="I85" s="116"/>
      <c r="J85" s="117"/>
      <c r="K85" s="14">
        <f t="shared" si="7"/>
        <v>0</v>
      </c>
    </row>
    <row r="86" spans="1:11" s="15" customFormat="1" x14ac:dyDescent="0.2">
      <c r="A86" s="187">
        <v>75</v>
      </c>
      <c r="B86" s="38" t="s">
        <v>134</v>
      </c>
      <c r="C86" s="82" t="s">
        <v>226</v>
      </c>
      <c r="D86" s="12"/>
      <c r="E86" s="56"/>
      <c r="F86" s="9"/>
      <c r="G86" s="13"/>
      <c r="H86" s="30"/>
      <c r="I86" s="116"/>
      <c r="J86" s="117"/>
      <c r="K86" s="14">
        <f t="shared" si="7"/>
        <v>0</v>
      </c>
    </row>
    <row r="87" spans="1:11" s="15" customFormat="1" x14ac:dyDescent="0.2">
      <c r="A87" s="187">
        <v>76</v>
      </c>
      <c r="B87" s="38" t="s">
        <v>135</v>
      </c>
      <c r="C87" s="82" t="s">
        <v>290</v>
      </c>
      <c r="D87" s="12"/>
      <c r="E87" s="56"/>
      <c r="F87" s="9"/>
      <c r="G87" s="13"/>
      <c r="H87" s="30"/>
      <c r="I87" s="116"/>
      <c r="J87" s="117"/>
      <c r="K87" s="14">
        <f t="shared" si="7"/>
        <v>0</v>
      </c>
    </row>
    <row r="88" spans="1:11" s="15" customFormat="1" x14ac:dyDescent="0.2">
      <c r="A88" s="187">
        <v>77</v>
      </c>
      <c r="B88" s="17" t="s">
        <v>136</v>
      </c>
      <c r="C88" s="82" t="s">
        <v>259</v>
      </c>
      <c r="D88" s="12"/>
      <c r="E88" s="56"/>
      <c r="F88" s="9"/>
      <c r="G88" s="13"/>
      <c r="H88" s="30"/>
      <c r="I88" s="116"/>
      <c r="J88" s="117"/>
      <c r="K88" s="14">
        <f t="shared" si="7"/>
        <v>0</v>
      </c>
    </row>
    <row r="89" spans="1:11" s="15" customFormat="1" ht="25.5" x14ac:dyDescent="0.2">
      <c r="A89" s="292">
        <v>78</v>
      </c>
      <c r="B89" s="295" t="s">
        <v>137</v>
      </c>
      <c r="C89" s="142" t="s">
        <v>248</v>
      </c>
      <c r="D89" s="12"/>
      <c r="E89" s="56"/>
      <c r="F89" s="9"/>
      <c r="G89" s="13"/>
      <c r="H89" s="30"/>
      <c r="I89" s="116"/>
      <c r="J89" s="117"/>
      <c r="K89" s="14">
        <f t="shared" si="7"/>
        <v>0</v>
      </c>
    </row>
    <row r="90" spans="1:11" s="15" customFormat="1" ht="38.25" x14ac:dyDescent="0.2">
      <c r="A90" s="293"/>
      <c r="B90" s="296"/>
      <c r="C90" s="82" t="s">
        <v>288</v>
      </c>
      <c r="D90" s="12"/>
      <c r="E90" s="56"/>
      <c r="F90" s="9"/>
      <c r="G90" s="13"/>
      <c r="H90" s="30"/>
      <c r="I90" s="116"/>
      <c r="J90" s="117"/>
      <c r="K90" s="14">
        <f t="shared" si="7"/>
        <v>0</v>
      </c>
    </row>
    <row r="91" spans="1:11" s="15" customFormat="1" ht="25.5" x14ac:dyDescent="0.2">
      <c r="A91" s="293"/>
      <c r="B91" s="296"/>
      <c r="C91" s="82" t="s">
        <v>249</v>
      </c>
      <c r="D91" s="12"/>
      <c r="E91" s="56"/>
      <c r="F91" s="9"/>
      <c r="G91" s="13"/>
      <c r="H91" s="30"/>
      <c r="I91" s="116"/>
      <c r="J91" s="117"/>
      <c r="K91" s="14">
        <f t="shared" si="7"/>
        <v>0</v>
      </c>
    </row>
    <row r="92" spans="1:11" s="15" customFormat="1" ht="38.25" x14ac:dyDescent="0.2">
      <c r="A92" s="294"/>
      <c r="B92" s="297"/>
      <c r="C92" s="143" t="s">
        <v>289</v>
      </c>
      <c r="D92" s="12"/>
      <c r="E92" s="56"/>
      <c r="F92" s="9"/>
      <c r="G92" s="13"/>
      <c r="H92" s="30"/>
      <c r="I92" s="116"/>
      <c r="J92" s="117"/>
      <c r="K92" s="14">
        <f t="shared" si="7"/>
        <v>0</v>
      </c>
    </row>
    <row r="93" spans="1:11" s="15" customFormat="1" ht="25.5" x14ac:dyDescent="0.2">
      <c r="A93" s="188">
        <v>79</v>
      </c>
      <c r="B93" s="17" t="s">
        <v>138</v>
      </c>
      <c r="C93" s="82" t="s">
        <v>47</v>
      </c>
      <c r="D93" s="12"/>
      <c r="E93" s="56"/>
      <c r="F93" s="9"/>
      <c r="G93" s="13"/>
      <c r="H93" s="30"/>
      <c r="I93" s="116"/>
      <c r="J93" s="117"/>
      <c r="K93" s="14">
        <f t="shared" si="7"/>
        <v>0</v>
      </c>
    </row>
    <row r="94" spans="1:11" s="15" customFormat="1" x14ac:dyDescent="0.2">
      <c r="A94" s="187">
        <v>80</v>
      </c>
      <c r="B94" s="17" t="s">
        <v>139</v>
      </c>
      <c r="C94" s="82" t="s">
        <v>140</v>
      </c>
      <c r="D94" s="12"/>
      <c r="E94" s="56"/>
      <c r="F94" s="9"/>
      <c r="G94" s="13"/>
      <c r="H94" s="30"/>
      <c r="I94" s="116"/>
      <c r="J94" s="117"/>
      <c r="K94" s="14">
        <f t="shared" si="7"/>
        <v>0</v>
      </c>
    </row>
    <row r="95" spans="1:11" s="15" customFormat="1" x14ac:dyDescent="0.2">
      <c r="A95" s="187">
        <v>81</v>
      </c>
      <c r="B95" s="132" t="s">
        <v>141</v>
      </c>
      <c r="C95" s="82" t="s">
        <v>142</v>
      </c>
      <c r="D95" s="12"/>
      <c r="E95" s="56"/>
      <c r="F95" s="9"/>
      <c r="G95" s="13"/>
      <c r="H95" s="30"/>
      <c r="I95" s="116"/>
      <c r="J95" s="117"/>
      <c r="K95" s="14">
        <f t="shared" si="7"/>
        <v>0</v>
      </c>
    </row>
    <row r="96" spans="1:11" s="15" customFormat="1" x14ac:dyDescent="0.2">
      <c r="A96" s="187">
        <v>82</v>
      </c>
      <c r="B96" s="17" t="s">
        <v>143</v>
      </c>
      <c r="C96" s="82" t="s">
        <v>27</v>
      </c>
      <c r="D96" s="12">
        <v>1184559.75</v>
      </c>
      <c r="E96" s="56"/>
      <c r="F96" s="9">
        <f t="shared" ref="F96:F107" si="8">SUM(D96:E96)</f>
        <v>1184559.75</v>
      </c>
      <c r="G96" s="13">
        <v>900571.28</v>
      </c>
      <c r="H96" s="30">
        <f t="shared" ref="H96:H136" si="9">SUM(F96:G96)</f>
        <v>2085131.03</v>
      </c>
      <c r="I96" s="116"/>
      <c r="J96" s="117"/>
      <c r="K96" s="14">
        <f t="shared" si="7"/>
        <v>2085131.03</v>
      </c>
    </row>
    <row r="97" spans="1:11" s="15" customFormat="1" x14ac:dyDescent="0.2">
      <c r="A97" s="187">
        <v>83</v>
      </c>
      <c r="B97" s="132" t="s">
        <v>144</v>
      </c>
      <c r="C97" s="82" t="s">
        <v>12</v>
      </c>
      <c r="D97" s="12">
        <v>1615308.75</v>
      </c>
      <c r="E97" s="56"/>
      <c r="F97" s="9">
        <f t="shared" si="8"/>
        <v>1615308.75</v>
      </c>
      <c r="G97" s="13">
        <v>1225474.72</v>
      </c>
      <c r="H97" s="30">
        <f t="shared" si="9"/>
        <v>2840783.4699999997</v>
      </c>
      <c r="I97" s="116"/>
      <c r="J97" s="117"/>
      <c r="K97" s="14">
        <f t="shared" si="7"/>
        <v>2840783.4699999997</v>
      </c>
    </row>
    <row r="98" spans="1:11" s="15" customFormat="1" x14ac:dyDescent="0.2">
      <c r="A98" s="187">
        <v>84</v>
      </c>
      <c r="B98" s="132" t="s">
        <v>145</v>
      </c>
      <c r="C98" s="82" t="s">
        <v>26</v>
      </c>
      <c r="D98" s="12">
        <v>3087034.5</v>
      </c>
      <c r="E98" s="56"/>
      <c r="F98" s="9">
        <f t="shared" si="8"/>
        <v>3087034.5</v>
      </c>
      <c r="G98" s="13">
        <v>2344102</v>
      </c>
      <c r="H98" s="30">
        <f t="shared" si="9"/>
        <v>5431136.5</v>
      </c>
      <c r="I98" s="116"/>
      <c r="J98" s="117"/>
      <c r="K98" s="14">
        <f t="shared" si="7"/>
        <v>5431136.5</v>
      </c>
    </row>
    <row r="99" spans="1:11" s="15" customFormat="1" x14ac:dyDescent="0.2">
      <c r="A99" s="187">
        <v>85</v>
      </c>
      <c r="B99" s="17" t="s">
        <v>146</v>
      </c>
      <c r="C99" s="82" t="s">
        <v>41</v>
      </c>
      <c r="D99" s="12">
        <v>1615308.75</v>
      </c>
      <c r="E99" s="56"/>
      <c r="F99" s="9">
        <f t="shared" si="8"/>
        <v>1615308.75</v>
      </c>
      <c r="G99" s="13">
        <v>1225474.72</v>
      </c>
      <c r="H99" s="30">
        <f t="shared" si="9"/>
        <v>2840783.4699999997</v>
      </c>
      <c r="I99" s="116"/>
      <c r="J99" s="117"/>
      <c r="K99" s="14">
        <f t="shared" si="7"/>
        <v>2840783.4699999997</v>
      </c>
    </row>
    <row r="100" spans="1:11" s="15" customFormat="1" x14ac:dyDescent="0.2">
      <c r="A100" s="187">
        <v>86</v>
      </c>
      <c r="B100" s="38" t="s">
        <v>148</v>
      </c>
      <c r="C100" s="82" t="s">
        <v>28</v>
      </c>
      <c r="D100" s="12">
        <v>2931486.25</v>
      </c>
      <c r="E100" s="56"/>
      <c r="F100" s="9">
        <f t="shared" si="8"/>
        <v>2931486.25</v>
      </c>
      <c r="G100" s="13">
        <v>2241615.6800000002</v>
      </c>
      <c r="H100" s="30">
        <f t="shared" si="9"/>
        <v>5173101.93</v>
      </c>
      <c r="I100" s="116"/>
      <c r="J100" s="117"/>
      <c r="K100" s="14">
        <f t="shared" si="7"/>
        <v>5173101.93</v>
      </c>
    </row>
    <row r="101" spans="1:11" s="15" customFormat="1" x14ac:dyDescent="0.2">
      <c r="A101" s="187">
        <v>88</v>
      </c>
      <c r="B101" s="38" t="s">
        <v>149</v>
      </c>
      <c r="C101" s="82" t="s">
        <v>29</v>
      </c>
      <c r="D101" s="12">
        <v>1974266.25</v>
      </c>
      <c r="E101" s="56"/>
      <c r="F101" s="9">
        <f t="shared" si="8"/>
        <v>1974266.25</v>
      </c>
      <c r="G101" s="13">
        <v>1498044.72</v>
      </c>
      <c r="H101" s="30">
        <f t="shared" si="9"/>
        <v>3472310.9699999997</v>
      </c>
      <c r="I101" s="116"/>
      <c r="J101" s="117"/>
      <c r="K101" s="14">
        <f t="shared" si="7"/>
        <v>3472310.9699999997</v>
      </c>
    </row>
    <row r="102" spans="1:11" s="15" customFormat="1" x14ac:dyDescent="0.2">
      <c r="A102" s="187">
        <v>89</v>
      </c>
      <c r="B102" s="132" t="s">
        <v>150</v>
      </c>
      <c r="C102" s="82" t="s">
        <v>14</v>
      </c>
      <c r="D102" s="12">
        <v>1076872.5</v>
      </c>
      <c r="E102" s="56"/>
      <c r="F102" s="9">
        <f t="shared" si="8"/>
        <v>1076872.5</v>
      </c>
      <c r="G102" s="13">
        <v>817710</v>
      </c>
      <c r="H102" s="30">
        <f t="shared" si="9"/>
        <v>1894582.5</v>
      </c>
      <c r="I102" s="116"/>
      <c r="J102" s="117"/>
      <c r="K102" s="14">
        <f t="shared" si="7"/>
        <v>1894582.5</v>
      </c>
    </row>
    <row r="103" spans="1:11" s="15" customFormat="1" x14ac:dyDescent="0.2">
      <c r="A103" s="187">
        <v>90</v>
      </c>
      <c r="B103" s="38" t="s">
        <v>151</v>
      </c>
      <c r="C103" s="82" t="s">
        <v>30</v>
      </c>
      <c r="D103" s="12">
        <v>1435830</v>
      </c>
      <c r="E103" s="56"/>
      <c r="F103" s="9">
        <f t="shared" si="8"/>
        <v>1435830</v>
      </c>
      <c r="G103" s="13">
        <v>1090280</v>
      </c>
      <c r="H103" s="30">
        <f t="shared" si="9"/>
        <v>2526110</v>
      </c>
      <c r="I103" s="116"/>
      <c r="J103" s="117"/>
      <c r="K103" s="14">
        <f t="shared" si="7"/>
        <v>2526110</v>
      </c>
    </row>
    <row r="104" spans="1:11" s="15" customFormat="1" x14ac:dyDescent="0.2">
      <c r="A104" s="187">
        <v>91</v>
      </c>
      <c r="B104" s="38" t="s">
        <v>152</v>
      </c>
      <c r="C104" s="82" t="s">
        <v>15</v>
      </c>
      <c r="D104" s="12">
        <v>1435830</v>
      </c>
      <c r="E104" s="56"/>
      <c r="F104" s="9">
        <f t="shared" si="8"/>
        <v>1435830</v>
      </c>
      <c r="G104" s="13">
        <v>1090280</v>
      </c>
      <c r="H104" s="30">
        <f t="shared" si="9"/>
        <v>2526110</v>
      </c>
      <c r="I104" s="116"/>
      <c r="J104" s="117"/>
      <c r="K104" s="14">
        <f t="shared" si="7"/>
        <v>2526110</v>
      </c>
    </row>
    <row r="105" spans="1:11" s="15" customFormat="1" x14ac:dyDescent="0.2">
      <c r="A105" s="187">
        <v>92</v>
      </c>
      <c r="B105" s="17" t="s">
        <v>153</v>
      </c>
      <c r="C105" s="82" t="s">
        <v>13</v>
      </c>
      <c r="D105" s="12">
        <v>1794787.5</v>
      </c>
      <c r="E105" s="56"/>
      <c r="F105" s="9">
        <f t="shared" si="8"/>
        <v>1794787.5</v>
      </c>
      <c r="G105" s="13">
        <v>1362850</v>
      </c>
      <c r="H105" s="30">
        <f t="shared" si="9"/>
        <v>3157637.5</v>
      </c>
      <c r="I105" s="116"/>
      <c r="J105" s="117"/>
      <c r="K105" s="14">
        <f t="shared" si="7"/>
        <v>3157637.5</v>
      </c>
    </row>
    <row r="106" spans="1:11" s="15" customFormat="1" x14ac:dyDescent="0.2">
      <c r="A106" s="187">
        <v>93</v>
      </c>
      <c r="B106" s="132" t="s">
        <v>154</v>
      </c>
      <c r="C106" s="82" t="s">
        <v>31</v>
      </c>
      <c r="D106" s="12">
        <v>1364038.5</v>
      </c>
      <c r="E106" s="56"/>
      <c r="F106" s="9">
        <f t="shared" si="8"/>
        <v>1364038.5</v>
      </c>
      <c r="G106" s="13">
        <v>1035766</v>
      </c>
      <c r="H106" s="30">
        <f t="shared" si="9"/>
        <v>2399804.5</v>
      </c>
      <c r="I106" s="116"/>
      <c r="J106" s="117"/>
      <c r="K106" s="14">
        <f t="shared" si="7"/>
        <v>2399804.5</v>
      </c>
    </row>
    <row r="107" spans="1:11" s="15" customFormat="1" x14ac:dyDescent="0.2">
      <c r="A107" s="187">
        <v>94</v>
      </c>
      <c r="B107" s="38" t="s">
        <v>156</v>
      </c>
      <c r="C107" s="82" t="s">
        <v>33</v>
      </c>
      <c r="D107" s="12">
        <v>3230617.5</v>
      </c>
      <c r="E107" s="56"/>
      <c r="F107" s="9">
        <f t="shared" si="8"/>
        <v>3230617.5</v>
      </c>
      <c r="G107" s="13">
        <v>2453130</v>
      </c>
      <c r="H107" s="30">
        <f t="shared" si="9"/>
        <v>5683747.5</v>
      </c>
      <c r="I107" s="116"/>
      <c r="J107" s="117"/>
      <c r="K107" s="14">
        <f t="shared" si="7"/>
        <v>5683747.5</v>
      </c>
    </row>
    <row r="108" spans="1:11" s="15" customFormat="1" x14ac:dyDescent="0.2">
      <c r="A108" s="187">
        <v>96</v>
      </c>
      <c r="B108" s="38" t="s">
        <v>158</v>
      </c>
      <c r="C108" s="82" t="s">
        <v>159</v>
      </c>
      <c r="D108" s="12"/>
      <c r="E108" s="56"/>
      <c r="F108" s="9"/>
      <c r="G108" s="13"/>
      <c r="H108" s="30"/>
      <c r="I108" s="116"/>
      <c r="J108" s="117"/>
      <c r="K108" s="14">
        <f t="shared" si="7"/>
        <v>0</v>
      </c>
    </row>
    <row r="109" spans="1:11" s="15" customFormat="1" x14ac:dyDescent="0.2">
      <c r="A109" s="187">
        <v>98</v>
      </c>
      <c r="B109" s="38" t="s">
        <v>160</v>
      </c>
      <c r="C109" s="82" t="s">
        <v>161</v>
      </c>
      <c r="D109" s="12"/>
      <c r="E109" s="56"/>
      <c r="F109" s="9"/>
      <c r="G109" s="13"/>
      <c r="H109" s="30"/>
      <c r="I109" s="116"/>
      <c r="J109" s="117"/>
      <c r="K109" s="14">
        <f t="shared" si="7"/>
        <v>0</v>
      </c>
    </row>
    <row r="110" spans="1:11" s="15" customFormat="1" x14ac:dyDescent="0.2">
      <c r="A110" s="187">
        <v>99</v>
      </c>
      <c r="B110" s="132" t="s">
        <v>162</v>
      </c>
      <c r="C110" s="82" t="s">
        <v>163</v>
      </c>
      <c r="D110" s="12"/>
      <c r="E110" s="56"/>
      <c r="F110" s="9"/>
      <c r="G110" s="13"/>
      <c r="H110" s="30"/>
      <c r="I110" s="116"/>
      <c r="J110" s="117"/>
      <c r="K110" s="14">
        <f t="shared" si="7"/>
        <v>0</v>
      </c>
    </row>
    <row r="111" spans="1:11" s="15" customFormat="1" x14ac:dyDescent="0.2">
      <c r="A111" s="187">
        <v>100</v>
      </c>
      <c r="B111" s="132" t="s">
        <v>164</v>
      </c>
      <c r="C111" s="82" t="s">
        <v>165</v>
      </c>
      <c r="D111" s="12"/>
      <c r="E111" s="56"/>
      <c r="F111" s="9"/>
      <c r="G111" s="13"/>
      <c r="H111" s="30"/>
      <c r="I111" s="116"/>
      <c r="J111" s="117"/>
      <c r="K111" s="14">
        <f t="shared" si="7"/>
        <v>0</v>
      </c>
    </row>
    <row r="112" spans="1:11" s="15" customFormat="1" ht="13.5" customHeight="1" x14ac:dyDescent="0.2">
      <c r="A112" s="187">
        <v>101</v>
      </c>
      <c r="B112" s="132" t="s">
        <v>166</v>
      </c>
      <c r="C112" s="82" t="s">
        <v>167</v>
      </c>
      <c r="D112" s="12"/>
      <c r="E112" s="56"/>
      <c r="F112" s="9"/>
      <c r="G112" s="13"/>
      <c r="H112" s="30"/>
      <c r="I112" s="116"/>
      <c r="J112" s="117"/>
      <c r="K112" s="14">
        <f t="shared" si="7"/>
        <v>0</v>
      </c>
    </row>
    <row r="113" spans="1:11" s="15" customFormat="1" x14ac:dyDescent="0.2">
      <c r="A113" s="187">
        <v>102</v>
      </c>
      <c r="B113" s="132" t="s">
        <v>168</v>
      </c>
      <c r="C113" s="82" t="s">
        <v>169</v>
      </c>
      <c r="D113" s="12"/>
      <c r="E113" s="56"/>
      <c r="F113" s="9"/>
      <c r="G113" s="13"/>
      <c r="H113" s="30"/>
      <c r="I113" s="116"/>
      <c r="J113" s="117"/>
      <c r="K113" s="14">
        <f t="shared" si="7"/>
        <v>0</v>
      </c>
    </row>
    <row r="114" spans="1:11" s="15" customFormat="1" x14ac:dyDescent="0.2">
      <c r="A114" s="187">
        <v>103</v>
      </c>
      <c r="B114" s="132" t="s">
        <v>170</v>
      </c>
      <c r="C114" s="82" t="s">
        <v>171</v>
      </c>
      <c r="D114" s="12"/>
      <c r="E114" s="56"/>
      <c r="F114" s="9"/>
      <c r="G114" s="13"/>
      <c r="H114" s="30"/>
      <c r="I114" s="116"/>
      <c r="J114" s="117"/>
      <c r="K114" s="14">
        <f t="shared" si="7"/>
        <v>0</v>
      </c>
    </row>
    <row r="115" spans="1:11" s="15" customFormat="1" x14ac:dyDescent="0.2">
      <c r="A115" s="187">
        <v>104</v>
      </c>
      <c r="B115" s="83" t="s">
        <v>172</v>
      </c>
      <c r="C115" s="141" t="s">
        <v>173</v>
      </c>
      <c r="D115" s="12"/>
      <c r="E115" s="56"/>
      <c r="F115" s="9"/>
      <c r="G115" s="13"/>
      <c r="H115" s="30"/>
      <c r="I115" s="116"/>
      <c r="J115" s="117"/>
      <c r="K115" s="14">
        <f t="shared" si="7"/>
        <v>0</v>
      </c>
    </row>
    <row r="116" spans="1:11" s="15" customFormat="1" x14ac:dyDescent="0.2">
      <c r="A116" s="187">
        <v>105</v>
      </c>
      <c r="B116" s="17" t="s">
        <v>174</v>
      </c>
      <c r="C116" s="82" t="s">
        <v>175</v>
      </c>
      <c r="D116" s="12"/>
      <c r="E116" s="56"/>
      <c r="F116" s="9"/>
      <c r="G116" s="13"/>
      <c r="H116" s="30"/>
      <c r="I116" s="116"/>
      <c r="J116" s="117"/>
      <c r="K116" s="14">
        <f t="shared" si="7"/>
        <v>0</v>
      </c>
    </row>
    <row r="117" spans="1:11" s="15" customFormat="1" x14ac:dyDescent="0.2">
      <c r="A117" s="187">
        <v>106</v>
      </c>
      <c r="B117" s="132" t="s">
        <v>176</v>
      </c>
      <c r="C117" s="82" t="s">
        <v>177</v>
      </c>
      <c r="D117" s="12"/>
      <c r="E117" s="56"/>
      <c r="F117" s="9"/>
      <c r="G117" s="13"/>
      <c r="H117" s="30"/>
      <c r="I117" s="116"/>
      <c r="J117" s="117"/>
      <c r="K117" s="14">
        <f t="shared" si="7"/>
        <v>0</v>
      </c>
    </row>
    <row r="118" spans="1:11" s="15" customFormat="1" x14ac:dyDescent="0.2">
      <c r="A118" s="187">
        <v>107</v>
      </c>
      <c r="B118" s="38" t="s">
        <v>178</v>
      </c>
      <c r="C118" s="144" t="s">
        <v>179</v>
      </c>
      <c r="D118" s="12"/>
      <c r="E118" s="56"/>
      <c r="F118" s="9"/>
      <c r="G118" s="13"/>
      <c r="H118" s="30"/>
      <c r="I118" s="116"/>
      <c r="J118" s="117"/>
      <c r="K118" s="14">
        <f t="shared" si="7"/>
        <v>0</v>
      </c>
    </row>
    <row r="119" spans="1:11" s="15" customFormat="1" ht="12.75" customHeight="1" x14ac:dyDescent="0.2">
      <c r="A119" s="187">
        <v>108</v>
      </c>
      <c r="B119" s="132" t="s">
        <v>180</v>
      </c>
      <c r="C119" s="82" t="s">
        <v>262</v>
      </c>
      <c r="D119" s="12"/>
      <c r="E119" s="56"/>
      <c r="F119" s="9"/>
      <c r="G119" s="13"/>
      <c r="H119" s="30"/>
      <c r="I119" s="116"/>
      <c r="J119" s="117"/>
      <c r="K119" s="14">
        <f t="shared" si="7"/>
        <v>0</v>
      </c>
    </row>
    <row r="120" spans="1:11" s="15" customFormat="1" x14ac:dyDescent="0.2">
      <c r="A120" s="187">
        <v>109</v>
      </c>
      <c r="B120" s="17" t="s">
        <v>181</v>
      </c>
      <c r="C120" s="82" t="s">
        <v>250</v>
      </c>
      <c r="D120" s="12"/>
      <c r="E120" s="56"/>
      <c r="F120" s="9"/>
      <c r="G120" s="13"/>
      <c r="H120" s="30"/>
      <c r="I120" s="116"/>
      <c r="J120" s="117"/>
      <c r="K120" s="14">
        <f t="shared" si="7"/>
        <v>0</v>
      </c>
    </row>
    <row r="121" spans="1:11" s="15" customFormat="1" x14ac:dyDescent="0.2">
      <c r="A121" s="187">
        <v>110</v>
      </c>
      <c r="B121" s="38" t="s">
        <v>301</v>
      </c>
      <c r="C121" s="82" t="s">
        <v>306</v>
      </c>
      <c r="D121" s="12"/>
      <c r="E121" s="56"/>
      <c r="F121" s="9"/>
      <c r="G121" s="13"/>
      <c r="H121" s="30"/>
      <c r="I121" s="116"/>
      <c r="J121" s="117"/>
      <c r="K121" s="14">
        <f t="shared" si="7"/>
        <v>0</v>
      </c>
    </row>
    <row r="122" spans="1:11" s="15" customFormat="1" x14ac:dyDescent="0.2">
      <c r="A122" s="187">
        <v>111</v>
      </c>
      <c r="B122" s="22" t="s">
        <v>311</v>
      </c>
      <c r="C122" s="134" t="s">
        <v>310</v>
      </c>
      <c r="D122" s="12"/>
      <c r="E122" s="56"/>
      <c r="F122" s="9"/>
      <c r="G122" s="13"/>
      <c r="H122" s="30"/>
      <c r="I122" s="116"/>
      <c r="J122" s="117"/>
      <c r="K122" s="14">
        <f t="shared" si="7"/>
        <v>0</v>
      </c>
    </row>
    <row r="123" spans="1:11" s="15" customFormat="1" x14ac:dyDescent="0.2">
      <c r="A123" s="187">
        <v>112</v>
      </c>
      <c r="B123" s="17" t="s">
        <v>182</v>
      </c>
      <c r="C123" s="82" t="s">
        <v>300</v>
      </c>
      <c r="D123" s="12"/>
      <c r="E123" s="56"/>
      <c r="F123" s="9"/>
      <c r="G123" s="13"/>
      <c r="H123" s="30"/>
      <c r="I123" s="116"/>
      <c r="J123" s="117"/>
      <c r="K123" s="14">
        <f t="shared" si="7"/>
        <v>0</v>
      </c>
    </row>
    <row r="124" spans="1:11" s="15" customFormat="1" x14ac:dyDescent="0.2">
      <c r="A124" s="187">
        <v>113</v>
      </c>
      <c r="B124" s="132" t="s">
        <v>183</v>
      </c>
      <c r="C124" s="82" t="s">
        <v>184</v>
      </c>
      <c r="D124" s="12"/>
      <c r="E124" s="56"/>
      <c r="F124" s="9"/>
      <c r="G124" s="13"/>
      <c r="H124" s="30"/>
      <c r="I124" s="116"/>
      <c r="J124" s="117"/>
      <c r="K124" s="14">
        <f t="shared" si="7"/>
        <v>0</v>
      </c>
    </row>
    <row r="125" spans="1:11" s="15" customFormat="1" ht="25.5" x14ac:dyDescent="0.2">
      <c r="A125" s="187">
        <v>114</v>
      </c>
      <c r="B125" s="132" t="s">
        <v>185</v>
      </c>
      <c r="C125" s="73" t="s">
        <v>297</v>
      </c>
      <c r="D125" s="12"/>
      <c r="E125" s="56"/>
      <c r="F125" s="9"/>
      <c r="G125" s="13"/>
      <c r="H125" s="30"/>
      <c r="I125" s="116"/>
      <c r="J125" s="117"/>
      <c r="K125" s="14">
        <f t="shared" si="7"/>
        <v>0</v>
      </c>
    </row>
    <row r="126" spans="1:11" s="15" customFormat="1" x14ac:dyDescent="0.2">
      <c r="A126" s="187">
        <v>115</v>
      </c>
      <c r="B126" s="132" t="s">
        <v>186</v>
      </c>
      <c r="C126" s="82" t="s">
        <v>221</v>
      </c>
      <c r="D126" s="12"/>
      <c r="E126" s="56"/>
      <c r="F126" s="9"/>
      <c r="G126" s="13"/>
      <c r="H126" s="30"/>
      <c r="I126" s="116"/>
      <c r="J126" s="117"/>
      <c r="K126" s="14">
        <f t="shared" si="7"/>
        <v>0</v>
      </c>
    </row>
    <row r="127" spans="1:11" x14ac:dyDescent="0.2">
      <c r="A127" s="187">
        <v>116</v>
      </c>
      <c r="B127" s="132" t="s">
        <v>187</v>
      </c>
      <c r="C127" s="82" t="s">
        <v>188</v>
      </c>
      <c r="D127" s="44"/>
      <c r="E127" s="53"/>
      <c r="F127" s="8"/>
      <c r="G127" s="26"/>
      <c r="H127" s="30"/>
      <c r="I127" s="114"/>
      <c r="J127" s="115"/>
      <c r="K127" s="14">
        <f t="shared" si="7"/>
        <v>0</v>
      </c>
    </row>
    <row r="128" spans="1:11" x14ac:dyDescent="0.2">
      <c r="A128" s="187">
        <v>117</v>
      </c>
      <c r="B128" s="132" t="s">
        <v>189</v>
      </c>
      <c r="C128" s="82" t="s">
        <v>39</v>
      </c>
      <c r="D128" s="44"/>
      <c r="E128" s="53"/>
      <c r="F128" s="8"/>
      <c r="G128" s="26"/>
      <c r="H128" s="30"/>
      <c r="I128" s="114"/>
      <c r="J128" s="115"/>
      <c r="K128" s="14">
        <f t="shared" si="7"/>
        <v>0</v>
      </c>
    </row>
    <row r="129" spans="1:11" x14ac:dyDescent="0.2">
      <c r="A129" s="187">
        <v>118</v>
      </c>
      <c r="B129" s="38" t="s">
        <v>190</v>
      </c>
      <c r="C129" s="82" t="s">
        <v>44</v>
      </c>
      <c r="D129" s="44"/>
      <c r="E129" s="53"/>
      <c r="F129" s="8"/>
      <c r="G129" s="26"/>
      <c r="H129" s="30"/>
      <c r="I129" s="114"/>
      <c r="J129" s="115"/>
      <c r="K129" s="14">
        <f t="shared" si="7"/>
        <v>0</v>
      </c>
    </row>
    <row r="130" spans="1:11" x14ac:dyDescent="0.2">
      <c r="A130" s="187">
        <v>119</v>
      </c>
      <c r="B130" s="38" t="s">
        <v>191</v>
      </c>
      <c r="C130" s="82" t="s">
        <v>223</v>
      </c>
      <c r="D130" s="44"/>
      <c r="E130" s="53"/>
      <c r="F130" s="8"/>
      <c r="G130" s="26"/>
      <c r="H130" s="30"/>
      <c r="I130" s="114"/>
      <c r="J130" s="115"/>
      <c r="K130" s="14">
        <f t="shared" si="7"/>
        <v>0</v>
      </c>
    </row>
    <row r="131" spans="1:11" x14ac:dyDescent="0.2">
      <c r="A131" s="187">
        <v>120</v>
      </c>
      <c r="B131" s="38" t="s">
        <v>192</v>
      </c>
      <c r="C131" s="82" t="s">
        <v>46</v>
      </c>
      <c r="D131" s="44"/>
      <c r="E131" s="53"/>
      <c r="F131" s="8"/>
      <c r="G131" s="26"/>
      <c r="H131" s="30"/>
      <c r="I131" s="114"/>
      <c r="J131" s="115"/>
      <c r="K131" s="14">
        <f t="shared" si="7"/>
        <v>0</v>
      </c>
    </row>
    <row r="132" spans="1:11" x14ac:dyDescent="0.2">
      <c r="A132" s="187">
        <v>121</v>
      </c>
      <c r="B132" s="132" t="s">
        <v>193</v>
      </c>
      <c r="C132" s="82" t="s">
        <v>45</v>
      </c>
      <c r="D132" s="44"/>
      <c r="E132" s="53"/>
      <c r="F132" s="8"/>
      <c r="G132" s="26"/>
      <c r="H132" s="30"/>
      <c r="I132" s="114"/>
      <c r="J132" s="115"/>
      <c r="K132" s="14">
        <f t="shared" si="7"/>
        <v>0</v>
      </c>
    </row>
    <row r="133" spans="1:11" x14ac:dyDescent="0.2">
      <c r="A133" s="187">
        <v>122</v>
      </c>
      <c r="B133" s="132" t="s">
        <v>194</v>
      </c>
      <c r="C133" s="82" t="s">
        <v>195</v>
      </c>
      <c r="D133" s="44"/>
      <c r="E133" s="53"/>
      <c r="F133" s="8"/>
      <c r="G133" s="26"/>
      <c r="H133" s="30"/>
      <c r="I133" s="114"/>
      <c r="J133" s="115"/>
      <c r="K133" s="14">
        <f t="shared" si="7"/>
        <v>0</v>
      </c>
    </row>
    <row r="134" spans="1:11" x14ac:dyDescent="0.2">
      <c r="A134" s="187">
        <v>123</v>
      </c>
      <c r="B134" s="132" t="s">
        <v>196</v>
      </c>
      <c r="C134" s="40" t="s">
        <v>314</v>
      </c>
      <c r="D134" s="44"/>
      <c r="E134" s="53"/>
      <c r="F134" s="8"/>
      <c r="G134" s="26"/>
      <c r="H134" s="30"/>
      <c r="I134" s="114"/>
      <c r="J134" s="115"/>
      <c r="K134" s="14">
        <f t="shared" si="7"/>
        <v>0</v>
      </c>
    </row>
    <row r="135" spans="1:11" x14ac:dyDescent="0.2">
      <c r="A135" s="187">
        <v>124</v>
      </c>
      <c r="B135" s="38" t="s">
        <v>197</v>
      </c>
      <c r="C135" s="82" t="s">
        <v>222</v>
      </c>
      <c r="D135" s="44"/>
      <c r="E135" s="53"/>
      <c r="F135" s="8"/>
      <c r="G135" s="26"/>
      <c r="H135" s="30"/>
      <c r="I135" s="114"/>
      <c r="J135" s="115"/>
      <c r="K135" s="14">
        <f t="shared" si="7"/>
        <v>0</v>
      </c>
    </row>
    <row r="136" spans="1:11" ht="25.5" x14ac:dyDescent="0.2">
      <c r="A136" s="187">
        <v>125</v>
      </c>
      <c r="B136" s="17" t="s">
        <v>198</v>
      </c>
      <c r="C136" s="40" t="s">
        <v>313</v>
      </c>
      <c r="D136" s="44">
        <v>1952728.8</v>
      </c>
      <c r="E136" s="53"/>
      <c r="F136" s="8">
        <f t="shared" ref="F136:F142" si="10">SUM(D136:E136)</f>
        <v>1952728.8</v>
      </c>
      <c r="G136" s="26">
        <v>1491503.04</v>
      </c>
      <c r="H136" s="30">
        <f t="shared" si="9"/>
        <v>3444231.84</v>
      </c>
      <c r="I136" s="114"/>
      <c r="J136" s="115"/>
      <c r="K136" s="14">
        <f t="shared" si="7"/>
        <v>3444231.84</v>
      </c>
    </row>
    <row r="137" spans="1:11" x14ac:dyDescent="0.2">
      <c r="A137" s="187">
        <v>126</v>
      </c>
      <c r="B137" s="132" t="s">
        <v>199</v>
      </c>
      <c r="C137" s="82" t="s">
        <v>200</v>
      </c>
      <c r="D137" s="29"/>
      <c r="E137" s="53"/>
      <c r="F137" s="8"/>
      <c r="G137" s="26"/>
      <c r="H137" s="30"/>
      <c r="I137" s="114"/>
      <c r="J137" s="115"/>
      <c r="K137" s="14">
        <f t="shared" si="7"/>
        <v>0</v>
      </c>
    </row>
    <row r="138" spans="1:11" x14ac:dyDescent="0.2">
      <c r="A138" s="187">
        <v>127</v>
      </c>
      <c r="B138" s="38" t="s">
        <v>201</v>
      </c>
      <c r="C138" s="82" t="s">
        <v>202</v>
      </c>
      <c r="D138" s="29"/>
      <c r="E138" s="53"/>
      <c r="F138" s="8"/>
      <c r="G138" s="26"/>
      <c r="H138" s="30"/>
      <c r="I138" s="114"/>
      <c r="J138" s="115"/>
      <c r="K138" s="14">
        <f t="shared" ref="K138:K146" si="11">H138+I138+J138</f>
        <v>0</v>
      </c>
    </row>
    <row r="139" spans="1:11" x14ac:dyDescent="0.2">
      <c r="A139" s="187">
        <v>128</v>
      </c>
      <c r="B139" s="132" t="s">
        <v>203</v>
      </c>
      <c r="C139" s="82" t="s">
        <v>204</v>
      </c>
      <c r="D139" s="29"/>
      <c r="E139" s="53"/>
      <c r="F139" s="8"/>
      <c r="G139" s="26"/>
      <c r="H139" s="30"/>
      <c r="I139" s="122"/>
      <c r="J139" s="115"/>
      <c r="K139" s="14">
        <f t="shared" si="11"/>
        <v>0</v>
      </c>
    </row>
    <row r="140" spans="1:11" x14ac:dyDescent="0.2">
      <c r="A140" s="187">
        <v>129</v>
      </c>
      <c r="B140" s="16" t="s">
        <v>251</v>
      </c>
      <c r="C140" s="145" t="s">
        <v>252</v>
      </c>
      <c r="D140" s="29"/>
      <c r="E140" s="53"/>
      <c r="F140" s="8"/>
      <c r="G140" s="26"/>
      <c r="H140" s="30"/>
      <c r="I140" s="122"/>
      <c r="J140" s="115"/>
      <c r="K140" s="14">
        <f t="shared" si="11"/>
        <v>0</v>
      </c>
    </row>
    <row r="141" spans="1:11" x14ac:dyDescent="0.2">
      <c r="A141" s="187">
        <v>130</v>
      </c>
      <c r="B141" s="19" t="s">
        <v>253</v>
      </c>
      <c r="C141" s="145" t="s">
        <v>254</v>
      </c>
      <c r="D141" s="29"/>
      <c r="E141" s="53"/>
      <c r="F141" s="8"/>
      <c r="G141" s="26"/>
      <c r="H141" s="30"/>
      <c r="I141" s="122"/>
      <c r="J141" s="115"/>
      <c r="K141" s="14">
        <f t="shared" si="11"/>
        <v>0</v>
      </c>
    </row>
    <row r="142" spans="1:11" x14ac:dyDescent="0.2">
      <c r="A142" s="187">
        <v>131</v>
      </c>
      <c r="B142" s="112" t="s">
        <v>255</v>
      </c>
      <c r="C142" s="183" t="s">
        <v>309</v>
      </c>
      <c r="D142" s="29">
        <v>202267765.15000001</v>
      </c>
      <c r="E142" s="26">
        <v>215009468.52000001</v>
      </c>
      <c r="F142" s="8">
        <f t="shared" si="10"/>
        <v>417277233.67000002</v>
      </c>
      <c r="G142" s="26">
        <v>332330427.36000001</v>
      </c>
      <c r="H142" s="30">
        <f t="shared" ref="H142" si="12">SUM(F142:G142)</f>
        <v>749607661.02999997</v>
      </c>
      <c r="I142" s="42">
        <v>1718437528.5999999</v>
      </c>
      <c r="J142" s="35">
        <v>42746737</v>
      </c>
      <c r="K142" s="14">
        <f t="shared" si="11"/>
        <v>2510791926.6300001</v>
      </c>
    </row>
    <row r="143" spans="1:11" x14ac:dyDescent="0.2">
      <c r="A143" s="187">
        <v>132</v>
      </c>
      <c r="B143" s="133" t="s">
        <v>260</v>
      </c>
      <c r="C143" s="126" t="s">
        <v>261</v>
      </c>
      <c r="D143" s="27"/>
      <c r="E143" s="28"/>
      <c r="F143" s="121"/>
      <c r="G143" s="28"/>
      <c r="H143" s="30"/>
      <c r="I143" s="123"/>
      <c r="J143" s="46"/>
      <c r="K143" s="14">
        <f t="shared" si="11"/>
        <v>0</v>
      </c>
    </row>
    <row r="144" spans="1:11" x14ac:dyDescent="0.2">
      <c r="A144" s="187">
        <v>133</v>
      </c>
      <c r="B144" s="22" t="s">
        <v>295</v>
      </c>
      <c r="C144" s="126" t="s">
        <v>294</v>
      </c>
      <c r="D144" s="29"/>
      <c r="E144" s="26"/>
      <c r="F144" s="8"/>
      <c r="G144" s="26"/>
      <c r="H144" s="30"/>
      <c r="I144" s="42"/>
      <c r="J144" s="35"/>
      <c r="K144" s="14">
        <f t="shared" si="11"/>
        <v>0</v>
      </c>
    </row>
    <row r="145" spans="1:11" x14ac:dyDescent="0.2">
      <c r="A145" s="187">
        <v>134</v>
      </c>
      <c r="B145" s="22" t="s">
        <v>299</v>
      </c>
      <c r="C145" s="126" t="s">
        <v>298</v>
      </c>
      <c r="D145" s="29"/>
      <c r="E145" s="26"/>
      <c r="F145" s="8"/>
      <c r="G145" s="26"/>
      <c r="H145" s="30"/>
      <c r="I145" s="42"/>
      <c r="J145" s="35"/>
      <c r="K145" s="14">
        <f t="shared" si="11"/>
        <v>0</v>
      </c>
    </row>
    <row r="146" spans="1:11" ht="13.5" thickBot="1" x14ac:dyDescent="0.25">
      <c r="A146" s="207">
        <v>135</v>
      </c>
      <c r="B146" s="208" t="s">
        <v>302</v>
      </c>
      <c r="C146" s="215" t="s">
        <v>303</v>
      </c>
      <c r="D146" s="236"/>
      <c r="E146" s="212"/>
      <c r="F146" s="213"/>
      <c r="G146" s="206"/>
      <c r="H146" s="216"/>
      <c r="I146" s="220"/>
      <c r="J146" s="221"/>
      <c r="K146" s="237">
        <f t="shared" si="11"/>
        <v>0</v>
      </c>
    </row>
  </sheetData>
  <mergeCells count="16">
    <mergeCell ref="A89:A92"/>
    <mergeCell ref="B89:B92"/>
    <mergeCell ref="A8:C8"/>
    <mergeCell ref="A6:C6"/>
    <mergeCell ref="G4:G5"/>
    <mergeCell ref="H4:H5"/>
    <mergeCell ref="A7:C7"/>
    <mergeCell ref="A1:K1"/>
    <mergeCell ref="A3:A5"/>
    <mergeCell ref="B3:B5"/>
    <mergeCell ref="C3:C5"/>
    <mergeCell ref="K3:K5"/>
    <mergeCell ref="D3:H3"/>
    <mergeCell ref="I3:I5"/>
    <mergeCell ref="J3:J5"/>
    <mergeCell ref="D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46"/>
  <sheetViews>
    <sheetView zoomScale="90" zoomScaleNormal="90" workbookViewId="0">
      <pane xSplit="3" ySplit="8" topLeftCell="D120" activePane="bottomRight" state="frozen"/>
      <selection pane="topRight" activeCell="D1" sqref="D1"/>
      <selection pane="bottomLeft" activeCell="A7" sqref="A7"/>
      <selection pane="bottomRight" activeCell="H142" sqref="H142:H143"/>
    </sheetView>
  </sheetViews>
  <sheetFormatPr defaultRowHeight="12.75" x14ac:dyDescent="0.2"/>
  <cols>
    <col min="1" max="1" width="5.7109375" style="248" customWidth="1"/>
    <col min="2" max="2" width="11.28515625" style="248" customWidth="1"/>
    <col min="3" max="3" width="50.85546875" style="248" customWidth="1"/>
    <col min="4" max="4" width="17.140625" style="248" customWidth="1"/>
    <col min="5" max="20" width="9.140625" style="248"/>
    <col min="21" max="21" width="9.140625" style="278"/>
    <col min="22" max="16384" width="9.140625" style="248"/>
  </cols>
  <sheetData>
    <row r="1" spans="1:21" s="247" customFormat="1" ht="59.25" customHeight="1" x14ac:dyDescent="0.25">
      <c r="A1" s="468" t="s">
        <v>332</v>
      </c>
      <c r="B1" s="469"/>
      <c r="C1" s="469"/>
      <c r="D1" s="470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</row>
    <row r="2" spans="1:21" ht="13.5" thickBot="1" x14ac:dyDescent="0.25">
      <c r="U2" s="248"/>
    </row>
    <row r="3" spans="1:21" s="249" customFormat="1" ht="15" customHeight="1" x14ac:dyDescent="0.2">
      <c r="A3" s="476" t="s">
        <v>42</v>
      </c>
      <c r="B3" s="474" t="s">
        <v>323</v>
      </c>
      <c r="C3" s="474" t="s">
        <v>43</v>
      </c>
      <c r="D3" s="471" t="s">
        <v>315</v>
      </c>
    </row>
    <row r="4" spans="1:21" s="249" customFormat="1" ht="16.5" customHeight="1" x14ac:dyDescent="0.2">
      <c r="A4" s="293"/>
      <c r="B4" s="475"/>
      <c r="C4" s="475"/>
      <c r="D4" s="472"/>
    </row>
    <row r="5" spans="1:21" s="249" customFormat="1" ht="14.25" customHeight="1" x14ac:dyDescent="0.2">
      <c r="A5" s="294"/>
      <c r="B5" s="309"/>
      <c r="C5" s="309"/>
      <c r="D5" s="473"/>
    </row>
    <row r="6" spans="1:21" s="249" customFormat="1" ht="13.5" customHeight="1" x14ac:dyDescent="0.2">
      <c r="A6" s="299" t="s">
        <v>220</v>
      </c>
      <c r="B6" s="300"/>
      <c r="C6" s="300"/>
      <c r="D6" s="279">
        <f>D8+D7</f>
        <v>106271118</v>
      </c>
    </row>
    <row r="7" spans="1:21" s="249" customFormat="1" ht="17.25" customHeight="1" x14ac:dyDescent="0.2">
      <c r="A7" s="466" t="s">
        <v>307</v>
      </c>
      <c r="B7" s="467"/>
      <c r="C7" s="467"/>
      <c r="D7" s="280"/>
    </row>
    <row r="8" spans="1:21" s="250" customFormat="1" ht="16.5" customHeight="1" x14ac:dyDescent="0.2">
      <c r="A8" s="299" t="s">
        <v>219</v>
      </c>
      <c r="B8" s="300"/>
      <c r="C8" s="300"/>
      <c r="D8" s="279">
        <f t="shared" ref="D8" si="0">SUM(D9:D146)</f>
        <v>106271118</v>
      </c>
    </row>
    <row r="9" spans="1:21" x14ac:dyDescent="0.2">
      <c r="A9" s="251">
        <v>1</v>
      </c>
      <c r="B9" s="252" t="s">
        <v>52</v>
      </c>
      <c r="C9" s="253" t="s">
        <v>40</v>
      </c>
      <c r="D9" s="254"/>
      <c r="U9" s="248"/>
    </row>
    <row r="10" spans="1:21" x14ac:dyDescent="0.2">
      <c r="A10" s="251">
        <v>2</v>
      </c>
      <c r="B10" s="255" t="s">
        <v>53</v>
      </c>
      <c r="C10" s="253" t="s">
        <v>205</v>
      </c>
      <c r="D10" s="254"/>
      <c r="U10" s="248"/>
    </row>
    <row r="11" spans="1:21" x14ac:dyDescent="0.2">
      <c r="A11" s="251">
        <v>3</v>
      </c>
      <c r="B11" s="256" t="s">
        <v>54</v>
      </c>
      <c r="C11" s="253" t="s">
        <v>5</v>
      </c>
      <c r="D11" s="254"/>
      <c r="U11" s="248"/>
    </row>
    <row r="12" spans="1:21" x14ac:dyDescent="0.2">
      <c r="A12" s="251">
        <v>4</v>
      </c>
      <c r="B12" s="252" t="s">
        <v>55</v>
      </c>
      <c r="C12" s="253" t="s">
        <v>206</v>
      </c>
      <c r="D12" s="254"/>
      <c r="U12" s="248"/>
    </row>
    <row r="13" spans="1:21" ht="15" customHeight="1" x14ac:dyDescent="0.2">
      <c r="A13" s="251">
        <v>5</v>
      </c>
      <c r="B13" s="252" t="s">
        <v>56</v>
      </c>
      <c r="C13" s="253" t="s">
        <v>8</v>
      </c>
      <c r="D13" s="254"/>
      <c r="U13" s="248"/>
    </row>
    <row r="14" spans="1:21" x14ac:dyDescent="0.2">
      <c r="A14" s="251">
        <v>6</v>
      </c>
      <c r="B14" s="256" t="s">
        <v>57</v>
      </c>
      <c r="C14" s="253" t="s">
        <v>58</v>
      </c>
      <c r="D14" s="254"/>
      <c r="U14" s="248"/>
    </row>
    <row r="15" spans="1:21" x14ac:dyDescent="0.2">
      <c r="A15" s="251">
        <v>7</v>
      </c>
      <c r="B15" s="252" t="s">
        <v>59</v>
      </c>
      <c r="C15" s="253" t="s">
        <v>207</v>
      </c>
      <c r="D15" s="254"/>
      <c r="U15" s="248"/>
    </row>
    <row r="16" spans="1:21" x14ac:dyDescent="0.2">
      <c r="A16" s="251">
        <v>8</v>
      </c>
      <c r="B16" s="256" t="s">
        <v>60</v>
      </c>
      <c r="C16" s="253" t="s">
        <v>17</v>
      </c>
      <c r="D16" s="254"/>
      <c r="U16" s="248"/>
    </row>
    <row r="17" spans="1:21" x14ac:dyDescent="0.2">
      <c r="A17" s="251">
        <v>9</v>
      </c>
      <c r="B17" s="256" t="s">
        <v>61</v>
      </c>
      <c r="C17" s="253" t="s">
        <v>6</v>
      </c>
      <c r="D17" s="254"/>
      <c r="U17" s="248"/>
    </row>
    <row r="18" spans="1:21" x14ac:dyDescent="0.2">
      <c r="A18" s="251">
        <v>10</v>
      </c>
      <c r="B18" s="256" t="s">
        <v>62</v>
      </c>
      <c r="C18" s="253" t="s">
        <v>18</v>
      </c>
      <c r="D18" s="254"/>
      <c r="U18" s="248"/>
    </row>
    <row r="19" spans="1:21" x14ac:dyDescent="0.2">
      <c r="A19" s="251">
        <v>11</v>
      </c>
      <c r="B19" s="256" t="s">
        <v>63</v>
      </c>
      <c r="C19" s="253" t="s">
        <v>7</v>
      </c>
      <c r="D19" s="254"/>
      <c r="U19" s="248"/>
    </row>
    <row r="20" spans="1:21" x14ac:dyDescent="0.2">
      <c r="A20" s="251">
        <v>12</v>
      </c>
      <c r="B20" s="256" t="s">
        <v>64</v>
      </c>
      <c r="C20" s="253" t="s">
        <v>19</v>
      </c>
      <c r="D20" s="254"/>
      <c r="U20" s="248"/>
    </row>
    <row r="21" spans="1:21" x14ac:dyDescent="0.2">
      <c r="A21" s="251">
        <v>13</v>
      </c>
      <c r="B21" s="256" t="s">
        <v>230</v>
      </c>
      <c r="C21" s="253" t="s">
        <v>231</v>
      </c>
      <c r="D21" s="254"/>
      <c r="U21" s="248"/>
    </row>
    <row r="22" spans="1:21" x14ac:dyDescent="0.2">
      <c r="A22" s="251">
        <v>14</v>
      </c>
      <c r="B22" s="256" t="s">
        <v>65</v>
      </c>
      <c r="C22" s="253" t="s">
        <v>22</v>
      </c>
      <c r="D22" s="254"/>
      <c r="U22" s="248"/>
    </row>
    <row r="23" spans="1:21" x14ac:dyDescent="0.2">
      <c r="A23" s="251">
        <v>15</v>
      </c>
      <c r="B23" s="256" t="s">
        <v>66</v>
      </c>
      <c r="C23" s="253" t="s">
        <v>10</v>
      </c>
      <c r="D23" s="254"/>
      <c r="U23" s="248"/>
    </row>
    <row r="24" spans="1:21" x14ac:dyDescent="0.2">
      <c r="A24" s="251">
        <v>16</v>
      </c>
      <c r="B24" s="256" t="s">
        <v>67</v>
      </c>
      <c r="C24" s="253" t="s">
        <v>316</v>
      </c>
      <c r="D24" s="254"/>
      <c r="U24" s="248"/>
    </row>
    <row r="25" spans="1:21" x14ac:dyDescent="0.2">
      <c r="A25" s="251">
        <v>17</v>
      </c>
      <c r="B25" s="256" t="s">
        <v>68</v>
      </c>
      <c r="C25" s="253" t="s">
        <v>9</v>
      </c>
      <c r="D25" s="254"/>
      <c r="U25" s="248"/>
    </row>
    <row r="26" spans="1:21" x14ac:dyDescent="0.2">
      <c r="A26" s="251">
        <v>18</v>
      </c>
      <c r="B26" s="252" t="s">
        <v>69</v>
      </c>
      <c r="C26" s="253" t="s">
        <v>11</v>
      </c>
      <c r="D26" s="254"/>
      <c r="U26" s="248"/>
    </row>
    <row r="27" spans="1:21" x14ac:dyDescent="0.2">
      <c r="A27" s="251">
        <v>19</v>
      </c>
      <c r="B27" s="252" t="s">
        <v>70</v>
      </c>
      <c r="C27" s="253" t="s">
        <v>208</v>
      </c>
      <c r="D27" s="254"/>
      <c r="U27" s="248"/>
    </row>
    <row r="28" spans="1:21" x14ac:dyDescent="0.2">
      <c r="A28" s="251">
        <v>20</v>
      </c>
      <c r="B28" s="252" t="s">
        <v>71</v>
      </c>
      <c r="C28" s="253" t="s">
        <v>317</v>
      </c>
      <c r="D28" s="254"/>
      <c r="U28" s="248"/>
    </row>
    <row r="29" spans="1:21" x14ac:dyDescent="0.2">
      <c r="A29" s="251">
        <v>21</v>
      </c>
      <c r="B29" s="252" t="s">
        <v>72</v>
      </c>
      <c r="C29" s="253" t="s">
        <v>37</v>
      </c>
      <c r="D29" s="254"/>
      <c r="U29" s="248"/>
    </row>
    <row r="30" spans="1:21" x14ac:dyDescent="0.2">
      <c r="A30" s="251">
        <v>22</v>
      </c>
      <c r="B30" s="256" t="s">
        <v>73</v>
      </c>
      <c r="C30" s="253" t="s">
        <v>74</v>
      </c>
      <c r="D30" s="254"/>
      <c r="U30" s="248"/>
    </row>
    <row r="31" spans="1:21" x14ac:dyDescent="0.2">
      <c r="A31" s="251">
        <v>23</v>
      </c>
      <c r="B31" s="256" t="s">
        <v>75</v>
      </c>
      <c r="C31" s="253" t="s">
        <v>76</v>
      </c>
      <c r="D31" s="254"/>
      <c r="U31" s="248"/>
    </row>
    <row r="32" spans="1:21" ht="12.75" customHeight="1" x14ac:dyDescent="0.2">
      <c r="A32" s="251">
        <v>24</v>
      </c>
      <c r="B32" s="256" t="s">
        <v>77</v>
      </c>
      <c r="C32" s="253" t="s">
        <v>78</v>
      </c>
      <c r="D32" s="254"/>
      <c r="U32" s="248"/>
    </row>
    <row r="33" spans="1:21" x14ac:dyDescent="0.2">
      <c r="A33" s="251">
        <v>25</v>
      </c>
      <c r="B33" s="252" t="s">
        <v>79</v>
      </c>
      <c r="C33" s="253" t="s">
        <v>80</v>
      </c>
      <c r="D33" s="254"/>
      <c r="U33" s="248"/>
    </row>
    <row r="34" spans="1:21" x14ac:dyDescent="0.2">
      <c r="A34" s="251">
        <v>26</v>
      </c>
      <c r="B34" s="256" t="s">
        <v>81</v>
      </c>
      <c r="C34" s="253" t="s">
        <v>82</v>
      </c>
      <c r="D34" s="254"/>
      <c r="U34" s="248"/>
    </row>
    <row r="35" spans="1:21" x14ac:dyDescent="0.2">
      <c r="A35" s="251">
        <v>27</v>
      </c>
      <c r="B35" s="255" t="s">
        <v>83</v>
      </c>
      <c r="C35" s="253" t="s">
        <v>84</v>
      </c>
      <c r="D35" s="254"/>
      <c r="U35" s="248"/>
    </row>
    <row r="36" spans="1:21" x14ac:dyDescent="0.2">
      <c r="A36" s="251">
        <v>28</v>
      </c>
      <c r="B36" s="255" t="s">
        <v>85</v>
      </c>
      <c r="C36" s="253" t="s">
        <v>38</v>
      </c>
      <c r="D36" s="254"/>
      <c r="U36" s="248"/>
    </row>
    <row r="37" spans="1:21" x14ac:dyDescent="0.2">
      <c r="A37" s="251">
        <v>29</v>
      </c>
      <c r="B37" s="252" t="s">
        <v>86</v>
      </c>
      <c r="C37" s="253" t="s">
        <v>36</v>
      </c>
      <c r="D37" s="254"/>
      <c r="U37" s="248"/>
    </row>
    <row r="38" spans="1:21" x14ac:dyDescent="0.2">
      <c r="A38" s="251">
        <v>30</v>
      </c>
      <c r="B38" s="255" t="s">
        <v>87</v>
      </c>
      <c r="C38" s="253" t="s">
        <v>16</v>
      </c>
      <c r="D38" s="254"/>
      <c r="U38" s="248"/>
    </row>
    <row r="39" spans="1:21" x14ac:dyDescent="0.2">
      <c r="A39" s="251">
        <v>31</v>
      </c>
      <c r="B39" s="256" t="s">
        <v>88</v>
      </c>
      <c r="C39" s="253" t="s">
        <v>21</v>
      </c>
      <c r="D39" s="254"/>
      <c r="U39" s="248"/>
    </row>
    <row r="40" spans="1:21" x14ac:dyDescent="0.2">
      <c r="A40" s="251">
        <v>32</v>
      </c>
      <c r="B40" s="255" t="s">
        <v>89</v>
      </c>
      <c r="C40" s="253" t="s">
        <v>24</v>
      </c>
      <c r="D40" s="254"/>
      <c r="U40" s="248"/>
    </row>
    <row r="41" spans="1:21" x14ac:dyDescent="0.2">
      <c r="A41" s="251">
        <v>33</v>
      </c>
      <c r="B41" s="252" t="s">
        <v>90</v>
      </c>
      <c r="C41" s="253" t="s">
        <v>209</v>
      </c>
      <c r="D41" s="254"/>
      <c r="U41" s="248"/>
    </row>
    <row r="42" spans="1:21" x14ac:dyDescent="0.2">
      <c r="A42" s="251">
        <v>34</v>
      </c>
      <c r="B42" s="257" t="s">
        <v>91</v>
      </c>
      <c r="C42" s="258" t="s">
        <v>210</v>
      </c>
      <c r="D42" s="254"/>
      <c r="U42" s="248"/>
    </row>
    <row r="43" spans="1:21" x14ac:dyDescent="0.2">
      <c r="A43" s="251">
        <v>35</v>
      </c>
      <c r="B43" s="252" t="s">
        <v>92</v>
      </c>
      <c r="C43" s="253" t="s">
        <v>211</v>
      </c>
      <c r="D43" s="254"/>
      <c r="U43" s="248"/>
    </row>
    <row r="44" spans="1:21" x14ac:dyDescent="0.2">
      <c r="A44" s="251">
        <v>36</v>
      </c>
      <c r="B44" s="252" t="s">
        <v>93</v>
      </c>
      <c r="C44" s="253" t="s">
        <v>23</v>
      </c>
      <c r="D44" s="254"/>
      <c r="U44" s="248"/>
    </row>
    <row r="45" spans="1:21" x14ac:dyDescent="0.2">
      <c r="A45" s="251">
        <v>37</v>
      </c>
      <c r="B45" s="256" t="s">
        <v>94</v>
      </c>
      <c r="C45" s="253" t="s">
        <v>20</v>
      </c>
      <c r="D45" s="254"/>
      <c r="U45" s="248"/>
    </row>
    <row r="46" spans="1:21" x14ac:dyDescent="0.2">
      <c r="A46" s="251">
        <v>38</v>
      </c>
      <c r="B46" s="255" t="s">
        <v>95</v>
      </c>
      <c r="C46" s="253" t="s">
        <v>96</v>
      </c>
      <c r="D46" s="254"/>
      <c r="U46" s="248"/>
    </row>
    <row r="47" spans="1:21" x14ac:dyDescent="0.2">
      <c r="A47" s="251">
        <v>39</v>
      </c>
      <c r="B47" s="256" t="s">
        <v>97</v>
      </c>
      <c r="C47" s="253" t="s">
        <v>98</v>
      </c>
      <c r="D47" s="254"/>
      <c r="U47" s="248"/>
    </row>
    <row r="48" spans="1:21" x14ac:dyDescent="0.2">
      <c r="A48" s="251">
        <v>40</v>
      </c>
      <c r="B48" s="252" t="s">
        <v>99</v>
      </c>
      <c r="C48" s="253" t="s">
        <v>216</v>
      </c>
      <c r="D48" s="254"/>
      <c r="U48" s="248"/>
    </row>
    <row r="49" spans="1:21" x14ac:dyDescent="0.2">
      <c r="A49" s="251">
        <v>41</v>
      </c>
      <c r="B49" s="252" t="s">
        <v>100</v>
      </c>
      <c r="C49" s="253" t="s">
        <v>2</v>
      </c>
      <c r="D49" s="254"/>
      <c r="U49" s="248"/>
    </row>
    <row r="50" spans="1:21" x14ac:dyDescent="0.2">
      <c r="A50" s="251">
        <v>42</v>
      </c>
      <c r="B50" s="256" t="s">
        <v>101</v>
      </c>
      <c r="C50" s="253" t="s">
        <v>3</v>
      </c>
      <c r="D50" s="254"/>
      <c r="U50" s="248"/>
    </row>
    <row r="51" spans="1:21" x14ac:dyDescent="0.2">
      <c r="A51" s="251">
        <v>43</v>
      </c>
      <c r="B51" s="259" t="s">
        <v>147</v>
      </c>
      <c r="C51" s="260" t="s">
        <v>32</v>
      </c>
      <c r="D51" s="254"/>
      <c r="U51" s="248"/>
    </row>
    <row r="52" spans="1:21" x14ac:dyDescent="0.2">
      <c r="A52" s="251">
        <v>44</v>
      </c>
      <c r="B52" s="256" t="s">
        <v>102</v>
      </c>
      <c r="C52" s="253" t="s">
        <v>212</v>
      </c>
      <c r="D52" s="254"/>
      <c r="U52" s="248"/>
    </row>
    <row r="53" spans="1:21" x14ac:dyDescent="0.2">
      <c r="A53" s="251">
        <v>45</v>
      </c>
      <c r="B53" s="255" t="s">
        <v>103</v>
      </c>
      <c r="C53" s="253" t="s">
        <v>0</v>
      </c>
      <c r="D53" s="254"/>
      <c r="U53" s="248"/>
    </row>
    <row r="54" spans="1:21" x14ac:dyDescent="0.2">
      <c r="A54" s="251">
        <v>46</v>
      </c>
      <c r="B54" s="256" t="s">
        <v>104</v>
      </c>
      <c r="C54" s="253" t="s">
        <v>4</v>
      </c>
      <c r="D54" s="254"/>
      <c r="U54" s="248"/>
    </row>
    <row r="55" spans="1:21" x14ac:dyDescent="0.2">
      <c r="A55" s="251">
        <v>47</v>
      </c>
      <c r="B55" s="255" t="s">
        <v>105</v>
      </c>
      <c r="C55" s="253" t="s">
        <v>1</v>
      </c>
      <c r="D55" s="254"/>
      <c r="U55" s="248"/>
    </row>
    <row r="56" spans="1:21" x14ac:dyDescent="0.2">
      <c r="A56" s="251">
        <v>48</v>
      </c>
      <c r="B56" s="256" t="s">
        <v>106</v>
      </c>
      <c r="C56" s="253" t="s">
        <v>213</v>
      </c>
      <c r="D56" s="254"/>
      <c r="U56" s="248"/>
    </row>
    <row r="57" spans="1:21" x14ac:dyDescent="0.2">
      <c r="A57" s="251">
        <v>49</v>
      </c>
      <c r="B57" s="256" t="s">
        <v>107</v>
      </c>
      <c r="C57" s="253" t="s">
        <v>25</v>
      </c>
      <c r="D57" s="254"/>
      <c r="U57" s="248"/>
    </row>
    <row r="58" spans="1:21" x14ac:dyDescent="0.2">
      <c r="A58" s="251">
        <v>50</v>
      </c>
      <c r="B58" s="261" t="s">
        <v>155</v>
      </c>
      <c r="C58" s="260" t="s">
        <v>51</v>
      </c>
      <c r="D58" s="254"/>
      <c r="U58" s="248"/>
    </row>
    <row r="59" spans="1:21" x14ac:dyDescent="0.2">
      <c r="A59" s="251">
        <v>51</v>
      </c>
      <c r="B59" s="256" t="s">
        <v>108</v>
      </c>
      <c r="C59" s="253" t="s">
        <v>214</v>
      </c>
      <c r="D59" s="254"/>
      <c r="U59" s="248"/>
    </row>
    <row r="60" spans="1:21" x14ac:dyDescent="0.2">
      <c r="A60" s="251">
        <v>52</v>
      </c>
      <c r="B60" s="259" t="s">
        <v>157</v>
      </c>
      <c r="C60" s="260" t="s">
        <v>215</v>
      </c>
      <c r="D60" s="254"/>
      <c r="U60" s="248"/>
    </row>
    <row r="61" spans="1:21" x14ac:dyDescent="0.2">
      <c r="A61" s="251">
        <v>53</v>
      </c>
      <c r="B61" s="256" t="s">
        <v>218</v>
      </c>
      <c r="C61" s="253" t="s">
        <v>217</v>
      </c>
      <c r="D61" s="254"/>
      <c r="U61" s="248"/>
    </row>
    <row r="62" spans="1:21" ht="13.5" customHeight="1" x14ac:dyDescent="0.2">
      <c r="A62" s="251">
        <v>54</v>
      </c>
      <c r="B62" s="256" t="s">
        <v>232</v>
      </c>
      <c r="C62" s="253" t="s">
        <v>233</v>
      </c>
      <c r="D62" s="254"/>
      <c r="U62" s="248"/>
    </row>
    <row r="63" spans="1:21" ht="15" customHeight="1" x14ac:dyDescent="0.2">
      <c r="A63" s="251">
        <v>55</v>
      </c>
      <c r="B63" s="256" t="s">
        <v>109</v>
      </c>
      <c r="C63" s="253" t="s">
        <v>50</v>
      </c>
      <c r="D63" s="254"/>
      <c r="U63" s="248"/>
    </row>
    <row r="64" spans="1:21" ht="15" customHeight="1" x14ac:dyDescent="0.2">
      <c r="A64" s="251">
        <v>56</v>
      </c>
      <c r="B64" s="255" t="s">
        <v>110</v>
      </c>
      <c r="C64" s="253" t="s">
        <v>234</v>
      </c>
      <c r="D64" s="254"/>
      <c r="U64" s="248"/>
    </row>
    <row r="65" spans="1:21" ht="15" customHeight="1" x14ac:dyDescent="0.2">
      <c r="A65" s="251">
        <v>57</v>
      </c>
      <c r="B65" s="252" t="s">
        <v>111</v>
      </c>
      <c r="C65" s="253" t="s">
        <v>112</v>
      </c>
      <c r="D65" s="254"/>
      <c r="U65" s="248"/>
    </row>
    <row r="66" spans="1:21" ht="15" customHeight="1" x14ac:dyDescent="0.2">
      <c r="A66" s="251">
        <v>58</v>
      </c>
      <c r="B66" s="255" t="s">
        <v>113</v>
      </c>
      <c r="C66" s="253" t="s">
        <v>235</v>
      </c>
      <c r="D66" s="254"/>
      <c r="U66" s="248"/>
    </row>
    <row r="67" spans="1:21" ht="15" customHeight="1" x14ac:dyDescent="0.2">
      <c r="A67" s="251">
        <v>59</v>
      </c>
      <c r="B67" s="256" t="s">
        <v>114</v>
      </c>
      <c r="C67" s="253" t="s">
        <v>269</v>
      </c>
      <c r="D67" s="254"/>
      <c r="U67" s="248"/>
    </row>
    <row r="68" spans="1:21" ht="15" customHeight="1" x14ac:dyDescent="0.2">
      <c r="A68" s="251">
        <v>60</v>
      </c>
      <c r="B68" s="252" t="s">
        <v>115</v>
      </c>
      <c r="C68" s="253" t="s">
        <v>236</v>
      </c>
      <c r="D68" s="254"/>
      <c r="U68" s="248"/>
    </row>
    <row r="69" spans="1:21" ht="15" customHeight="1" x14ac:dyDescent="0.2">
      <c r="A69" s="251">
        <v>61</v>
      </c>
      <c r="B69" s="252" t="s">
        <v>116</v>
      </c>
      <c r="C69" s="253" t="s">
        <v>237</v>
      </c>
      <c r="D69" s="254"/>
      <c r="U69" s="248"/>
    </row>
    <row r="70" spans="1:21" x14ac:dyDescent="0.2">
      <c r="A70" s="251">
        <v>62</v>
      </c>
      <c r="B70" s="255" t="s">
        <v>117</v>
      </c>
      <c r="C70" s="253" t="s">
        <v>238</v>
      </c>
      <c r="D70" s="254"/>
      <c r="U70" s="248"/>
    </row>
    <row r="71" spans="1:21" x14ac:dyDescent="0.2">
      <c r="A71" s="251">
        <v>63</v>
      </c>
      <c r="B71" s="255" t="s">
        <v>118</v>
      </c>
      <c r="C71" s="253" t="s">
        <v>49</v>
      </c>
      <c r="D71" s="254"/>
      <c r="U71" s="248"/>
    </row>
    <row r="72" spans="1:21" x14ac:dyDescent="0.2">
      <c r="A72" s="251">
        <v>64</v>
      </c>
      <c r="B72" s="255" t="s">
        <v>119</v>
      </c>
      <c r="C72" s="253" t="s">
        <v>239</v>
      </c>
      <c r="D72" s="254"/>
      <c r="U72" s="248"/>
    </row>
    <row r="73" spans="1:21" ht="16.5" customHeight="1" x14ac:dyDescent="0.2">
      <c r="A73" s="251">
        <v>65</v>
      </c>
      <c r="B73" s="255" t="s">
        <v>120</v>
      </c>
      <c r="C73" s="253" t="s">
        <v>240</v>
      </c>
      <c r="D73" s="254"/>
      <c r="U73" s="248"/>
    </row>
    <row r="74" spans="1:21" ht="16.5" customHeight="1" x14ac:dyDescent="0.2">
      <c r="A74" s="251">
        <v>66</v>
      </c>
      <c r="B74" s="252" t="s">
        <v>121</v>
      </c>
      <c r="C74" s="253" t="s">
        <v>241</v>
      </c>
      <c r="D74" s="254"/>
      <c r="U74" s="248"/>
    </row>
    <row r="75" spans="1:21" ht="16.5" customHeight="1" x14ac:dyDescent="0.2">
      <c r="A75" s="251">
        <v>67</v>
      </c>
      <c r="B75" s="255" t="s">
        <v>122</v>
      </c>
      <c r="C75" s="253" t="s">
        <v>242</v>
      </c>
      <c r="D75" s="254"/>
      <c r="U75" s="248"/>
    </row>
    <row r="76" spans="1:21" ht="16.5" customHeight="1" x14ac:dyDescent="0.2">
      <c r="A76" s="251">
        <v>68</v>
      </c>
      <c r="B76" s="255" t="s">
        <v>123</v>
      </c>
      <c r="C76" s="253" t="s">
        <v>243</v>
      </c>
      <c r="D76" s="254"/>
      <c r="U76" s="248"/>
    </row>
    <row r="77" spans="1:21" ht="16.5" customHeight="1" x14ac:dyDescent="0.2">
      <c r="A77" s="251">
        <v>69</v>
      </c>
      <c r="B77" s="252" t="s">
        <v>124</v>
      </c>
      <c r="C77" s="253" t="s">
        <v>244</v>
      </c>
      <c r="D77" s="254"/>
      <c r="U77" s="248"/>
    </row>
    <row r="78" spans="1:21" ht="16.5" customHeight="1" x14ac:dyDescent="0.2">
      <c r="A78" s="251">
        <v>70</v>
      </c>
      <c r="B78" s="252" t="s">
        <v>125</v>
      </c>
      <c r="C78" s="253" t="s">
        <v>245</v>
      </c>
      <c r="D78" s="254"/>
      <c r="U78" s="248"/>
    </row>
    <row r="79" spans="1:21" ht="16.5" customHeight="1" x14ac:dyDescent="0.2">
      <c r="A79" s="251">
        <v>71</v>
      </c>
      <c r="B79" s="252" t="s">
        <v>126</v>
      </c>
      <c r="C79" s="253" t="s">
        <v>246</v>
      </c>
      <c r="D79" s="254"/>
      <c r="U79" s="248"/>
    </row>
    <row r="80" spans="1:21" ht="15" customHeight="1" x14ac:dyDescent="0.2">
      <c r="A80" s="251">
        <v>72</v>
      </c>
      <c r="B80" s="256" t="s">
        <v>127</v>
      </c>
      <c r="C80" s="253" t="s">
        <v>128</v>
      </c>
      <c r="D80" s="254"/>
      <c r="U80" s="248"/>
    </row>
    <row r="81" spans="1:21" x14ac:dyDescent="0.2">
      <c r="A81" s="251">
        <v>73</v>
      </c>
      <c r="B81" s="252" t="s">
        <v>129</v>
      </c>
      <c r="C81" s="253" t="s">
        <v>247</v>
      </c>
      <c r="D81" s="254"/>
      <c r="U81" s="248"/>
    </row>
    <row r="82" spans="1:21" x14ac:dyDescent="0.2">
      <c r="A82" s="251">
        <v>74</v>
      </c>
      <c r="B82" s="256" t="s">
        <v>130</v>
      </c>
      <c r="C82" s="253" t="s">
        <v>34</v>
      </c>
      <c r="D82" s="254"/>
      <c r="U82" s="248"/>
    </row>
    <row r="83" spans="1:21" x14ac:dyDescent="0.2">
      <c r="A83" s="251">
        <v>75</v>
      </c>
      <c r="B83" s="252" t="s">
        <v>131</v>
      </c>
      <c r="C83" s="253" t="s">
        <v>318</v>
      </c>
      <c r="D83" s="254"/>
      <c r="U83" s="248"/>
    </row>
    <row r="84" spans="1:21" x14ac:dyDescent="0.2">
      <c r="A84" s="251">
        <v>76</v>
      </c>
      <c r="B84" s="252" t="s">
        <v>132</v>
      </c>
      <c r="C84" s="253" t="s">
        <v>35</v>
      </c>
      <c r="D84" s="254"/>
      <c r="U84" s="248"/>
    </row>
    <row r="85" spans="1:21" x14ac:dyDescent="0.2">
      <c r="A85" s="251">
        <v>77</v>
      </c>
      <c r="B85" s="252" t="s">
        <v>133</v>
      </c>
      <c r="C85" s="253" t="s">
        <v>48</v>
      </c>
      <c r="D85" s="254"/>
      <c r="U85" s="248"/>
    </row>
    <row r="86" spans="1:21" x14ac:dyDescent="0.2">
      <c r="A86" s="251">
        <v>78</v>
      </c>
      <c r="B86" s="252" t="s">
        <v>134</v>
      </c>
      <c r="C86" s="253" t="s">
        <v>226</v>
      </c>
      <c r="D86" s="254"/>
      <c r="U86" s="248"/>
    </row>
    <row r="87" spans="1:21" x14ac:dyDescent="0.2">
      <c r="A87" s="251">
        <v>79</v>
      </c>
      <c r="B87" s="252" t="s">
        <v>135</v>
      </c>
      <c r="C87" s="253" t="s">
        <v>290</v>
      </c>
      <c r="D87" s="254"/>
      <c r="U87" s="248"/>
    </row>
    <row r="88" spans="1:21" x14ac:dyDescent="0.2">
      <c r="A88" s="251">
        <v>80</v>
      </c>
      <c r="B88" s="255" t="s">
        <v>136</v>
      </c>
      <c r="C88" s="253" t="s">
        <v>259</v>
      </c>
      <c r="D88" s="254"/>
      <c r="U88" s="248"/>
    </row>
    <row r="89" spans="1:21" ht="15.75" customHeight="1" x14ac:dyDescent="0.2">
      <c r="A89" s="460">
        <v>81</v>
      </c>
      <c r="B89" s="463" t="s">
        <v>137</v>
      </c>
      <c r="C89" s="262" t="s">
        <v>248</v>
      </c>
      <c r="D89" s="254"/>
      <c r="U89" s="248"/>
    </row>
    <row r="90" spans="1:21" ht="30.75" customHeight="1" x14ac:dyDescent="0.2">
      <c r="A90" s="461"/>
      <c r="B90" s="464"/>
      <c r="C90" s="253" t="s">
        <v>288</v>
      </c>
      <c r="D90" s="254"/>
      <c r="U90" s="248"/>
    </row>
    <row r="91" spans="1:21" ht="17.25" customHeight="1" x14ac:dyDescent="0.2">
      <c r="A91" s="461"/>
      <c r="B91" s="464"/>
      <c r="C91" s="253" t="s">
        <v>249</v>
      </c>
      <c r="D91" s="254"/>
      <c r="U91" s="248"/>
    </row>
    <row r="92" spans="1:21" ht="30.75" customHeight="1" x14ac:dyDescent="0.2">
      <c r="A92" s="462"/>
      <c r="B92" s="465"/>
      <c r="C92" s="143" t="s">
        <v>289</v>
      </c>
      <c r="D92" s="254"/>
      <c r="U92" s="248"/>
    </row>
    <row r="93" spans="1:21" ht="15.75" customHeight="1" x14ac:dyDescent="0.2">
      <c r="A93" s="251">
        <v>82</v>
      </c>
      <c r="B93" s="255" t="s">
        <v>138</v>
      </c>
      <c r="C93" s="253" t="s">
        <v>47</v>
      </c>
      <c r="D93" s="254"/>
      <c r="U93" s="248"/>
    </row>
    <row r="94" spans="1:21" x14ac:dyDescent="0.2">
      <c r="A94" s="251">
        <v>83</v>
      </c>
      <c r="B94" s="255" t="s">
        <v>139</v>
      </c>
      <c r="C94" s="253" t="s">
        <v>140</v>
      </c>
      <c r="D94" s="254"/>
      <c r="U94" s="248"/>
    </row>
    <row r="95" spans="1:21" x14ac:dyDescent="0.2">
      <c r="A95" s="251">
        <v>84</v>
      </c>
      <c r="B95" s="256" t="s">
        <v>141</v>
      </c>
      <c r="C95" s="253" t="s">
        <v>142</v>
      </c>
      <c r="D95" s="254"/>
      <c r="U95" s="248"/>
    </row>
    <row r="96" spans="1:21" x14ac:dyDescent="0.2">
      <c r="A96" s="251">
        <v>85</v>
      </c>
      <c r="B96" s="255" t="s">
        <v>143</v>
      </c>
      <c r="C96" s="253" t="s">
        <v>27</v>
      </c>
      <c r="D96" s="254"/>
      <c r="U96" s="248"/>
    </row>
    <row r="97" spans="1:21" x14ac:dyDescent="0.2">
      <c r="A97" s="251">
        <v>86</v>
      </c>
      <c r="B97" s="256" t="s">
        <v>144</v>
      </c>
      <c r="C97" s="253" t="s">
        <v>12</v>
      </c>
      <c r="D97" s="254"/>
      <c r="U97" s="248"/>
    </row>
    <row r="98" spans="1:21" x14ac:dyDescent="0.2">
      <c r="A98" s="251">
        <v>87</v>
      </c>
      <c r="B98" s="256" t="s">
        <v>145</v>
      </c>
      <c r="C98" s="253" t="s">
        <v>26</v>
      </c>
      <c r="D98" s="254"/>
      <c r="U98" s="248"/>
    </row>
    <row r="99" spans="1:21" x14ac:dyDescent="0.2">
      <c r="A99" s="251">
        <v>88</v>
      </c>
      <c r="B99" s="255" t="s">
        <v>146</v>
      </c>
      <c r="C99" s="253" t="s">
        <v>41</v>
      </c>
      <c r="D99" s="254"/>
      <c r="U99" s="248"/>
    </row>
    <row r="100" spans="1:21" x14ac:dyDescent="0.2">
      <c r="A100" s="251">
        <v>89</v>
      </c>
      <c r="B100" s="252" t="s">
        <v>148</v>
      </c>
      <c r="C100" s="253" t="s">
        <v>28</v>
      </c>
      <c r="D100" s="254"/>
      <c r="U100" s="248"/>
    </row>
    <row r="101" spans="1:21" x14ac:dyDescent="0.2">
      <c r="A101" s="251">
        <v>90</v>
      </c>
      <c r="B101" s="252" t="s">
        <v>149</v>
      </c>
      <c r="C101" s="253" t="s">
        <v>29</v>
      </c>
      <c r="D101" s="254"/>
      <c r="U101" s="248"/>
    </row>
    <row r="102" spans="1:21" x14ac:dyDescent="0.2">
      <c r="A102" s="251">
        <v>91</v>
      </c>
      <c r="B102" s="256" t="s">
        <v>150</v>
      </c>
      <c r="C102" s="253" t="s">
        <v>14</v>
      </c>
      <c r="D102" s="254"/>
      <c r="U102" s="248"/>
    </row>
    <row r="103" spans="1:21" x14ac:dyDescent="0.2">
      <c r="A103" s="251">
        <v>92</v>
      </c>
      <c r="B103" s="252" t="s">
        <v>151</v>
      </c>
      <c r="C103" s="253" t="s">
        <v>30</v>
      </c>
      <c r="D103" s="254"/>
      <c r="U103" s="248"/>
    </row>
    <row r="104" spans="1:21" x14ac:dyDescent="0.2">
      <c r="A104" s="251">
        <v>93</v>
      </c>
      <c r="B104" s="252" t="s">
        <v>152</v>
      </c>
      <c r="C104" s="253" t="s">
        <v>15</v>
      </c>
      <c r="D104" s="254"/>
      <c r="U104" s="248"/>
    </row>
    <row r="105" spans="1:21" x14ac:dyDescent="0.2">
      <c r="A105" s="251">
        <v>94</v>
      </c>
      <c r="B105" s="255" t="s">
        <v>153</v>
      </c>
      <c r="C105" s="253" t="s">
        <v>13</v>
      </c>
      <c r="D105" s="254"/>
      <c r="U105" s="248"/>
    </row>
    <row r="106" spans="1:21" x14ac:dyDescent="0.2">
      <c r="A106" s="251">
        <v>95</v>
      </c>
      <c r="B106" s="256" t="s">
        <v>154</v>
      </c>
      <c r="C106" s="253" t="s">
        <v>31</v>
      </c>
      <c r="D106" s="254"/>
      <c r="U106" s="248"/>
    </row>
    <row r="107" spans="1:21" x14ac:dyDescent="0.2">
      <c r="A107" s="251">
        <v>96</v>
      </c>
      <c r="B107" s="252" t="s">
        <v>156</v>
      </c>
      <c r="C107" s="253" t="s">
        <v>33</v>
      </c>
      <c r="D107" s="254"/>
      <c r="U107" s="248"/>
    </row>
    <row r="108" spans="1:21" x14ac:dyDescent="0.2">
      <c r="A108" s="251">
        <v>97</v>
      </c>
      <c r="B108" s="252" t="s">
        <v>158</v>
      </c>
      <c r="C108" s="253" t="s">
        <v>159</v>
      </c>
      <c r="D108" s="263">
        <v>16120968</v>
      </c>
      <c r="U108" s="248"/>
    </row>
    <row r="109" spans="1:21" x14ac:dyDescent="0.2">
      <c r="A109" s="251">
        <v>98</v>
      </c>
      <c r="B109" s="252" t="s">
        <v>160</v>
      </c>
      <c r="C109" s="253" t="s">
        <v>161</v>
      </c>
      <c r="D109" s="254"/>
      <c r="U109" s="248"/>
    </row>
    <row r="110" spans="1:21" x14ac:dyDescent="0.2">
      <c r="A110" s="251">
        <v>99</v>
      </c>
      <c r="B110" s="256" t="s">
        <v>162</v>
      </c>
      <c r="C110" s="253" t="s">
        <v>163</v>
      </c>
      <c r="D110" s="254"/>
      <c r="U110" s="248"/>
    </row>
    <row r="111" spans="1:21" x14ac:dyDescent="0.2">
      <c r="A111" s="251">
        <v>100</v>
      </c>
      <c r="B111" s="256" t="s">
        <v>164</v>
      </c>
      <c r="C111" s="253" t="s">
        <v>165</v>
      </c>
      <c r="D111" s="254"/>
      <c r="U111" s="248"/>
    </row>
    <row r="112" spans="1:21" ht="13.5" customHeight="1" x14ac:dyDescent="0.2">
      <c r="A112" s="251">
        <v>101</v>
      </c>
      <c r="B112" s="256" t="s">
        <v>166</v>
      </c>
      <c r="C112" s="253" t="s">
        <v>167</v>
      </c>
      <c r="D112" s="254"/>
      <c r="U112" s="248"/>
    </row>
    <row r="113" spans="1:21" x14ac:dyDescent="0.2">
      <c r="A113" s="251">
        <v>102</v>
      </c>
      <c r="B113" s="256" t="s">
        <v>168</v>
      </c>
      <c r="C113" s="253" t="s">
        <v>169</v>
      </c>
      <c r="D113" s="254"/>
      <c r="U113" s="248"/>
    </row>
    <row r="114" spans="1:21" x14ac:dyDescent="0.2">
      <c r="A114" s="251">
        <v>103</v>
      </c>
      <c r="B114" s="256" t="s">
        <v>170</v>
      </c>
      <c r="C114" s="253" t="s">
        <v>171</v>
      </c>
      <c r="D114" s="263">
        <v>69998940</v>
      </c>
      <c r="U114" s="248"/>
    </row>
    <row r="115" spans="1:21" x14ac:dyDescent="0.2">
      <c r="A115" s="251">
        <v>104</v>
      </c>
      <c r="B115" s="264" t="s">
        <v>172</v>
      </c>
      <c r="C115" s="258" t="s">
        <v>173</v>
      </c>
      <c r="D115" s="254"/>
      <c r="U115" s="248"/>
    </row>
    <row r="116" spans="1:21" x14ac:dyDescent="0.2">
      <c r="A116" s="251">
        <v>105</v>
      </c>
      <c r="B116" s="255" t="s">
        <v>174</v>
      </c>
      <c r="C116" s="253" t="s">
        <v>175</v>
      </c>
      <c r="D116" s="254"/>
      <c r="U116" s="248"/>
    </row>
    <row r="117" spans="1:21" x14ac:dyDescent="0.2">
      <c r="A117" s="251">
        <v>106</v>
      </c>
      <c r="B117" s="256" t="s">
        <v>176</v>
      </c>
      <c r="C117" s="253" t="s">
        <v>177</v>
      </c>
      <c r="D117" s="254"/>
      <c r="U117" s="248"/>
    </row>
    <row r="118" spans="1:21" x14ac:dyDescent="0.2">
      <c r="A118" s="251">
        <v>107</v>
      </c>
      <c r="B118" s="252" t="s">
        <v>178</v>
      </c>
      <c r="C118" s="265" t="s">
        <v>179</v>
      </c>
      <c r="D118" s="254"/>
      <c r="U118" s="248"/>
    </row>
    <row r="119" spans="1:21" x14ac:dyDescent="0.2">
      <c r="A119" s="251">
        <v>108</v>
      </c>
      <c r="B119" s="256" t="s">
        <v>180</v>
      </c>
      <c r="C119" s="253" t="s">
        <v>262</v>
      </c>
      <c r="D119" s="254"/>
      <c r="U119" s="248"/>
    </row>
    <row r="120" spans="1:21" x14ac:dyDescent="0.2">
      <c r="A120" s="251">
        <v>109</v>
      </c>
      <c r="B120" s="255" t="s">
        <v>181</v>
      </c>
      <c r="C120" s="253" t="s">
        <v>250</v>
      </c>
      <c r="D120" s="254"/>
      <c r="U120" s="248"/>
    </row>
    <row r="121" spans="1:21" x14ac:dyDescent="0.2">
      <c r="A121" s="251">
        <v>110</v>
      </c>
      <c r="B121" s="252" t="s">
        <v>301</v>
      </c>
      <c r="C121" s="253" t="s">
        <v>306</v>
      </c>
      <c r="D121" s="254"/>
      <c r="U121" s="248"/>
    </row>
    <row r="122" spans="1:21" x14ac:dyDescent="0.2">
      <c r="A122" s="251">
        <v>111</v>
      </c>
      <c r="B122" s="255" t="s">
        <v>319</v>
      </c>
      <c r="C122" s="253" t="s">
        <v>320</v>
      </c>
      <c r="D122" s="254"/>
      <c r="U122" s="248"/>
    </row>
    <row r="123" spans="1:21" x14ac:dyDescent="0.2">
      <c r="A123" s="251">
        <v>112</v>
      </c>
      <c r="B123" s="255" t="s">
        <v>182</v>
      </c>
      <c r="C123" s="253" t="s">
        <v>300</v>
      </c>
      <c r="D123" s="254"/>
      <c r="U123" s="248"/>
    </row>
    <row r="124" spans="1:21" x14ac:dyDescent="0.2">
      <c r="A124" s="251">
        <v>113</v>
      </c>
      <c r="B124" s="256" t="s">
        <v>183</v>
      </c>
      <c r="C124" s="253" t="s">
        <v>184</v>
      </c>
      <c r="D124" s="263">
        <v>19019914</v>
      </c>
      <c r="U124" s="248"/>
    </row>
    <row r="125" spans="1:21" ht="13.5" customHeight="1" x14ac:dyDescent="0.2">
      <c r="A125" s="251">
        <v>114</v>
      </c>
      <c r="B125" s="256" t="s">
        <v>185</v>
      </c>
      <c r="C125" s="266" t="s">
        <v>297</v>
      </c>
      <c r="D125" s="254"/>
      <c r="U125" s="248"/>
    </row>
    <row r="126" spans="1:21" x14ac:dyDescent="0.2">
      <c r="A126" s="251">
        <v>115</v>
      </c>
      <c r="B126" s="256" t="s">
        <v>186</v>
      </c>
      <c r="C126" s="253" t="s">
        <v>221</v>
      </c>
      <c r="D126" s="263">
        <v>212118</v>
      </c>
      <c r="U126" s="248"/>
    </row>
    <row r="127" spans="1:21" x14ac:dyDescent="0.2">
      <c r="A127" s="251">
        <v>116</v>
      </c>
      <c r="B127" s="256" t="s">
        <v>187</v>
      </c>
      <c r="C127" s="253" t="s">
        <v>188</v>
      </c>
      <c r="D127" s="254"/>
      <c r="U127" s="248"/>
    </row>
    <row r="128" spans="1:21" x14ac:dyDescent="0.2">
      <c r="A128" s="251">
        <v>117</v>
      </c>
      <c r="B128" s="256" t="s">
        <v>189</v>
      </c>
      <c r="C128" s="253" t="s">
        <v>39</v>
      </c>
      <c r="D128" s="254"/>
      <c r="U128" s="248"/>
    </row>
    <row r="129" spans="1:21" x14ac:dyDescent="0.2">
      <c r="A129" s="251">
        <v>118</v>
      </c>
      <c r="B129" s="252" t="s">
        <v>190</v>
      </c>
      <c r="C129" s="253" t="s">
        <v>44</v>
      </c>
      <c r="D129" s="263">
        <v>919178</v>
      </c>
      <c r="U129" s="248"/>
    </row>
    <row r="130" spans="1:21" x14ac:dyDescent="0.2">
      <c r="A130" s="251">
        <v>119</v>
      </c>
      <c r="B130" s="252" t="s">
        <v>191</v>
      </c>
      <c r="C130" s="253" t="s">
        <v>223</v>
      </c>
      <c r="D130" s="254"/>
      <c r="U130" s="248"/>
    </row>
    <row r="131" spans="1:21" x14ac:dyDescent="0.2">
      <c r="A131" s="251">
        <v>120</v>
      </c>
      <c r="B131" s="252" t="s">
        <v>192</v>
      </c>
      <c r="C131" s="253" t="s">
        <v>46</v>
      </c>
      <c r="D131" s="254"/>
      <c r="U131" s="248"/>
    </row>
    <row r="132" spans="1:21" x14ac:dyDescent="0.2">
      <c r="A132" s="251">
        <v>121</v>
      </c>
      <c r="B132" s="256" t="s">
        <v>193</v>
      </c>
      <c r="C132" s="253" t="s">
        <v>45</v>
      </c>
      <c r="D132" s="254"/>
      <c r="U132" s="248"/>
    </row>
    <row r="133" spans="1:21" x14ac:dyDescent="0.2">
      <c r="A133" s="251">
        <v>122</v>
      </c>
      <c r="B133" s="256" t="s">
        <v>194</v>
      </c>
      <c r="C133" s="253" t="s">
        <v>195</v>
      </c>
      <c r="D133" s="254"/>
      <c r="U133" s="248"/>
    </row>
    <row r="134" spans="1:21" x14ac:dyDescent="0.2">
      <c r="A134" s="251">
        <v>123</v>
      </c>
      <c r="B134" s="256" t="s">
        <v>196</v>
      </c>
      <c r="C134" s="253" t="s">
        <v>321</v>
      </c>
      <c r="D134" s="254"/>
      <c r="U134" s="248"/>
    </row>
    <row r="135" spans="1:21" x14ac:dyDescent="0.2">
      <c r="A135" s="251">
        <v>124</v>
      </c>
      <c r="B135" s="252" t="s">
        <v>197</v>
      </c>
      <c r="C135" s="253" t="s">
        <v>222</v>
      </c>
      <c r="D135" s="254"/>
      <c r="U135" s="248"/>
    </row>
    <row r="136" spans="1:21" x14ac:dyDescent="0.2">
      <c r="A136" s="251">
        <v>125</v>
      </c>
      <c r="B136" s="255" t="s">
        <v>198</v>
      </c>
      <c r="C136" s="253" t="s">
        <v>322</v>
      </c>
      <c r="D136" s="254"/>
      <c r="U136" s="248"/>
    </row>
    <row r="137" spans="1:21" x14ac:dyDescent="0.2">
      <c r="A137" s="251">
        <v>126</v>
      </c>
      <c r="B137" s="256" t="s">
        <v>199</v>
      </c>
      <c r="C137" s="253" t="s">
        <v>200</v>
      </c>
      <c r="D137" s="254"/>
      <c r="U137" s="248"/>
    </row>
    <row r="138" spans="1:21" x14ac:dyDescent="0.2">
      <c r="A138" s="251">
        <v>127</v>
      </c>
      <c r="B138" s="252" t="s">
        <v>201</v>
      </c>
      <c r="C138" s="253" t="s">
        <v>202</v>
      </c>
      <c r="D138" s="254"/>
      <c r="U138" s="248"/>
    </row>
    <row r="139" spans="1:21" x14ac:dyDescent="0.2">
      <c r="A139" s="251">
        <v>128</v>
      </c>
      <c r="B139" s="256" t="s">
        <v>203</v>
      </c>
      <c r="C139" s="253" t="s">
        <v>204</v>
      </c>
      <c r="D139" s="254"/>
      <c r="U139" s="248"/>
    </row>
    <row r="140" spans="1:21" x14ac:dyDescent="0.2">
      <c r="A140" s="251">
        <v>129</v>
      </c>
      <c r="B140" s="267" t="s">
        <v>251</v>
      </c>
      <c r="C140" s="268" t="s">
        <v>252</v>
      </c>
      <c r="D140" s="254"/>
      <c r="U140" s="248"/>
    </row>
    <row r="141" spans="1:21" x14ac:dyDescent="0.2">
      <c r="A141" s="251">
        <v>130</v>
      </c>
      <c r="B141" s="269" t="s">
        <v>253</v>
      </c>
      <c r="C141" s="268" t="s">
        <v>254</v>
      </c>
      <c r="D141" s="254"/>
      <c r="U141" s="248"/>
    </row>
    <row r="142" spans="1:21" x14ac:dyDescent="0.2">
      <c r="A142" s="251">
        <v>131</v>
      </c>
      <c r="B142" s="270" t="s">
        <v>255</v>
      </c>
      <c r="C142" s="281" t="s">
        <v>309</v>
      </c>
      <c r="D142" s="254"/>
      <c r="U142" s="248"/>
    </row>
    <row r="143" spans="1:21" x14ac:dyDescent="0.2">
      <c r="A143" s="251">
        <v>132</v>
      </c>
      <c r="B143" s="271" t="s">
        <v>260</v>
      </c>
      <c r="C143" s="272" t="s">
        <v>261</v>
      </c>
      <c r="D143" s="254"/>
      <c r="U143" s="248"/>
    </row>
    <row r="144" spans="1:21" x14ac:dyDescent="0.2">
      <c r="A144" s="251">
        <v>133</v>
      </c>
      <c r="B144" s="273" t="s">
        <v>295</v>
      </c>
      <c r="C144" s="272" t="s">
        <v>294</v>
      </c>
      <c r="D144" s="254"/>
      <c r="U144" s="248"/>
    </row>
    <row r="145" spans="1:21" x14ac:dyDescent="0.2">
      <c r="A145" s="251">
        <v>134</v>
      </c>
      <c r="B145" s="273" t="s">
        <v>299</v>
      </c>
      <c r="C145" s="272" t="s">
        <v>298</v>
      </c>
      <c r="D145" s="254"/>
      <c r="U145" s="248"/>
    </row>
    <row r="146" spans="1:21" ht="13.5" thickBot="1" x14ac:dyDescent="0.25">
      <c r="A146" s="274">
        <v>135</v>
      </c>
      <c r="B146" s="275" t="s">
        <v>302</v>
      </c>
      <c r="C146" s="276" t="s">
        <v>303</v>
      </c>
      <c r="D146" s="277"/>
      <c r="U146" s="248"/>
    </row>
  </sheetData>
  <mergeCells count="10">
    <mergeCell ref="A89:A92"/>
    <mergeCell ref="B89:B92"/>
    <mergeCell ref="A6:C6"/>
    <mergeCell ref="A7:C7"/>
    <mergeCell ref="A1:D1"/>
    <mergeCell ref="A8:C8"/>
    <mergeCell ref="D3:D5"/>
    <mergeCell ref="C3:C5"/>
    <mergeCell ref="B3:B5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СБП всего</vt:lpstr>
      <vt:lpstr>Долечивание</vt:lpstr>
      <vt:lpstr>Кибер-нож</vt:lpstr>
      <vt:lpstr>Венерология</vt:lpstr>
      <vt:lpstr>Паллиативная МП</vt:lpstr>
      <vt:lpstr>Психотерапия</vt:lpstr>
      <vt:lpstr>Наркология</vt:lpstr>
      <vt:lpstr>Фтизиатрия</vt:lpstr>
      <vt:lpstr>Лекарст.обеспечение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Ocit_3</dc:creator>
  <cp:lastModifiedBy>Ардеева Г.М.</cp:lastModifiedBy>
  <cp:lastPrinted>2024-11-28T04:24:04Z</cp:lastPrinted>
  <dcterms:created xsi:type="dcterms:W3CDTF">2012-12-23T03:42:29Z</dcterms:created>
  <dcterms:modified xsi:type="dcterms:W3CDTF">2026-09-24T10:26:55Z</dcterms:modified>
</cp:coreProperties>
</file>