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SIT\Т А Р И Ф Н Ы Е\для сайта\2026\Протокол 7-26\"/>
    </mc:Choice>
  </mc:AlternateContent>
  <xr:revisionPtr revIDLastSave="0" documentId="13_ncr:1_{5E3CF8EC-4D68-4E69-A828-D3A413A758AF}" xr6:coauthVersionLast="36" xr6:coauthVersionMax="36" xr10:uidLastSave="{00000000-0000-0000-0000-000000000000}"/>
  <bookViews>
    <workbookView xWindow="-30" yWindow="360" windowWidth="10365" windowHeight="10740" tabRatio="827" xr2:uid="{00000000-000D-0000-FFFF-FFFF00000000}"/>
  </bookViews>
  <sheets>
    <sheet name="Свод 2026 ТПОМС РБ" sheetId="31" r:id="rId1"/>
    <sheet name="Свод 2026 БП" sheetId="17" r:id="rId2"/>
    <sheet name=" СМП " sheetId="36" r:id="rId3"/>
    <sheet name="ДС(6-26)" sheetId="34" r:id="rId4"/>
    <sheet name="КС" sheetId="22" r:id="rId5"/>
    <sheet name=" Профилактика 6-26" sheetId="39" r:id="rId6"/>
    <sheet name="Диспан.набл.(КП) " sheetId="35" r:id="rId7"/>
    <sheet name="Дистанционное набл.(КП)" sheetId="47" r:id="rId8"/>
    <sheet name="Центры здоровья" sheetId="38" r:id="rId9"/>
    <sheet name="АПУ неотл.пом.(6-26)" sheetId="23" r:id="rId10"/>
    <sheet name="АПУ обращения  (6-26)" sheetId="50" r:id="rId11"/>
    <sheet name="Мед.реаб.(АПУ,ДС,КС)(6-26) " sheetId="29" r:id="rId12"/>
    <sheet name="ОДИ ПГГ(6-26)" sheetId="25" r:id="rId13"/>
    <sheet name="Школа(7-26)" sheetId="46" r:id="rId14"/>
    <sheet name="ФАП(6-26)" sheetId="27" r:id="rId15"/>
    <sheet name="Гемодиализ по видам МП(6-26)" sheetId="28" r:id="rId16"/>
    <sheet name="Гемодиализ по услугам (пр.6-26)" sheetId="49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xlnm.Print_Area_2" localSheetId="5">#REF!</definedName>
    <definedName name="__xlnm.Print_Area_2" localSheetId="2">#REF!</definedName>
    <definedName name="__xlnm.Print_Area_2" localSheetId="9">#REF!</definedName>
    <definedName name="__xlnm.Print_Area_2" localSheetId="10">#REF!</definedName>
    <definedName name="__xlnm.Print_Area_2" localSheetId="15">#REF!</definedName>
    <definedName name="__xlnm.Print_Area_2" localSheetId="6">#REF!</definedName>
    <definedName name="__xlnm.Print_Area_2" localSheetId="7">#REF!</definedName>
    <definedName name="__xlnm.Print_Area_2" localSheetId="3">#REF!</definedName>
    <definedName name="__xlnm.Print_Area_2" localSheetId="4">#REF!</definedName>
    <definedName name="__xlnm.Print_Area_2" localSheetId="11">#REF!</definedName>
    <definedName name="__xlnm.Print_Area_2" localSheetId="12">#REF!</definedName>
    <definedName name="__xlnm.Print_Area_2" localSheetId="0">#REF!</definedName>
    <definedName name="__xlnm.Print_Area_2" localSheetId="14">#REF!</definedName>
    <definedName name="__xlnm.Print_Area_2" localSheetId="8">#REF!</definedName>
    <definedName name="__xlnm.Print_Area_2" localSheetId="13">#REF!</definedName>
    <definedName name="_xlnm._FilterDatabase" localSheetId="5" hidden="1">' Профилактика 6-26'!$A$13:$W$13</definedName>
    <definedName name="_xlnm._FilterDatabase" localSheetId="2" hidden="1">' СМП '!$A$11:$C$146</definedName>
    <definedName name="_xlnm._FilterDatabase" localSheetId="9" hidden="1">'АПУ неотл.пом.(6-26)'!$A$11:$C$146</definedName>
    <definedName name="_xlnm._FilterDatabase" localSheetId="10" hidden="1">'АПУ обращения  (6-26)'!$A$11:$C$146</definedName>
    <definedName name="_xlnm._FilterDatabase" localSheetId="15" hidden="1">'Гемодиализ по видам МП(6-26)'!$A$11:$I$148</definedName>
    <definedName name="_xlnm._FilterDatabase" localSheetId="6" hidden="1">'Диспан.набл.(КП) '!$A$11:$S$11</definedName>
    <definedName name="_xlnm._FilterDatabase" localSheetId="7" hidden="1">'Дистанционное набл.(КП)'!$A$12:$F$12</definedName>
    <definedName name="_xlnm._FilterDatabase" localSheetId="3" hidden="1">'ДС(6-26)'!$A$11:$BD$11</definedName>
    <definedName name="_xlnm._FilterDatabase" localSheetId="4" hidden="1">КС!$A$11:$CA$11</definedName>
    <definedName name="_xlnm._FilterDatabase" localSheetId="11" hidden="1">'Мед.реаб.(АПУ,ДС,КС)(6-26) '!$A$8:$G$8</definedName>
    <definedName name="_xlnm._FilterDatabase" localSheetId="12" hidden="1">'ОДИ ПГГ(6-26)'!$A$8:$O$8</definedName>
    <definedName name="_xlnm._FilterDatabase" localSheetId="1" hidden="1">'Свод 2026 БП'!$A$11:$C$146</definedName>
    <definedName name="_xlnm._FilterDatabase" localSheetId="0" hidden="1">'Свод 2026 ТПОМС РБ'!$A$15:$AF$150</definedName>
    <definedName name="_xlnm._FilterDatabase" localSheetId="14" hidden="1">'ФАП(6-26)'!$A$11:$AI$149</definedName>
    <definedName name="_xlnm._FilterDatabase" localSheetId="8" hidden="1">'Центры здоровья'!$A$11:$C$146</definedName>
    <definedName name="_xlnm._FilterDatabase" localSheetId="13" hidden="1">'Школа(7-26)'!$A$7:$E$7</definedName>
    <definedName name="Kbcn" localSheetId="5">#REF!</definedName>
    <definedName name="Kbcn" localSheetId="2">#REF!</definedName>
    <definedName name="Kbcn" localSheetId="9">#REF!</definedName>
    <definedName name="Kbcn" localSheetId="10">#REF!</definedName>
    <definedName name="Kbcn" localSheetId="15">#REF!</definedName>
    <definedName name="Kbcn" localSheetId="6">#REF!</definedName>
    <definedName name="Kbcn" localSheetId="7">#REF!</definedName>
    <definedName name="Kbcn" localSheetId="3">#REF!</definedName>
    <definedName name="Kbcn" localSheetId="4">#REF!</definedName>
    <definedName name="Kbcn" localSheetId="11">#REF!</definedName>
    <definedName name="Kbcn" localSheetId="12">#REF!</definedName>
    <definedName name="Kbcn" localSheetId="0">#REF!</definedName>
    <definedName name="Kbcn" localSheetId="14">#REF!</definedName>
    <definedName name="Kbcn" localSheetId="8">#REF!</definedName>
    <definedName name="Kbcn" localSheetId="13">#REF!</definedName>
    <definedName name="Neot_17" localSheetId="5">#REF!</definedName>
    <definedName name="Neot_17" localSheetId="2">#REF!</definedName>
    <definedName name="Neot_17" localSheetId="9">#REF!</definedName>
    <definedName name="Neot_17" localSheetId="10">#REF!</definedName>
    <definedName name="Neot_17" localSheetId="15">#REF!</definedName>
    <definedName name="Neot_17" localSheetId="6">#REF!</definedName>
    <definedName name="Neot_17" localSheetId="7">#REF!</definedName>
    <definedName name="Neot_17" localSheetId="3">#REF!</definedName>
    <definedName name="Neot_17" localSheetId="4">#REF!</definedName>
    <definedName name="Neot_17" localSheetId="11">#REF!</definedName>
    <definedName name="Neot_17" localSheetId="12">#REF!</definedName>
    <definedName name="Neot_17" localSheetId="0">#REF!</definedName>
    <definedName name="Neot_17" localSheetId="14">#REF!</definedName>
    <definedName name="Neot_17" localSheetId="8">#REF!</definedName>
    <definedName name="Neot_17" localSheetId="13">#REF!</definedName>
    <definedName name="Pr" localSheetId="5">#REF!</definedName>
    <definedName name="Pr" localSheetId="2">#REF!</definedName>
    <definedName name="Pr" localSheetId="8">#REF!</definedName>
    <definedName name="res2_range" localSheetId="5">#REF!</definedName>
    <definedName name="res2_range" localSheetId="2">#REF!</definedName>
    <definedName name="res2_range" localSheetId="9">#REF!</definedName>
    <definedName name="res2_range" localSheetId="10">#REF!</definedName>
    <definedName name="res2_range" localSheetId="15">#REF!</definedName>
    <definedName name="res2_range" localSheetId="6">#REF!</definedName>
    <definedName name="res2_range" localSheetId="7">#REF!</definedName>
    <definedName name="res2_range" localSheetId="3">#REF!</definedName>
    <definedName name="res2_range" localSheetId="4">#REF!</definedName>
    <definedName name="res2_range" localSheetId="11">#REF!</definedName>
    <definedName name="res2_range" localSheetId="12">#REF!</definedName>
    <definedName name="res2_range" localSheetId="0">#REF!</definedName>
    <definedName name="res2_range" localSheetId="14">#REF!</definedName>
    <definedName name="res2_range" localSheetId="8">#REF!</definedName>
    <definedName name="res2_range" localSheetId="13">#REF!</definedName>
    <definedName name="Tg_CZ" localSheetId="5">#REF!</definedName>
    <definedName name="Tg_CZ" localSheetId="2">#REF!</definedName>
    <definedName name="Tg_CZ" localSheetId="9">#REF!</definedName>
    <definedName name="Tg_CZ" localSheetId="10">#REF!</definedName>
    <definedName name="Tg_CZ" localSheetId="15">#REF!</definedName>
    <definedName name="Tg_CZ" localSheetId="6">#REF!</definedName>
    <definedName name="Tg_CZ" localSheetId="7">#REF!</definedName>
    <definedName name="Tg_CZ" localSheetId="3">#REF!</definedName>
    <definedName name="Tg_CZ" localSheetId="4">#REF!</definedName>
    <definedName name="Tg_CZ" localSheetId="11">#REF!</definedName>
    <definedName name="Tg_CZ" localSheetId="12">#REF!</definedName>
    <definedName name="Tg_CZ" localSheetId="0">#REF!</definedName>
    <definedName name="Tg_CZ" localSheetId="14">#REF!</definedName>
    <definedName name="Tg_CZ" localSheetId="8">#REF!</definedName>
    <definedName name="Tg_CZ" localSheetId="13">#REF!</definedName>
    <definedName name="Tg_Disp" localSheetId="5">#REF!</definedName>
    <definedName name="Tg_Disp" localSheetId="2">#REF!</definedName>
    <definedName name="Tg_Disp" localSheetId="9">#REF!</definedName>
    <definedName name="Tg_Disp" localSheetId="10">#REF!</definedName>
    <definedName name="Tg_Disp" localSheetId="15">#REF!</definedName>
    <definedName name="Tg_Disp" localSheetId="6">#REF!</definedName>
    <definedName name="Tg_Disp" localSheetId="7">#REF!</definedName>
    <definedName name="Tg_Disp" localSheetId="3">#REF!</definedName>
    <definedName name="Tg_Disp" localSheetId="4">#REF!</definedName>
    <definedName name="Tg_Disp" localSheetId="11">#REF!</definedName>
    <definedName name="Tg_Disp" localSheetId="12">#REF!</definedName>
    <definedName name="Tg_Disp" localSheetId="0">#REF!</definedName>
    <definedName name="Tg_Disp" localSheetId="14">#REF!</definedName>
    <definedName name="Tg_Disp" localSheetId="8">#REF!</definedName>
    <definedName name="Tg_Disp" localSheetId="13">#REF!</definedName>
    <definedName name="Tg_Fin" localSheetId="5">#REF!</definedName>
    <definedName name="Tg_Fin" localSheetId="2">#REF!</definedName>
    <definedName name="Tg_Fin" localSheetId="8">#REF!</definedName>
    <definedName name="Tg_Geri" localSheetId="5">#REF!</definedName>
    <definedName name="Tg_Geri" localSheetId="2">#REF!</definedName>
    <definedName name="Tg_Geri" localSheetId="9">#REF!</definedName>
    <definedName name="Tg_Geri" localSheetId="10">#REF!</definedName>
    <definedName name="Tg_Geri" localSheetId="15">#REF!</definedName>
    <definedName name="Tg_Geri" localSheetId="6">#REF!</definedName>
    <definedName name="Tg_Geri" localSheetId="7">#REF!</definedName>
    <definedName name="Tg_Geri" localSheetId="3">#REF!</definedName>
    <definedName name="Tg_Geri" localSheetId="4">#REF!</definedName>
    <definedName name="Tg_Geri" localSheetId="11">#REF!</definedName>
    <definedName name="Tg_Geri" localSheetId="12">#REF!</definedName>
    <definedName name="Tg_Geri" localSheetId="0">#REF!</definedName>
    <definedName name="Tg_Geri" localSheetId="14">#REF!</definedName>
    <definedName name="Tg_Geri" localSheetId="8">#REF!</definedName>
    <definedName name="Tg_Geri" localSheetId="13">#REF!</definedName>
    <definedName name="Tg_Kons" localSheetId="5">#REF!</definedName>
    <definedName name="Tg_Kons" localSheetId="2">#REF!</definedName>
    <definedName name="Tg_Kons" localSheetId="9">#REF!</definedName>
    <definedName name="Tg_Kons" localSheetId="10">#REF!</definedName>
    <definedName name="Tg_Kons" localSheetId="15">#REF!</definedName>
    <definedName name="Tg_Kons" localSheetId="6">#REF!</definedName>
    <definedName name="Tg_Kons" localSheetId="7">#REF!</definedName>
    <definedName name="Tg_Kons" localSheetId="3">#REF!</definedName>
    <definedName name="Tg_Kons" localSheetId="4">#REF!</definedName>
    <definedName name="Tg_Kons" localSheetId="11">#REF!</definedName>
    <definedName name="Tg_Kons" localSheetId="12">#REF!</definedName>
    <definedName name="Tg_Kons" localSheetId="0">#REF!</definedName>
    <definedName name="Tg_Kons" localSheetId="14">#REF!</definedName>
    <definedName name="Tg_Kons" localSheetId="8">#REF!</definedName>
    <definedName name="Tg_Kons" localSheetId="13">#REF!</definedName>
    <definedName name="Tg_Med" localSheetId="5">#REF!</definedName>
    <definedName name="Tg_Med" localSheetId="2">#REF!</definedName>
    <definedName name="Tg_Med" localSheetId="9">#REF!</definedName>
    <definedName name="Tg_Med" localSheetId="10">#REF!</definedName>
    <definedName name="Tg_Med" localSheetId="15">#REF!</definedName>
    <definedName name="Tg_Med" localSheetId="6">#REF!</definedName>
    <definedName name="Tg_Med" localSheetId="7">#REF!</definedName>
    <definedName name="Tg_Med" localSheetId="3">#REF!</definedName>
    <definedName name="Tg_Med" localSheetId="4">#REF!</definedName>
    <definedName name="Tg_Med" localSheetId="11">#REF!</definedName>
    <definedName name="Tg_Med" localSheetId="12">#REF!</definedName>
    <definedName name="Tg_Med" localSheetId="0">#REF!</definedName>
    <definedName name="Tg_Med" localSheetId="14">#REF!</definedName>
    <definedName name="Tg_Med" localSheetId="8">#REF!</definedName>
    <definedName name="Tg_Med" localSheetId="13">#REF!</definedName>
    <definedName name="Tg_Neot" localSheetId="5">#REF!</definedName>
    <definedName name="Tg_Neot" localSheetId="2">#REF!</definedName>
    <definedName name="Tg_Neot" localSheetId="9">#REF!</definedName>
    <definedName name="Tg_Neot" localSheetId="10">#REF!</definedName>
    <definedName name="Tg_Neot" localSheetId="15">#REF!</definedName>
    <definedName name="Tg_Neot" localSheetId="6">#REF!</definedName>
    <definedName name="Tg_Neot" localSheetId="7">#REF!</definedName>
    <definedName name="Tg_Neot" localSheetId="3">#REF!</definedName>
    <definedName name="Tg_Neot" localSheetId="4">#REF!</definedName>
    <definedName name="Tg_Neot" localSheetId="11">#REF!</definedName>
    <definedName name="Tg_Neot" localSheetId="12">#REF!</definedName>
    <definedName name="Tg_Neot" localSheetId="0">#REF!</definedName>
    <definedName name="Tg_Neot" localSheetId="14">#REF!</definedName>
    <definedName name="Tg_Neot" localSheetId="8">#REF!</definedName>
    <definedName name="Tg_Neot" localSheetId="13">#REF!</definedName>
    <definedName name="Tg_Nepr" localSheetId="5">#REF!</definedName>
    <definedName name="Tg_Nepr" localSheetId="2">#REF!</definedName>
    <definedName name="Tg_Nepr" localSheetId="9">#REF!</definedName>
    <definedName name="Tg_Nepr" localSheetId="10">#REF!</definedName>
    <definedName name="Tg_Nepr" localSheetId="15">#REF!</definedName>
    <definedName name="Tg_Nepr" localSheetId="6">#REF!</definedName>
    <definedName name="Tg_Nepr" localSheetId="7">#REF!</definedName>
    <definedName name="Tg_Nepr" localSheetId="3">#REF!</definedName>
    <definedName name="Tg_Nepr" localSheetId="4">#REF!</definedName>
    <definedName name="Tg_Nepr" localSheetId="11">#REF!</definedName>
    <definedName name="Tg_Nepr" localSheetId="12">#REF!</definedName>
    <definedName name="Tg_Nepr" localSheetId="0">#REF!</definedName>
    <definedName name="Tg_Nepr" localSheetId="14">#REF!</definedName>
    <definedName name="Tg_Nepr" localSheetId="8">#REF!</definedName>
    <definedName name="Tg_Nepr" localSheetId="13">#REF!</definedName>
    <definedName name="Tg_Obr" localSheetId="5">#REF!</definedName>
    <definedName name="Tg_Obr" localSheetId="2">#REF!</definedName>
    <definedName name="Tg_Obr" localSheetId="9">#REF!</definedName>
    <definedName name="Tg_Obr" localSheetId="10">#REF!</definedName>
    <definedName name="Tg_Obr" localSheetId="15">#REF!</definedName>
    <definedName name="Tg_Obr" localSheetId="6">#REF!</definedName>
    <definedName name="Tg_Obr" localSheetId="7">#REF!</definedName>
    <definedName name="Tg_Obr" localSheetId="3">#REF!</definedName>
    <definedName name="Tg_Obr" localSheetId="4">#REF!</definedName>
    <definedName name="Tg_Obr" localSheetId="11">#REF!</definedName>
    <definedName name="Tg_Obr" localSheetId="12">#REF!</definedName>
    <definedName name="Tg_Obr" localSheetId="0">#REF!</definedName>
    <definedName name="Tg_Obr" localSheetId="14">#REF!</definedName>
    <definedName name="Tg_Obr" localSheetId="8">#REF!</definedName>
    <definedName name="Tg_Obr" localSheetId="13">#REF!</definedName>
    <definedName name="Tg_Reestr" localSheetId="5">#REF!</definedName>
    <definedName name="Tg_Reestr" localSheetId="2">#REF!</definedName>
    <definedName name="Tg_Reestr" localSheetId="9">#REF!</definedName>
    <definedName name="Tg_Reestr" localSheetId="10">#REF!</definedName>
    <definedName name="Tg_Reestr" localSheetId="15">#REF!</definedName>
    <definedName name="Tg_Reestr" localSheetId="6">#REF!</definedName>
    <definedName name="Tg_Reestr" localSheetId="7">#REF!</definedName>
    <definedName name="Tg_Reestr" localSheetId="3">#REF!</definedName>
    <definedName name="Tg_Reestr" localSheetId="4">#REF!</definedName>
    <definedName name="Tg_Reestr" localSheetId="11">#REF!</definedName>
    <definedName name="Tg_Reestr" localSheetId="12">#REF!</definedName>
    <definedName name="Tg_Reestr" localSheetId="0">#REF!</definedName>
    <definedName name="Tg_Reestr" localSheetId="14">#REF!</definedName>
    <definedName name="Tg_Reestr" localSheetId="8">#REF!</definedName>
    <definedName name="Tg_Reestr" localSheetId="13">#REF!</definedName>
    <definedName name="TgDs" localSheetId="5">#REF!</definedName>
    <definedName name="TgDs" localSheetId="2">#REF!</definedName>
    <definedName name="TgDs" localSheetId="8">#REF!</definedName>
    <definedName name="TgSMP" localSheetId="5">#REF!</definedName>
    <definedName name="TgSMP" localSheetId="2">#REF!</definedName>
    <definedName name="TgSMP" localSheetId="9">#REF!</definedName>
    <definedName name="TgSMP" localSheetId="10">#REF!</definedName>
    <definedName name="TgSMP" localSheetId="15">#REF!</definedName>
    <definedName name="TgSMP" localSheetId="6">#REF!</definedName>
    <definedName name="TgSMP" localSheetId="7">#REF!</definedName>
    <definedName name="TgSMP" localSheetId="3">#REF!</definedName>
    <definedName name="TgSMP" localSheetId="4">#REF!</definedName>
    <definedName name="TgSMP" localSheetId="11">#REF!</definedName>
    <definedName name="TgSMP" localSheetId="12">#REF!</definedName>
    <definedName name="TgSMP" localSheetId="0">#REF!</definedName>
    <definedName name="TgSMP" localSheetId="14">#REF!</definedName>
    <definedName name="TgSMP" localSheetId="8">#REF!</definedName>
    <definedName name="TgSMP" localSheetId="13">#REF!</definedName>
    <definedName name="XLRPARAMS_ISP_FIO" hidden="1">[1]XLR_NoRangeSheet!$B$6</definedName>
    <definedName name="XLRPARAMS_MP_NAME" hidden="1">[1]XLR_NoRangeSheet!$D$6</definedName>
    <definedName name="XLRPARAMS_STR_PERIOD" hidden="1">[1]XLR_NoRangeSheet!$C$6</definedName>
    <definedName name="апп" localSheetId="5">#REF!</definedName>
    <definedName name="апп" localSheetId="2">#REF!</definedName>
    <definedName name="апп" localSheetId="8">#REF!</definedName>
    <definedName name="_xlnm.Database" localSheetId="5">#REF!</definedName>
    <definedName name="_xlnm.Database" localSheetId="2">#REF!</definedName>
    <definedName name="_xlnm.Database" localSheetId="9">#REF!</definedName>
    <definedName name="_xlnm.Database" localSheetId="10">#REF!</definedName>
    <definedName name="_xlnm.Database" localSheetId="15">#REF!</definedName>
    <definedName name="_xlnm.Database" localSheetId="6">#REF!</definedName>
    <definedName name="_xlnm.Database" localSheetId="7">#REF!</definedName>
    <definedName name="_xlnm.Database" localSheetId="3">#REF!</definedName>
    <definedName name="_xlnm.Database" localSheetId="4">#REF!</definedName>
    <definedName name="_xlnm.Database" localSheetId="11">#REF!</definedName>
    <definedName name="_xlnm.Database" localSheetId="12">#REF!</definedName>
    <definedName name="_xlnm.Database" localSheetId="0">#REF!</definedName>
    <definedName name="_xlnm.Database" localSheetId="14">#REF!</definedName>
    <definedName name="_xlnm.Database" localSheetId="8">#REF!</definedName>
    <definedName name="_xlnm.Database" localSheetId="13">#REF!</definedName>
    <definedName name="_xlnm.Database">#REF!</definedName>
    <definedName name="Д">[2]Данные!$B$1:$EF$178</definedName>
    <definedName name="ж0">'[3]0-2'!$E:$F</definedName>
    <definedName name="ж1">'[3]0-2'!$I:$J</definedName>
    <definedName name="ж10">'[4]2+'!$AK:$AL</definedName>
    <definedName name="ж100">'[4]2+'!$OG:$OH</definedName>
    <definedName name="ж101">'[4]2+'!$OK:$OL</definedName>
    <definedName name="ж102">'[4]2+'!$OO:$OP</definedName>
    <definedName name="ж103">'[4]2+'!$OS:$OT</definedName>
    <definedName name="ж104">'[4]2+'!$OW:$OX</definedName>
    <definedName name="ж105">'[4]2+'!$PA:$PB</definedName>
    <definedName name="ж106">'[4]2+'!$PE:$PF</definedName>
    <definedName name="ж107">'[4]2+'!$PI:$PJ</definedName>
    <definedName name="ж108">'[4]2+'!$PM:$PN</definedName>
    <definedName name="ж109">'[4]2+'!$PQ:$PR</definedName>
    <definedName name="ж11">'[4]2+'!$AO:$AP</definedName>
    <definedName name="ж110">'[4]2+'!$PU:$PV</definedName>
    <definedName name="ж111">'[4]2+'!$PY:$PZ</definedName>
    <definedName name="ж112">'[4]2+'!$QC:$QD</definedName>
    <definedName name="ж12">'[4]2+'!$AS:$AT</definedName>
    <definedName name="ж13">'[4]2+'!$AW:$AX</definedName>
    <definedName name="ж14">'[4]2+'!$BA:$BB</definedName>
    <definedName name="ж15">'[4]2+'!$BE:$BF</definedName>
    <definedName name="ж16">'[4]2+'!$BI:$BJ</definedName>
    <definedName name="ж17">'[4]2+'!$BM:$BN</definedName>
    <definedName name="ж18">'[4]2+'!$BQ:$BR</definedName>
    <definedName name="ж19">'[4]2+'!$BU:$BV</definedName>
    <definedName name="ж2">'[4]2+'!$E:$F</definedName>
    <definedName name="ж20">'[4]2+'!$BY:$BZ</definedName>
    <definedName name="ж21">'[4]2+'!$CC:$CD</definedName>
    <definedName name="ж22">'[4]2+'!$CG:$CH</definedName>
    <definedName name="ж23">'[4]2+'!$CK:$CL</definedName>
    <definedName name="ж24">'[4]2+'!$CO:$CP</definedName>
    <definedName name="ж25">'[4]2+'!$CS:$CT</definedName>
    <definedName name="ж26">'[4]2+'!$CW:$CX</definedName>
    <definedName name="ж27">'[4]2+'!$DA:$DB</definedName>
    <definedName name="ж28">'[4]2+'!$DE:$DF</definedName>
    <definedName name="ж29">'[4]2+'!$DI:$DJ</definedName>
    <definedName name="ж3">'[4]2+'!$I:$J</definedName>
    <definedName name="ж30">'[4]2+'!$DM:$DN</definedName>
    <definedName name="ж31">'[4]2+'!$DQ:$DR</definedName>
    <definedName name="ж32">'[4]2+'!$DU:$DV</definedName>
    <definedName name="ж33">'[4]2+'!$DY:$DZ</definedName>
    <definedName name="ж34">'[4]2+'!$EC:$ED</definedName>
    <definedName name="ж35">'[4]2+'!$EG:$EH</definedName>
    <definedName name="ж36">'[4]2+'!$EK:$EL</definedName>
    <definedName name="ж37">'[4]2+'!$EO:$EP</definedName>
    <definedName name="ж38">'[4]2+'!$ES:$ET</definedName>
    <definedName name="ж39">'[4]2+'!$EW:$EX</definedName>
    <definedName name="ж4">'[4]2+'!$M:$N</definedName>
    <definedName name="ж40">'[4]2+'!$FA:$FB</definedName>
    <definedName name="ж41">'[4]2+'!$FE:$FF</definedName>
    <definedName name="ж42">'[4]2+'!$FI:$FJ</definedName>
    <definedName name="ж43">'[4]2+'!$FM:$FN</definedName>
    <definedName name="ж44">'[4]2+'!$FQ:$FR</definedName>
    <definedName name="ж45">'[4]2+'!$FU:$FV</definedName>
    <definedName name="ж46">'[4]2+'!$FY:$FZ</definedName>
    <definedName name="ж47">'[4]2+'!$GC:$GD</definedName>
    <definedName name="ж48">'[4]2+'!$GG:$GH</definedName>
    <definedName name="ж49">'[4]2+'!$GK:$GL</definedName>
    <definedName name="ж5">'[4]2+'!$Q:$R</definedName>
    <definedName name="ж50">'[4]2+'!$GO:$GP</definedName>
    <definedName name="ж51">'[4]2+'!$GS:$GT</definedName>
    <definedName name="ж52">'[4]2+'!$GW:$GX</definedName>
    <definedName name="ж53">'[4]2+'!$HA:$HB</definedName>
    <definedName name="ж54">'[4]2+'!$HE:$HF</definedName>
    <definedName name="ж55">'[4]2+'!$HI:$HJ</definedName>
    <definedName name="ж56">'[4]2+'!$HM:$HN</definedName>
    <definedName name="ж57">'[4]2+'!$HQ:$HR</definedName>
    <definedName name="ж58">'[4]2+'!$HU:$HV</definedName>
    <definedName name="ж59">'[4]2+'!$HY:$HZ</definedName>
    <definedName name="ж6">'[4]2+'!$U:$V</definedName>
    <definedName name="ж60">'[4]2+'!$IC:$ID</definedName>
    <definedName name="ж61">'[4]2+'!$IG:$IH</definedName>
    <definedName name="ж62">'[4]2+'!$IK:$IL</definedName>
    <definedName name="ж63">'[4]2+'!$IO:$IP</definedName>
    <definedName name="ж64">'[4]2+'!$IS:$IT</definedName>
    <definedName name="ж65">'[4]2+'!$IW:$IX</definedName>
    <definedName name="ж66">'[4]2+'!$JA:$JB</definedName>
    <definedName name="ж67">'[4]2+'!$JE:$JF</definedName>
    <definedName name="ж68">'[4]2+'!$JI:$JJ</definedName>
    <definedName name="ж69">'[4]2+'!$JM:$JN</definedName>
    <definedName name="ж7">'[4]2+'!$Y:$Z</definedName>
    <definedName name="ж70">'[4]2+'!$JQ:$JR</definedName>
    <definedName name="ж71">'[4]2+'!$JU:$JV</definedName>
    <definedName name="ж72">'[4]2+'!$JY:$JZ</definedName>
    <definedName name="ж73">'[4]2+'!$KC:$KD</definedName>
    <definedName name="ж74">'[4]2+'!$KG:$KH</definedName>
    <definedName name="ж75">'[4]2+'!$KK:$KL</definedName>
    <definedName name="ж76">'[4]2+'!$KO:$KP</definedName>
    <definedName name="ж77">'[4]2+'!$KS:$KT</definedName>
    <definedName name="ж78">'[4]2+'!$KW:$KX</definedName>
    <definedName name="ж79">'[4]2+'!$LA:$LB</definedName>
    <definedName name="ж8">'[4]2+'!$AC:$AD</definedName>
    <definedName name="ж80">'[4]2+'!$LE:$LF</definedName>
    <definedName name="ж81">'[4]2+'!$LI:$LJ</definedName>
    <definedName name="ж82">'[4]2+'!$LM:$LN</definedName>
    <definedName name="ж83">'[4]2+'!$LQ:$LR</definedName>
    <definedName name="ж84">'[4]2+'!$LU:$LV</definedName>
    <definedName name="ж85">'[4]2+'!$LY:$LZ</definedName>
    <definedName name="ж86">'[4]2+'!$MC:$MD</definedName>
    <definedName name="ж87">'[4]2+'!$MG:$MH</definedName>
    <definedName name="ж88">'[4]2+'!$MK:$ML</definedName>
    <definedName name="ж89">'[4]2+'!$MO:$MP</definedName>
    <definedName name="ж9">'[4]2+'!$AG:$AH</definedName>
    <definedName name="ж90">'[4]2+'!$MS:$MT</definedName>
    <definedName name="ж91">'[4]2+'!$MW:$MX</definedName>
    <definedName name="ж92">'[4]2+'!$NA:$NB</definedName>
    <definedName name="ж93">'[4]2+'!$NE:$NF</definedName>
    <definedName name="ж94">'[4]2+'!$NI:$NJ</definedName>
    <definedName name="ж95">'[4]2+'!$NM:$NN</definedName>
    <definedName name="ж96">'[4]2+'!$NQ:$NR</definedName>
    <definedName name="ж97">'[4]2+'!$NU:$NV</definedName>
    <definedName name="ж98">'[4]2+'!$NY:$NZ</definedName>
    <definedName name="ж99">'[4]2+'!$OC:$OD</definedName>
    <definedName name="Жен.конс." localSheetId="5">#REF!</definedName>
    <definedName name="Жен.конс." localSheetId="2">#REF!</definedName>
    <definedName name="Жен.конс." localSheetId="8">#REF!</definedName>
    <definedName name="жж0">'[4]0-2'!$D:$E</definedName>
    <definedName name="жж1">'[4]0-2'!$H:$I</definedName>
    <definedName name="жж10">'[4]0-2'!$AR:$AS</definedName>
    <definedName name="жж11">'[4]0-2'!$AV:$AW</definedName>
    <definedName name="жж12">'[4]0-2'!$AZ:$BA</definedName>
    <definedName name="жж13">'[4]0-2'!$BD:$BE</definedName>
    <definedName name="жж14">'[4]0-2'!$BH:$BI</definedName>
    <definedName name="жж15">'[4]0-2'!$BL:$BM</definedName>
    <definedName name="жж16">'[4]0-2'!$BP:$BQ</definedName>
    <definedName name="жж17">'[4]0-2'!$BT:$BU</definedName>
    <definedName name="жж18">'[4]0-2'!$BX:$BY</definedName>
    <definedName name="жж19">'[4]0-2'!$CB:$CC</definedName>
    <definedName name="жж2">'[4]0-2'!$L:$M</definedName>
    <definedName name="жж20">'[4]0-2'!$CF:$CG</definedName>
    <definedName name="жж21">'[4]0-2'!$CJ:$CK</definedName>
    <definedName name="жж22">'[4]0-2'!$CN:$CO</definedName>
    <definedName name="жж23">'[4]0-2'!$CR:$CS</definedName>
    <definedName name="жж3">'[4]0-2'!$P:$Q</definedName>
    <definedName name="жж4">'[4]0-2'!$T:$U</definedName>
    <definedName name="жж5">'[4]0-2'!$X:$Y</definedName>
    <definedName name="жж6">'[4]0-2'!$AB:$AC</definedName>
    <definedName name="жж7">'[4]0-2'!$AF:$AG</definedName>
    <definedName name="жж8">'[4]0-2'!$AJ:$AK</definedName>
    <definedName name="жж9">'[4]0-2'!$AN:$AO</definedName>
    <definedName name="_xlnm.Print_Titles" localSheetId="5">' Профилактика 6-26'!$3:$8</definedName>
    <definedName name="_xlnm.Print_Titles" localSheetId="2">' СМП '!$4:$7</definedName>
    <definedName name="_xlnm.Print_Titles" localSheetId="9">'АПУ неотл.пом.(6-26)'!$4:$7</definedName>
    <definedName name="_xlnm.Print_Titles" localSheetId="10">'АПУ обращения  (6-26)'!$4:$7</definedName>
    <definedName name="_xlnm.Print_Titles" localSheetId="15">'Гемодиализ по видам МП(6-26)'!$7:$7</definedName>
    <definedName name="_xlnm.Print_Titles" localSheetId="6">'Диспан.набл.(КП) '!#REF!</definedName>
    <definedName name="_xlnm.Print_Titles" localSheetId="7">'Дистанционное набл.(КП)'!#REF!</definedName>
    <definedName name="_xlnm.Print_Titles" localSheetId="3">'ДС(6-26)'!$6:$7</definedName>
    <definedName name="_xlnm.Print_Titles" localSheetId="4">КС!$4:$7</definedName>
    <definedName name="_xlnm.Print_Titles" localSheetId="11">'Мед.реаб.(АПУ,ДС,КС)(6-26) '!$4:$7</definedName>
    <definedName name="_xlnm.Print_Titles" localSheetId="12">'ОДИ ПГГ(6-26)'!$4:$7</definedName>
    <definedName name="_xlnm.Print_Titles" localSheetId="1">'Свод 2026 БП'!$4:$7</definedName>
    <definedName name="_xlnm.Print_Titles" localSheetId="0">'Свод 2026 ТПОМС РБ'!$8:$11</definedName>
    <definedName name="_xlnm.Print_Titles" localSheetId="14">'ФАП(6-26)'!$4:$7</definedName>
    <definedName name="_xlnm.Print_Titles" localSheetId="8">'Центры здоровья'!$4:$7</definedName>
    <definedName name="_xlnm.Print_Titles" localSheetId="13">'Школа(7-26)'!$4:$6</definedName>
    <definedName name="ЗД">[2]Данные!$BY$3:$DB$3</definedName>
    <definedName name="иные" localSheetId="5">#REF!</definedName>
    <definedName name="иные" localSheetId="2">#REF!</definedName>
    <definedName name="иные" localSheetId="8">#REF!</definedName>
    <definedName name="м0">'[3]0-2'!$B:$C</definedName>
    <definedName name="м1">'[3]0-2'!$G:$H</definedName>
    <definedName name="м10">'[4]2+'!$AI:$AJ</definedName>
    <definedName name="м100">'[4]2+'!$OE:$OF</definedName>
    <definedName name="м101">'[4]2+'!$OI:$OJ</definedName>
    <definedName name="м102">'[4]2+'!$OM:$ON</definedName>
    <definedName name="м103">'[4]2+'!$OQ:$OR</definedName>
    <definedName name="м104">'[4]2+'!$OU:$OV</definedName>
    <definedName name="м105">'[4]2+'!$OY:$OZ</definedName>
    <definedName name="м106">'[4]2+'!$PC:$PD</definedName>
    <definedName name="м107">'[4]2+'!$PG:$PH</definedName>
    <definedName name="м108">'[4]2+'!$PK:$PL</definedName>
    <definedName name="м109">'[4]2+'!$PO:$PP</definedName>
    <definedName name="м11">'[4]2+'!$AM:$AN</definedName>
    <definedName name="м110">'[4]2+'!$PS:$PT</definedName>
    <definedName name="м111">'[4]2+'!$PW:$PX</definedName>
    <definedName name="м112">'[4]2+'!$QA:$QB</definedName>
    <definedName name="м12">'[4]2+'!$AQ:$AR</definedName>
    <definedName name="м13">'[4]2+'!$AU:$AV</definedName>
    <definedName name="м14">'[4]2+'!$AY:$AZ</definedName>
    <definedName name="м15">'[4]2+'!$BC:$BD</definedName>
    <definedName name="м16">'[4]2+'!$BG:$BH</definedName>
    <definedName name="м17">'[4]2+'!$BK:$BL</definedName>
    <definedName name="м18">'[4]2+'!$BO:$BP</definedName>
    <definedName name="м19">'[4]2+'!$BS:$BT</definedName>
    <definedName name="м2">'[4]2+'!$C:$D</definedName>
    <definedName name="м20">'[4]2+'!$BW:$BX</definedName>
    <definedName name="м21">'[4]2+'!$CA:$CB</definedName>
    <definedName name="м22">'[4]2+'!$CE:$CF</definedName>
    <definedName name="м23">'[4]2+'!$CI:$CJ</definedName>
    <definedName name="м24">'[4]2+'!$CM:$CN</definedName>
    <definedName name="м25">'[4]2+'!$CQ:$CR</definedName>
    <definedName name="м26">'[4]2+'!$CU:$CV</definedName>
    <definedName name="м27">'[4]2+'!$CY:$CZ</definedName>
    <definedName name="м28">'[4]2+'!$DC:$DD</definedName>
    <definedName name="м29">'[4]2+'!$DG:$DH</definedName>
    <definedName name="м3">'[4]2+'!$G:$H</definedName>
    <definedName name="м30">'[4]2+'!$DK:$DL</definedName>
    <definedName name="м31">'[4]2+'!$DO:$DP</definedName>
    <definedName name="м32">'[4]2+'!$DS:$DT</definedName>
    <definedName name="м33">'[4]2+'!$DW:$DX</definedName>
    <definedName name="м34">'[4]2+'!$EA:$EB</definedName>
    <definedName name="м35">'[4]2+'!$EE:$EF</definedName>
    <definedName name="м36">'[4]2+'!$EI:$EJ</definedName>
    <definedName name="м37">'[4]2+'!$EM:$EN</definedName>
    <definedName name="м38">'[4]2+'!$EQ:$ER</definedName>
    <definedName name="м39">'[4]2+'!$EU:$EV</definedName>
    <definedName name="м4">'[4]2+'!$K:$L</definedName>
    <definedName name="м40">'[4]2+'!$EY:$EZ</definedName>
    <definedName name="м41">'[4]2+'!$FC:$FD</definedName>
    <definedName name="м42">'[4]2+'!$FG:$FH</definedName>
    <definedName name="м43">'[4]2+'!$FK:$FL</definedName>
    <definedName name="м44">'[4]2+'!$FO:$FP</definedName>
    <definedName name="м45">'[4]2+'!$FS:$FT</definedName>
    <definedName name="м46">'[4]2+'!$FW:$FX</definedName>
    <definedName name="м47">'[4]2+'!$GA:$GB</definedName>
    <definedName name="м48">'[4]2+'!$GE:$GF</definedName>
    <definedName name="м49">'[4]2+'!$GI:$GJ</definedName>
    <definedName name="м5">'[4]2+'!$O:$P</definedName>
    <definedName name="м50">'[4]2+'!$GM:$GN</definedName>
    <definedName name="м51">'[4]2+'!$GQ:$GR</definedName>
    <definedName name="м52">'[4]2+'!$GU:$GV</definedName>
    <definedName name="м53">'[4]2+'!$GY:$GZ</definedName>
    <definedName name="м54">'[4]2+'!$HC:$HD</definedName>
    <definedName name="м55">'[4]2+'!$HG:$HH</definedName>
    <definedName name="м56">'[4]2+'!$HK:$HL</definedName>
    <definedName name="м57">'[4]2+'!$HO:$HP</definedName>
    <definedName name="м58">'[4]2+'!$HS:$HT</definedName>
    <definedName name="м59">'[4]2+'!$HW:$HX</definedName>
    <definedName name="м6">'[4]2+'!$S:$T</definedName>
    <definedName name="м60">'[4]2+'!$IA:$IB</definedName>
    <definedName name="м61">'[4]2+'!$IE:$IF</definedName>
    <definedName name="м62">'[4]2+'!$II:$IJ</definedName>
    <definedName name="м63">'[4]2+'!$IM:$IN</definedName>
    <definedName name="м64">'[4]2+'!$IQ:$IR</definedName>
    <definedName name="м65">'[4]2+'!$IU:$IV</definedName>
    <definedName name="м66">'[4]2+'!$IY:$IZ</definedName>
    <definedName name="м67">'[4]2+'!$JC:$JD</definedName>
    <definedName name="м68">'[4]2+'!$JG:$JH</definedName>
    <definedName name="м69">'[4]2+'!$JK:$JL</definedName>
    <definedName name="м7">'[4]2+'!$W:$X</definedName>
    <definedName name="м70">'[4]2+'!$JO:$JP</definedName>
    <definedName name="м71">'[4]2+'!$JS:$JT</definedName>
    <definedName name="м72">'[4]2+'!$JW:$JX</definedName>
    <definedName name="м73">'[4]2+'!$KA:$KB</definedName>
    <definedName name="м74">'[4]2+'!$KE:$KF</definedName>
    <definedName name="м75">'[4]2+'!$KI:$KJ</definedName>
    <definedName name="м76">'[4]2+'!$KM:$KN</definedName>
    <definedName name="м77">'[4]2+'!$KQ:$KR</definedName>
    <definedName name="м78">'[4]2+'!$KU:$KV</definedName>
    <definedName name="м79">'[4]2+'!$KY:$KZ</definedName>
    <definedName name="м8">'[4]2+'!$AA:$AB</definedName>
    <definedName name="м80">'[4]2+'!$LC:$LD</definedName>
    <definedName name="м81">'[4]2+'!$LG:$LH</definedName>
    <definedName name="м82">'[4]2+'!$LK:$LL</definedName>
    <definedName name="м83">'[4]2+'!$LO:$LP</definedName>
    <definedName name="м84">'[4]2+'!$LS:$LT</definedName>
    <definedName name="м85">'[4]2+'!$LW:$LX</definedName>
    <definedName name="м86">'[4]2+'!$MA:$MB</definedName>
    <definedName name="м87">'[4]2+'!$ME:$MF</definedName>
    <definedName name="м88">'[4]2+'!$MI:$MJ</definedName>
    <definedName name="м89">'[4]2+'!$MM:$MN</definedName>
    <definedName name="м9">'[4]2+'!$AE:$AF</definedName>
    <definedName name="м90">'[4]2+'!$MQ:$MR</definedName>
    <definedName name="м91">'[4]2+'!$MU:$MV</definedName>
    <definedName name="м92">'[4]2+'!$MY:$MZ</definedName>
    <definedName name="м93">'[4]2+'!$NC:$ND</definedName>
    <definedName name="м94">'[4]2+'!$NG:$NH</definedName>
    <definedName name="м95">'[4]2+'!$NK:$NL</definedName>
    <definedName name="м96">'[4]2+'!$NO:$NP</definedName>
    <definedName name="м97">'[4]2+'!$NS:$NT</definedName>
    <definedName name="м98">'[4]2+'!$NW:$NX</definedName>
    <definedName name="м99">'[4]2+'!$OA:$OB</definedName>
    <definedName name="материальные_запасы_основные_средства" localSheetId="5">#REF!</definedName>
    <definedName name="материальные_запасы_основные_средства" localSheetId="2">#REF!</definedName>
    <definedName name="материальные_запасы_основные_средства" localSheetId="8">#REF!</definedName>
    <definedName name="мирир" localSheetId="5">#REF!</definedName>
    <definedName name="мирир" localSheetId="2">#REF!</definedName>
    <definedName name="мирир" localSheetId="8">#REF!</definedName>
    <definedName name="мм0">'[4]0-2'!$B:$C</definedName>
    <definedName name="мм1">'[4]0-2'!$F:$G</definedName>
    <definedName name="мм10">'[4]0-2'!$AP:$AQ</definedName>
    <definedName name="мм11">'[4]0-2'!$AT:$AU</definedName>
    <definedName name="мм12">'[4]0-2'!$AX:$AY</definedName>
    <definedName name="мм13">'[4]0-2'!$BB:$BC</definedName>
    <definedName name="мм14">'[4]0-2'!$BF:$BG</definedName>
    <definedName name="мм15">'[4]0-2'!$BJ:$BK</definedName>
    <definedName name="мм16">'[4]0-2'!$BN:$BO</definedName>
    <definedName name="мм17">'[4]0-2'!$BR:$BS</definedName>
    <definedName name="мм18">'[4]0-2'!$BV:$BW</definedName>
    <definedName name="мм19">'[4]0-2'!$BZ:$CA</definedName>
    <definedName name="мм2">'[4]0-2'!$J:$K</definedName>
    <definedName name="мм20">'[4]0-2'!$CD:$CE</definedName>
    <definedName name="мм21">'[4]0-2'!$CH:$CI</definedName>
    <definedName name="мм22">'[4]0-2'!$CL:$CM</definedName>
    <definedName name="мм23">'[4]0-2'!$CP:$CQ</definedName>
    <definedName name="мм3">'[4]0-2'!$N:$O</definedName>
    <definedName name="мм4">'[4]0-2'!$R:$S</definedName>
    <definedName name="мм5">'[4]0-2'!$V:$W</definedName>
    <definedName name="мм6">'[4]0-2'!$Z:$AA</definedName>
    <definedName name="мм7">'[4]0-2'!$AD:$AE</definedName>
    <definedName name="мм8">'[4]0-2'!$AH:$AI</definedName>
    <definedName name="мм9">'[4]0-2'!$AL:$AM</definedName>
    <definedName name="МО" localSheetId="5">'[4]по годам'!#REF!</definedName>
    <definedName name="МО" localSheetId="2">'[4]по годам'!#REF!</definedName>
    <definedName name="МО" localSheetId="8">'[4]по годам'!#REF!</definedName>
    <definedName name="Нефтекамск">'[5]СВОД КП ПРОЕКТА книж'!$A$4:$DS$109</definedName>
    <definedName name="оплата_труда" localSheetId="5">#REF!</definedName>
    <definedName name="оплата_труда" localSheetId="2">#REF!</definedName>
    <definedName name="оплата_труда" localSheetId="8">#REF!</definedName>
    <definedName name="ппорь" localSheetId="5">#REF!</definedName>
    <definedName name="ппорь" localSheetId="2">#REF!</definedName>
    <definedName name="ппорь" localSheetId="9">#REF!</definedName>
    <definedName name="ппорь" localSheetId="10">#REF!</definedName>
    <definedName name="ппорь" localSheetId="15">#REF!</definedName>
    <definedName name="ппорь" localSheetId="6">#REF!</definedName>
    <definedName name="ппорь" localSheetId="7">#REF!</definedName>
    <definedName name="ппорь" localSheetId="3">#REF!</definedName>
    <definedName name="ппорь" localSheetId="4">#REF!</definedName>
    <definedName name="ппорь" localSheetId="11">#REF!</definedName>
    <definedName name="ппорь" localSheetId="12">#REF!</definedName>
    <definedName name="ппорь" localSheetId="0">#REF!</definedName>
    <definedName name="ппорь" localSheetId="14">#REF!</definedName>
    <definedName name="ппорь" localSheetId="8">#REF!</definedName>
    <definedName name="ппорь" localSheetId="13">#REF!</definedName>
    <definedName name="Пр.2" localSheetId="5">#REF!</definedName>
    <definedName name="Пр.2" localSheetId="2">#REF!</definedName>
    <definedName name="Пр.2" localSheetId="8">#REF!</definedName>
    <definedName name="пра" localSheetId="5">#REF!</definedName>
    <definedName name="пра" localSheetId="2">#REF!</definedName>
    <definedName name="пра" localSheetId="8">#REF!</definedName>
    <definedName name="пэт" localSheetId="5">#REF!</definedName>
    <definedName name="пэт" localSheetId="2">#REF!</definedName>
    <definedName name="пэт" localSheetId="8">#REF!</definedName>
    <definedName name="рд" localSheetId="5">#REF!</definedName>
    <definedName name="рд" localSheetId="2">#REF!</definedName>
    <definedName name="рд" localSheetId="8">#REF!</definedName>
    <definedName name="РОБЬ" localSheetId="5">#REF!</definedName>
    <definedName name="РОБЬ" localSheetId="2">#REF!</definedName>
    <definedName name="РОБЬ" localSheetId="8">#REF!</definedName>
    <definedName name="смп" localSheetId="5">#REF!</definedName>
    <definedName name="смп" localSheetId="2">#REF!</definedName>
    <definedName name="смп" localSheetId="9">#REF!</definedName>
    <definedName name="смп" localSheetId="10">#REF!</definedName>
    <definedName name="смп" localSheetId="15">#REF!</definedName>
    <definedName name="смп" localSheetId="6">#REF!</definedName>
    <definedName name="смп" localSheetId="7">#REF!</definedName>
    <definedName name="смп" localSheetId="3">#REF!</definedName>
    <definedName name="смп" localSheetId="4">#REF!</definedName>
    <definedName name="смп" localSheetId="11">#REF!</definedName>
    <definedName name="смп" localSheetId="12">#REF!</definedName>
    <definedName name="смп" localSheetId="0">#REF!</definedName>
    <definedName name="смп" localSheetId="14">#REF!</definedName>
    <definedName name="смп" localSheetId="8">#REF!</definedName>
    <definedName name="смп" localSheetId="13">#REF!</definedName>
    <definedName name="Список" localSheetId="5">#REF!</definedName>
    <definedName name="Список" localSheetId="2">#REF!</definedName>
    <definedName name="Список" localSheetId="8">#REF!</definedName>
    <definedName name="стер" localSheetId="5">#REF!</definedName>
    <definedName name="стер" localSheetId="2">#REF!</definedName>
    <definedName name="стер" localSheetId="8">#REF!</definedName>
    <definedName name="ттттт" localSheetId="5">#REF!</definedName>
    <definedName name="ттттт" localSheetId="2">#REF!</definedName>
    <definedName name="ттттт" localSheetId="8">#REF!</definedName>
    <definedName name="ФЗ">[2]Данные!$DC$3:$EF$3</definedName>
    <definedName name="Шт">[2]Данные!$AU$3:$BX$3</definedName>
    <definedName name="ЭКО" localSheetId="5">#REF!</definedName>
    <definedName name="ЭКО" localSheetId="2">#REF!</definedName>
    <definedName name="ЭКО" localSheetId="9">#REF!</definedName>
    <definedName name="ЭКО" localSheetId="10">#REF!</definedName>
    <definedName name="ЭКО" localSheetId="15">#REF!</definedName>
    <definedName name="ЭКО" localSheetId="6">#REF!</definedName>
    <definedName name="ЭКО" localSheetId="7">#REF!</definedName>
    <definedName name="ЭКО" localSheetId="3">#REF!</definedName>
    <definedName name="ЭКО" localSheetId="4">#REF!</definedName>
    <definedName name="ЭКО" localSheetId="11">#REF!</definedName>
    <definedName name="ЭКО" localSheetId="12">#REF!</definedName>
    <definedName name="ЭКО" localSheetId="0">#REF!</definedName>
    <definedName name="ЭКО" localSheetId="14">#REF!</definedName>
    <definedName name="ЭКО" localSheetId="8">#REF!</definedName>
    <definedName name="ЭКО" localSheetId="13">#REF!</definedName>
  </definedNames>
  <calcPr calcId="191029"/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D12" i="31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D8" i="17"/>
  <c r="E8" i="28"/>
  <c r="F8" i="28"/>
  <c r="G8" i="28"/>
  <c r="D8" i="28"/>
  <c r="D8" i="27"/>
  <c r="D9" i="27"/>
  <c r="E7" i="46"/>
  <c r="D7" i="46"/>
  <c r="E8" i="29"/>
  <c r="F8" i="29"/>
  <c r="G8" i="29"/>
  <c r="D8" i="29"/>
  <c r="E8" i="50"/>
  <c r="F8" i="50"/>
  <c r="G8" i="50"/>
  <c r="H8" i="50"/>
  <c r="I8" i="50"/>
  <c r="J8" i="50"/>
  <c r="K8" i="50"/>
  <c r="L8" i="50"/>
  <c r="M8" i="50"/>
  <c r="N8" i="50"/>
  <c r="D8" i="50"/>
  <c r="D8" i="38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D8" i="22"/>
  <c r="E8" i="34"/>
  <c r="F8" i="34"/>
  <c r="G8" i="34"/>
  <c r="H8" i="34"/>
  <c r="I8" i="34"/>
  <c r="J8" i="34"/>
  <c r="K8" i="34"/>
  <c r="D8" i="34"/>
  <c r="E8" i="36"/>
  <c r="F8" i="36"/>
  <c r="G8" i="36"/>
  <c r="D8" i="36"/>
  <c r="E86" i="34" l="1"/>
  <c r="E70" i="34"/>
  <c r="E88" i="34"/>
  <c r="E68" i="34"/>
  <c r="J37" i="34"/>
  <c r="J36" i="34"/>
  <c r="E37" i="34"/>
  <c r="E36" i="34"/>
  <c r="M77" i="50" l="1"/>
  <c r="F88" i="50"/>
  <c r="F86" i="50"/>
  <c r="J86" i="50"/>
  <c r="L36" i="50"/>
  <c r="D149" i="50" l="1"/>
  <c r="D148" i="50"/>
  <c r="D147" i="50"/>
  <c r="D146" i="50"/>
  <c r="D145" i="50"/>
  <c r="D144" i="50"/>
  <c r="D143" i="50"/>
  <c r="D142" i="50"/>
  <c r="D141" i="50"/>
  <c r="D140" i="50"/>
  <c r="D139" i="50"/>
  <c r="D138" i="50"/>
  <c r="D137" i="50"/>
  <c r="D136" i="50"/>
  <c r="D134" i="50"/>
  <c r="D133" i="50"/>
  <c r="D132" i="50"/>
  <c r="D130" i="50"/>
  <c r="D129" i="50"/>
  <c r="D128" i="50"/>
  <c r="D127" i="50"/>
  <c r="D126" i="50"/>
  <c r="D125" i="50"/>
  <c r="D124" i="50"/>
  <c r="D123" i="50"/>
  <c r="D122" i="50"/>
  <c r="D121" i="50"/>
  <c r="D120" i="50"/>
  <c r="D119" i="50"/>
  <c r="D118" i="50"/>
  <c r="D117" i="50"/>
  <c r="D116" i="50"/>
  <c r="D115" i="50"/>
  <c r="D114" i="50"/>
  <c r="D113" i="50"/>
  <c r="D112" i="50"/>
  <c r="D111" i="50"/>
  <c r="D110" i="50"/>
  <c r="D109" i="50"/>
  <c r="D108" i="50"/>
  <c r="D107" i="50"/>
  <c r="D106" i="50"/>
  <c r="D105" i="50"/>
  <c r="D104" i="50"/>
  <c r="D103" i="50"/>
  <c r="D102" i="50"/>
  <c r="D101" i="50"/>
  <c r="D100" i="50"/>
  <c r="D99" i="50"/>
  <c r="D98" i="50"/>
  <c r="D97" i="50"/>
  <c r="D96" i="50"/>
  <c r="D95" i="50"/>
  <c r="D94" i="50"/>
  <c r="D93" i="50"/>
  <c r="L92" i="50"/>
  <c r="K92" i="50"/>
  <c r="J92" i="50"/>
  <c r="I92" i="50"/>
  <c r="I11" i="50" s="1"/>
  <c r="H92" i="50"/>
  <c r="G92" i="50"/>
  <c r="G11" i="50" s="1"/>
  <c r="F92" i="50"/>
  <c r="E92" i="50"/>
  <c r="D90" i="50"/>
  <c r="D89" i="50"/>
  <c r="N88" i="50"/>
  <c r="M88" i="50"/>
  <c r="L88" i="50"/>
  <c r="K88" i="50"/>
  <c r="J88" i="50"/>
  <c r="E88" i="50"/>
  <c r="D87" i="50"/>
  <c r="N86" i="50"/>
  <c r="M86" i="50"/>
  <c r="L86" i="50"/>
  <c r="E86" i="50"/>
  <c r="D85" i="50"/>
  <c r="D84" i="50"/>
  <c r="D83" i="50"/>
  <c r="D82" i="50"/>
  <c r="D81" i="50"/>
  <c r="M80" i="50"/>
  <c r="D79" i="50"/>
  <c r="D78" i="50"/>
  <c r="D77" i="50"/>
  <c r="D76" i="50"/>
  <c r="D75" i="50"/>
  <c r="H74" i="50"/>
  <c r="D74" i="50" s="1"/>
  <c r="D73" i="50"/>
  <c r="D72" i="50"/>
  <c r="D71" i="50"/>
  <c r="D70" i="50"/>
  <c r="D69" i="50"/>
  <c r="D68" i="50"/>
  <c r="D67" i="50"/>
  <c r="D66" i="50"/>
  <c r="D65" i="50"/>
  <c r="D64" i="50"/>
  <c r="D63" i="50"/>
  <c r="D62" i="50"/>
  <c r="D61" i="50"/>
  <c r="D60" i="50"/>
  <c r="D59" i="50"/>
  <c r="D58" i="50"/>
  <c r="D57" i="50"/>
  <c r="D56" i="50"/>
  <c r="D55" i="50"/>
  <c r="D54" i="50"/>
  <c r="D53" i="50"/>
  <c r="D52" i="50"/>
  <c r="D51" i="50"/>
  <c r="D50" i="50"/>
  <c r="D49" i="50"/>
  <c r="D48" i="50"/>
  <c r="D47" i="50"/>
  <c r="D46" i="50"/>
  <c r="D45" i="50"/>
  <c r="D44" i="50"/>
  <c r="D43" i="50"/>
  <c r="D42" i="50"/>
  <c r="D41" i="50"/>
  <c r="D40" i="50"/>
  <c r="D39" i="50"/>
  <c r="D38" i="50"/>
  <c r="D37" i="50"/>
  <c r="N36" i="50"/>
  <c r="K36" i="50"/>
  <c r="F36" i="50"/>
  <c r="D35" i="50"/>
  <c r="D34" i="50"/>
  <c r="D33" i="50"/>
  <c r="D32" i="50"/>
  <c r="D31" i="50"/>
  <c r="D30" i="50"/>
  <c r="D29" i="50"/>
  <c r="D28" i="50"/>
  <c r="D27" i="50"/>
  <c r="D26" i="50"/>
  <c r="D25" i="50"/>
  <c r="D24" i="50"/>
  <c r="D23" i="50"/>
  <c r="D22" i="50"/>
  <c r="D21" i="50"/>
  <c r="D20" i="50"/>
  <c r="D19" i="50"/>
  <c r="D18" i="50"/>
  <c r="D17" i="50"/>
  <c r="D16" i="50"/>
  <c r="D15" i="50"/>
  <c r="D14" i="50"/>
  <c r="D13" i="50"/>
  <c r="D12" i="50"/>
  <c r="D10" i="50"/>
  <c r="L11" i="50" l="1"/>
  <c r="F11" i="50"/>
  <c r="E11" i="50"/>
  <c r="D80" i="50"/>
  <c r="J11" i="50"/>
  <c r="N11" i="50"/>
  <c r="D36" i="50"/>
  <c r="D88" i="50"/>
  <c r="H11" i="50"/>
  <c r="D86" i="50"/>
  <c r="D92" i="50"/>
  <c r="M11" i="50"/>
  <c r="K11" i="50"/>
  <c r="D11" i="50" l="1"/>
  <c r="E86" i="29" l="1"/>
  <c r="D149" i="22" l="1"/>
  <c r="D148" i="22"/>
  <c r="D147" i="22"/>
  <c r="D146" i="22"/>
  <c r="D145" i="22"/>
  <c r="D144" i="22"/>
  <c r="D143" i="22"/>
  <c r="D142" i="22"/>
  <c r="D141" i="22"/>
  <c r="D140" i="22"/>
  <c r="D139" i="22"/>
  <c r="D138" i="22"/>
  <c r="D137" i="22"/>
  <c r="D136" i="22"/>
  <c r="D135" i="22"/>
  <c r="D134" i="22"/>
  <c r="D133" i="22"/>
  <c r="D132" i="22"/>
  <c r="D131" i="22"/>
  <c r="D130" i="22"/>
  <c r="D129" i="22"/>
  <c r="D128" i="22"/>
  <c r="D127" i="22"/>
  <c r="D126" i="22"/>
  <c r="D125" i="22"/>
  <c r="D124" i="22"/>
  <c r="D123" i="22"/>
  <c r="D122" i="22"/>
  <c r="D121" i="22"/>
  <c r="D120" i="22"/>
  <c r="D119" i="22"/>
  <c r="D118" i="22"/>
  <c r="D117" i="22"/>
  <c r="D116" i="22"/>
  <c r="D115" i="22"/>
  <c r="D114" i="22"/>
  <c r="D113" i="22"/>
  <c r="D112" i="22"/>
  <c r="D111" i="22"/>
  <c r="D110" i="22"/>
  <c r="D109" i="22"/>
  <c r="D108" i="22"/>
  <c r="D107" i="22"/>
  <c r="D106" i="22"/>
  <c r="D105" i="22"/>
  <c r="D104" i="22"/>
  <c r="D103" i="22"/>
  <c r="D102" i="22"/>
  <c r="D101" i="22"/>
  <c r="D100" i="22"/>
  <c r="D99" i="22"/>
  <c r="D98" i="22"/>
  <c r="D97" i="22"/>
  <c r="D96" i="22"/>
  <c r="D95" i="22"/>
  <c r="D94" i="22"/>
  <c r="D93" i="22"/>
  <c r="D92" i="22"/>
  <c r="D91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H11" i="22"/>
  <c r="G86" i="35" l="1"/>
  <c r="L135" i="17" l="1"/>
  <c r="L131" i="17"/>
  <c r="L91" i="17"/>
  <c r="L83" i="17" l="1"/>
  <c r="L85" i="17"/>
  <c r="L84" i="17"/>
  <c r="L89" i="17"/>
  <c r="L82" i="17"/>
  <c r="L67" i="17"/>
  <c r="L69" i="17"/>
  <c r="L86" i="17"/>
  <c r="L68" i="17"/>
  <c r="L133" i="17"/>
  <c r="S13" i="39" l="1"/>
  <c r="S10" i="39" s="1"/>
  <c r="D11" i="49" l="1"/>
  <c r="D10" i="49"/>
  <c r="D15" i="49"/>
  <c r="D16" i="49"/>
  <c r="D17" i="49"/>
  <c r="D18" i="49"/>
  <c r="D8" i="49"/>
  <c r="D19" i="49"/>
  <c r="D20" i="49"/>
  <c r="D9" i="49"/>
  <c r="D13" i="49"/>
  <c r="D14" i="49"/>
  <c r="D12" i="49"/>
  <c r="L10" i="17" l="1"/>
  <c r="L9" i="17"/>
  <c r="L54" i="17"/>
  <c r="L116" i="17"/>
  <c r="L118" i="17"/>
  <c r="L119" i="17"/>
  <c r="L120" i="17"/>
  <c r="L115" i="17"/>
  <c r="L124" i="17"/>
  <c r="L117" i="17"/>
  <c r="L126" i="17"/>
  <c r="L127" i="17"/>
  <c r="L113" i="17"/>
  <c r="L129" i="17"/>
  <c r="L114" i="17"/>
  <c r="L122" i="17"/>
  <c r="L123" i="17"/>
  <c r="L125" i="17"/>
  <c r="L111" i="17"/>
  <c r="L112" i="17"/>
  <c r="L128" i="17"/>
  <c r="L121" i="17"/>
  <c r="L109" i="17"/>
  <c r="L110" i="17"/>
  <c r="L103" i="17"/>
  <c r="L105" i="17"/>
  <c r="L99" i="17"/>
  <c r="L100" i="17"/>
  <c r="L102" i="17"/>
  <c r="L104" i="17"/>
  <c r="L97" i="17"/>
  <c r="L98" i="17"/>
  <c r="L106" i="17"/>
  <c r="L107" i="17"/>
  <c r="L108" i="17"/>
  <c r="L101" i="17"/>
  <c r="L90" i="17"/>
  <c r="L93" i="17"/>
  <c r="L94" i="17"/>
  <c r="L96" i="17"/>
  <c r="L87" i="17"/>
  <c r="L81" i="17"/>
  <c r="L80" i="17"/>
  <c r="L78" i="17"/>
  <c r="L79" i="17"/>
  <c r="L76" i="17"/>
  <c r="L77" i="17"/>
  <c r="L75" i="17"/>
  <c r="L73" i="17"/>
  <c r="L74" i="17"/>
  <c r="L71" i="17"/>
  <c r="L72" i="17"/>
  <c r="L66" i="17"/>
  <c r="L65" i="17"/>
  <c r="L63" i="17"/>
  <c r="L57" i="17"/>
  <c r="L64" i="17"/>
  <c r="L56" i="17"/>
  <c r="L58" i="17"/>
  <c r="L59" i="17"/>
  <c r="L60" i="17"/>
  <c r="L61" i="17"/>
  <c r="L62" i="17"/>
  <c r="L55" i="17"/>
  <c r="L52" i="17"/>
  <c r="L53" i="17"/>
  <c r="L39" i="17"/>
  <c r="L40" i="17"/>
  <c r="L41" i="17"/>
  <c r="L46" i="17"/>
  <c r="L47" i="17"/>
  <c r="L48" i="17"/>
  <c r="L49" i="17"/>
  <c r="L42" i="17"/>
  <c r="L50" i="17"/>
  <c r="L43" i="17"/>
  <c r="L51" i="17"/>
  <c r="L44" i="17"/>
  <c r="L45" i="17"/>
  <c r="L38" i="17"/>
  <c r="L34" i="17"/>
  <c r="L35" i="17"/>
  <c r="L32" i="17"/>
  <c r="L26" i="17"/>
  <c r="L27" i="17"/>
  <c r="L30" i="17"/>
  <c r="L24" i="17"/>
  <c r="L33" i="17"/>
  <c r="L28" i="17"/>
  <c r="L31" i="17"/>
  <c r="L25" i="17"/>
  <c r="L29" i="17"/>
  <c r="L22" i="17"/>
  <c r="L18" i="17"/>
  <c r="L23" i="17"/>
  <c r="L17" i="17"/>
  <c r="L20" i="17"/>
  <c r="L14" i="17"/>
  <c r="L15" i="17"/>
  <c r="L16" i="17"/>
  <c r="L19" i="17"/>
  <c r="L13" i="17"/>
  <c r="L21" i="17"/>
  <c r="L12" i="17"/>
  <c r="L88" i="17"/>
  <c r="L70" i="17"/>
  <c r="L36" i="17"/>
  <c r="L37" i="17"/>
  <c r="L95" i="17"/>
  <c r="L132" i="17"/>
  <c r="L137" i="17"/>
  <c r="L141" i="17"/>
  <c r="L145" i="17"/>
  <c r="L149" i="17"/>
  <c r="L138" i="17"/>
  <c r="L142" i="17"/>
  <c r="L134" i="17"/>
  <c r="L146" i="17"/>
  <c r="L139" i="17"/>
  <c r="L143" i="17"/>
  <c r="L147" i="17"/>
  <c r="L130" i="17"/>
  <c r="L136" i="17"/>
  <c r="L140" i="17"/>
  <c r="L144" i="17"/>
  <c r="L148" i="17"/>
  <c r="L92" i="17" l="1"/>
  <c r="H21" i="49"/>
  <c r="H23" i="49" s="1"/>
  <c r="P21" i="49"/>
  <c r="K21" i="49"/>
  <c r="K23" i="49" s="1"/>
  <c r="G21" i="49"/>
  <c r="G23" i="49" s="1"/>
  <c r="E21" i="49" l="1"/>
  <c r="E23" i="49" s="1"/>
  <c r="R21" i="49"/>
  <c r="R23" i="49" s="1"/>
  <c r="S21" i="49"/>
  <c r="S23" i="49" s="1"/>
  <c r="J21" i="49"/>
  <c r="J23" i="49" s="1"/>
  <c r="F21" i="49"/>
  <c r="F23" i="49" s="1"/>
  <c r="M21" i="49"/>
  <c r="M23" i="49" s="1"/>
  <c r="I21" i="49"/>
  <c r="I23" i="49" s="1"/>
  <c r="N21" i="49"/>
  <c r="N23" i="49" s="1"/>
  <c r="Q21" i="49"/>
  <c r="Q23" i="49" s="1"/>
  <c r="V21" i="49"/>
  <c r="V23" i="49" s="1"/>
  <c r="P23" i="49"/>
  <c r="L21" i="49"/>
  <c r="L23" i="49" s="1"/>
  <c r="O21" i="49"/>
  <c r="O23" i="49" s="1"/>
  <c r="U21" i="49" l="1"/>
  <c r="U23" i="49" s="1"/>
  <c r="D21" i="49"/>
  <c r="D23" i="49" s="1"/>
  <c r="W21" i="49"/>
  <c r="T21" i="49" l="1"/>
  <c r="W23" i="49"/>
  <c r="T23" i="49" l="1"/>
  <c r="D129" i="34" l="1"/>
  <c r="F11" i="35" l="1"/>
  <c r="I11" i="35"/>
  <c r="J11" i="35"/>
  <c r="L11" i="35"/>
  <c r="M11" i="35"/>
  <c r="O11" i="35"/>
  <c r="P11" i="35"/>
  <c r="R11" i="35"/>
  <c r="S11" i="35"/>
  <c r="Q139" i="35"/>
  <c r="Q138" i="35"/>
  <c r="Q110" i="35"/>
  <c r="Q109" i="35"/>
  <c r="Q108" i="35"/>
  <c r="Q107" i="35"/>
  <c r="Q106" i="35"/>
  <c r="Q105" i="35"/>
  <c r="Q104" i="35"/>
  <c r="Q103" i="35"/>
  <c r="Q102" i="35"/>
  <c r="Q101" i="35"/>
  <c r="Q100" i="35"/>
  <c r="Q99" i="35"/>
  <c r="Q98" i="35"/>
  <c r="Q97" i="35"/>
  <c r="Q93" i="35"/>
  <c r="Q92" i="35"/>
  <c r="Q89" i="35"/>
  <c r="Q88" i="35"/>
  <c r="Q87" i="35"/>
  <c r="Q86" i="35"/>
  <c r="Q85" i="35"/>
  <c r="Q84" i="35"/>
  <c r="Q83" i="35"/>
  <c r="Q80" i="35"/>
  <c r="Q77" i="35"/>
  <c r="Q75" i="35"/>
  <c r="Q74" i="35"/>
  <c r="Q73" i="35"/>
  <c r="Q69" i="35"/>
  <c r="Q67" i="35"/>
  <c r="Q66" i="35"/>
  <c r="Q63" i="35"/>
  <c r="Q62" i="35"/>
  <c r="Q61" i="35"/>
  <c r="Q60" i="35"/>
  <c r="Q59" i="35"/>
  <c r="Q58" i="35"/>
  <c r="Q57" i="35"/>
  <c r="Q56" i="35"/>
  <c r="Q55" i="35"/>
  <c r="Q54" i="35"/>
  <c r="Q53" i="35"/>
  <c r="Q52" i="35"/>
  <c r="Q51" i="35"/>
  <c r="Q50" i="35"/>
  <c r="Q48" i="35"/>
  <c r="Q47" i="35"/>
  <c r="Q46" i="35"/>
  <c r="Q45" i="35"/>
  <c r="Q44" i="35"/>
  <c r="Q43" i="35"/>
  <c r="Q42" i="35"/>
  <c r="Q41" i="35"/>
  <c r="Q40" i="35"/>
  <c r="Q39" i="35"/>
  <c r="Q36" i="35"/>
  <c r="Q33" i="35"/>
  <c r="Q32" i="35"/>
  <c r="Q31" i="35"/>
  <c r="Q30" i="35"/>
  <c r="Q29" i="35"/>
  <c r="Q28" i="35"/>
  <c r="Q27" i="35"/>
  <c r="Q26" i="35"/>
  <c r="Q25" i="35"/>
  <c r="Q23" i="35"/>
  <c r="Q22" i="35"/>
  <c r="Q21" i="35"/>
  <c r="Q20" i="35"/>
  <c r="Q19" i="35"/>
  <c r="Q18" i="35"/>
  <c r="Q17" i="35"/>
  <c r="Q16" i="35"/>
  <c r="Q15" i="35"/>
  <c r="Q14" i="35"/>
  <c r="Q13" i="35"/>
  <c r="Q12" i="35"/>
  <c r="N139" i="35"/>
  <c r="N138" i="35"/>
  <c r="N110" i="35"/>
  <c r="N109" i="35"/>
  <c r="N108" i="35"/>
  <c r="N107" i="35"/>
  <c r="N106" i="35"/>
  <c r="N105" i="35"/>
  <c r="N104" i="35"/>
  <c r="N103" i="35"/>
  <c r="N102" i="35"/>
  <c r="N101" i="35"/>
  <c r="N100" i="35"/>
  <c r="N99" i="35"/>
  <c r="N98" i="35"/>
  <c r="N97" i="35"/>
  <c r="N93" i="35"/>
  <c r="N92" i="35"/>
  <c r="N89" i="35"/>
  <c r="N87" i="35"/>
  <c r="N86" i="35"/>
  <c r="N85" i="35"/>
  <c r="N84" i="35"/>
  <c r="N83" i="35"/>
  <c r="N75" i="35"/>
  <c r="N74" i="35"/>
  <c r="N73" i="35"/>
  <c r="N69" i="35"/>
  <c r="N63" i="35"/>
  <c r="N62" i="35"/>
  <c r="N61" i="35"/>
  <c r="N60" i="35"/>
  <c r="N59" i="35"/>
  <c r="N58" i="35"/>
  <c r="N57" i="35"/>
  <c r="N56" i="35"/>
  <c r="N55" i="35"/>
  <c r="N54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6" i="35"/>
  <c r="N33" i="35"/>
  <c r="N32" i="35"/>
  <c r="N31" i="35"/>
  <c r="N30" i="35"/>
  <c r="N29" i="35"/>
  <c r="N28" i="35"/>
  <c r="N27" i="35"/>
  <c r="N26" i="35"/>
  <c r="N25" i="35"/>
  <c r="N23" i="35"/>
  <c r="N22" i="35"/>
  <c r="N21" i="35"/>
  <c r="N20" i="35"/>
  <c r="N19" i="35"/>
  <c r="N18" i="35"/>
  <c r="N17" i="35"/>
  <c r="N16" i="35"/>
  <c r="N15" i="35"/>
  <c r="N14" i="35"/>
  <c r="N13" i="35"/>
  <c r="N12" i="35"/>
  <c r="K139" i="35"/>
  <c r="K138" i="35"/>
  <c r="K110" i="35"/>
  <c r="K109" i="35"/>
  <c r="K108" i="35"/>
  <c r="K107" i="35"/>
  <c r="K106" i="35"/>
  <c r="K105" i="35"/>
  <c r="K104" i="35"/>
  <c r="K103" i="35"/>
  <c r="K102" i="35"/>
  <c r="K101" i="35"/>
  <c r="K100" i="35"/>
  <c r="K99" i="35"/>
  <c r="K98" i="35"/>
  <c r="K97" i="35"/>
  <c r="K93" i="35"/>
  <c r="K92" i="35"/>
  <c r="K89" i="35"/>
  <c r="K87" i="35"/>
  <c r="K86" i="35"/>
  <c r="K85" i="35"/>
  <c r="K84" i="35"/>
  <c r="K83" i="35"/>
  <c r="K75" i="35"/>
  <c r="K74" i="35"/>
  <c r="K73" i="35"/>
  <c r="K69" i="35"/>
  <c r="K63" i="35"/>
  <c r="K62" i="35"/>
  <c r="K61" i="35"/>
  <c r="K60" i="35"/>
  <c r="K59" i="35"/>
  <c r="K58" i="35"/>
  <c r="K57" i="35"/>
  <c r="K56" i="35"/>
  <c r="K55" i="35"/>
  <c r="K54" i="35"/>
  <c r="K53" i="35"/>
  <c r="K52" i="35"/>
  <c r="K51" i="35"/>
  <c r="K50" i="35"/>
  <c r="K49" i="35"/>
  <c r="K48" i="35"/>
  <c r="K47" i="35"/>
  <c r="K46" i="35"/>
  <c r="K45" i="35"/>
  <c r="K44" i="35"/>
  <c r="K43" i="35"/>
  <c r="K42" i="35"/>
  <c r="K41" i="35"/>
  <c r="K40" i="35"/>
  <c r="K39" i="35"/>
  <c r="K36" i="35"/>
  <c r="K33" i="35"/>
  <c r="K32" i="35"/>
  <c r="K31" i="35"/>
  <c r="K30" i="35"/>
  <c r="K29" i="35"/>
  <c r="K28" i="35"/>
  <c r="K27" i="35"/>
  <c r="K26" i="35"/>
  <c r="K25" i="35"/>
  <c r="K23" i="35"/>
  <c r="K22" i="35"/>
  <c r="K21" i="35"/>
  <c r="K20" i="35"/>
  <c r="K19" i="35"/>
  <c r="K18" i="35"/>
  <c r="K17" i="35"/>
  <c r="K16" i="35"/>
  <c r="K15" i="35"/>
  <c r="K14" i="35"/>
  <c r="K13" i="35"/>
  <c r="K12" i="35"/>
  <c r="H13" i="35"/>
  <c r="H14" i="35"/>
  <c r="H15" i="35"/>
  <c r="H16" i="35"/>
  <c r="H17" i="35"/>
  <c r="H18" i="35"/>
  <c r="H19" i="35"/>
  <c r="H20" i="35"/>
  <c r="H21" i="35"/>
  <c r="H22" i="35"/>
  <c r="H23" i="35"/>
  <c r="H25" i="35"/>
  <c r="H26" i="35"/>
  <c r="H27" i="35"/>
  <c r="H29" i="35"/>
  <c r="H30" i="35"/>
  <c r="H31" i="35"/>
  <c r="H33" i="35"/>
  <c r="H36" i="35"/>
  <c r="H41" i="35"/>
  <c r="H42" i="35"/>
  <c r="H43" i="35"/>
  <c r="H44" i="35"/>
  <c r="H45" i="35"/>
  <c r="H46" i="35"/>
  <c r="H47" i="35"/>
  <c r="H48" i="35"/>
  <c r="H49" i="35"/>
  <c r="H50" i="35"/>
  <c r="H51" i="35"/>
  <c r="H53" i="35"/>
  <c r="H54" i="35"/>
  <c r="H55" i="35"/>
  <c r="H56" i="35"/>
  <c r="H57" i="35"/>
  <c r="H58" i="35"/>
  <c r="H59" i="35"/>
  <c r="H60" i="35"/>
  <c r="H61" i="35"/>
  <c r="H62" i="35"/>
  <c r="H63" i="35"/>
  <c r="H73" i="35"/>
  <c r="H74" i="35"/>
  <c r="H75" i="35"/>
  <c r="H83" i="35"/>
  <c r="H84" i="35"/>
  <c r="H85" i="35"/>
  <c r="H86" i="35"/>
  <c r="H87" i="35"/>
  <c r="H89" i="35"/>
  <c r="H92" i="35"/>
  <c r="H93" i="35"/>
  <c r="H98" i="35"/>
  <c r="H99" i="35"/>
  <c r="H100" i="35"/>
  <c r="H101" i="35"/>
  <c r="H102" i="35"/>
  <c r="H103" i="35"/>
  <c r="H104" i="35"/>
  <c r="H105" i="35"/>
  <c r="H106" i="35"/>
  <c r="H107" i="35"/>
  <c r="H109" i="35"/>
  <c r="H110" i="35"/>
  <c r="H130" i="35"/>
  <c r="H138" i="35"/>
  <c r="H139" i="35"/>
  <c r="H12" i="35"/>
  <c r="E16" i="35"/>
  <c r="G13" i="35"/>
  <c r="G14" i="35"/>
  <c r="G15" i="35"/>
  <c r="G16" i="35"/>
  <c r="G17" i="35"/>
  <c r="G18" i="35"/>
  <c r="G19" i="35"/>
  <c r="G23" i="35"/>
  <c r="G26" i="35"/>
  <c r="G27" i="35"/>
  <c r="G28" i="35"/>
  <c r="G30" i="35"/>
  <c r="G31" i="35"/>
  <c r="G32" i="35"/>
  <c r="G36" i="35"/>
  <c r="G37" i="35"/>
  <c r="G39" i="35"/>
  <c r="G40" i="35"/>
  <c r="G41" i="35"/>
  <c r="G42" i="35"/>
  <c r="G43" i="35"/>
  <c r="G44" i="35"/>
  <c r="G45" i="35"/>
  <c r="G46" i="35"/>
  <c r="G50" i="35"/>
  <c r="G51" i="35"/>
  <c r="G52" i="35"/>
  <c r="G53" i="35"/>
  <c r="G55" i="35"/>
  <c r="G56" i="35"/>
  <c r="G57" i="35"/>
  <c r="G59" i="35"/>
  <c r="G60" i="35"/>
  <c r="G61" i="35"/>
  <c r="G62" i="35"/>
  <c r="G63" i="35"/>
  <c r="G66" i="35"/>
  <c r="G67" i="35"/>
  <c r="G68" i="35"/>
  <c r="G69" i="35"/>
  <c r="G70" i="35"/>
  <c r="G83" i="35"/>
  <c r="G88" i="35"/>
  <c r="G100" i="35"/>
  <c r="G103" i="35"/>
  <c r="G105" i="35"/>
  <c r="G107" i="35"/>
  <c r="G108" i="35"/>
  <c r="G110" i="35"/>
  <c r="K11" i="35" l="1"/>
  <c r="N11" i="35"/>
  <c r="H11" i="35"/>
  <c r="Q11" i="35"/>
  <c r="G11" i="35"/>
  <c r="Q11" i="22" l="1"/>
  <c r="J11" i="22"/>
  <c r="J11" i="34" l="1"/>
  <c r="F11" i="34" l="1"/>
  <c r="G11" i="34"/>
  <c r="H11" i="34"/>
  <c r="I11" i="34"/>
  <c r="E11" i="34" l="1"/>
  <c r="D12" i="34"/>
  <c r="D140" i="47" l="1"/>
  <c r="D139" i="47"/>
  <c r="D111" i="47"/>
  <c r="D110" i="47"/>
  <c r="D109" i="47"/>
  <c r="D108" i="47"/>
  <c r="D107" i="47"/>
  <c r="D106" i="47"/>
  <c r="D105" i="47"/>
  <c r="D104" i="47"/>
  <c r="D103" i="47"/>
  <c r="D102" i="47"/>
  <c r="D101" i="47"/>
  <c r="D100" i="47"/>
  <c r="D99" i="47"/>
  <c r="D98" i="47"/>
  <c r="D94" i="47"/>
  <c r="D93" i="47"/>
  <c r="D90" i="47"/>
  <c r="D88" i="47"/>
  <c r="D87" i="47"/>
  <c r="D86" i="47"/>
  <c r="D85" i="47"/>
  <c r="D84" i="47"/>
  <c r="D76" i="47"/>
  <c r="D75" i="47"/>
  <c r="D74" i="47"/>
  <c r="D64" i="47"/>
  <c r="D63" i="47"/>
  <c r="D62" i="47"/>
  <c r="D61" i="47"/>
  <c r="D60" i="47"/>
  <c r="D59" i="47"/>
  <c r="D58" i="47"/>
  <c r="D57" i="47"/>
  <c r="D56" i="47"/>
  <c r="D55" i="47"/>
  <c r="D54" i="47"/>
  <c r="D53" i="47"/>
  <c r="D52" i="47"/>
  <c r="D51" i="47"/>
  <c r="D50" i="47"/>
  <c r="D49" i="47"/>
  <c r="D48" i="47"/>
  <c r="D47" i="47"/>
  <c r="D46" i="47"/>
  <c r="D45" i="47"/>
  <c r="D44" i="47"/>
  <c r="D43" i="47"/>
  <c r="D42" i="47"/>
  <c r="D41" i="47"/>
  <c r="D40" i="47"/>
  <c r="D37" i="47"/>
  <c r="D34" i="47"/>
  <c r="D33" i="47"/>
  <c r="D32" i="47"/>
  <c r="D31" i="47"/>
  <c r="D30" i="47"/>
  <c r="D29" i="47"/>
  <c r="D28" i="47"/>
  <c r="D27" i="47"/>
  <c r="D26" i="47"/>
  <c r="D24" i="47"/>
  <c r="D23" i="47"/>
  <c r="D22" i="47"/>
  <c r="D21" i="47"/>
  <c r="D20" i="47"/>
  <c r="D19" i="47"/>
  <c r="D18" i="47"/>
  <c r="D17" i="47"/>
  <c r="D16" i="47"/>
  <c r="D15" i="47"/>
  <c r="D14" i="47"/>
  <c r="D13" i="47"/>
  <c r="N149" i="17" l="1"/>
  <c r="N148" i="17"/>
  <c r="N147" i="17"/>
  <c r="N146" i="17"/>
  <c r="N145" i="17"/>
  <c r="N144" i="17"/>
  <c r="N143" i="17"/>
  <c r="N142" i="17"/>
  <c r="N141" i="17"/>
  <c r="N140" i="17"/>
  <c r="N139" i="17"/>
  <c r="N138" i="17"/>
  <c r="N137" i="17"/>
  <c r="N136" i="17"/>
  <c r="N135" i="17"/>
  <c r="N134" i="17"/>
  <c r="N133" i="17"/>
  <c r="N132" i="17"/>
  <c r="N131" i="17"/>
  <c r="N130" i="17"/>
  <c r="N129" i="17"/>
  <c r="N128" i="17"/>
  <c r="N127" i="17"/>
  <c r="N126" i="17"/>
  <c r="N125" i="17"/>
  <c r="N124" i="17"/>
  <c r="N123" i="17"/>
  <c r="N122" i="17"/>
  <c r="N121" i="17"/>
  <c r="N120" i="17"/>
  <c r="N119" i="17"/>
  <c r="N118" i="17"/>
  <c r="N117" i="17"/>
  <c r="N116" i="17"/>
  <c r="N115" i="17"/>
  <c r="N114" i="17"/>
  <c r="N113" i="17"/>
  <c r="N112" i="17"/>
  <c r="N111" i="17"/>
  <c r="N110" i="17"/>
  <c r="N109" i="17"/>
  <c r="N108" i="17"/>
  <c r="N107" i="17"/>
  <c r="N106" i="17"/>
  <c r="N105" i="17"/>
  <c r="N104" i="17"/>
  <c r="N103" i="17"/>
  <c r="N102" i="17"/>
  <c r="N101" i="17"/>
  <c r="N100" i="17"/>
  <c r="N99" i="17"/>
  <c r="N98" i="17"/>
  <c r="N97" i="17"/>
  <c r="N96" i="17"/>
  <c r="N95" i="17"/>
  <c r="N94" i="17"/>
  <c r="N93" i="17"/>
  <c r="N92" i="17"/>
  <c r="N91" i="17"/>
  <c r="N90" i="17"/>
  <c r="N89" i="17"/>
  <c r="N88" i="17"/>
  <c r="N87" i="17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0" i="17"/>
  <c r="N9" i="17"/>
  <c r="N11" i="17" l="1"/>
  <c r="E139" i="35" l="1"/>
  <c r="E138" i="35"/>
  <c r="E130" i="35"/>
  <c r="E110" i="35"/>
  <c r="E109" i="35"/>
  <c r="E108" i="35"/>
  <c r="E107" i="35"/>
  <c r="E106" i="35"/>
  <c r="E105" i="35"/>
  <c r="E104" i="35"/>
  <c r="E103" i="35"/>
  <c r="E102" i="35"/>
  <c r="E101" i="35"/>
  <c r="E100" i="35"/>
  <c r="E99" i="35"/>
  <c r="E98" i="35"/>
  <c r="E97" i="35"/>
  <c r="E93" i="35"/>
  <c r="E92" i="35"/>
  <c r="E89" i="35"/>
  <c r="D88" i="35"/>
  <c r="E87" i="35"/>
  <c r="E86" i="35"/>
  <c r="E85" i="35"/>
  <c r="E84" i="35"/>
  <c r="E83" i="35"/>
  <c r="E80" i="35"/>
  <c r="E79" i="35"/>
  <c r="E78" i="35"/>
  <c r="E77" i="35"/>
  <c r="E76" i="35"/>
  <c r="E75" i="35"/>
  <c r="E74" i="35"/>
  <c r="E73" i="35"/>
  <c r="D70" i="35"/>
  <c r="D69" i="35"/>
  <c r="D68" i="35"/>
  <c r="D67" i="35"/>
  <c r="D66" i="35"/>
  <c r="E63" i="35"/>
  <c r="E62" i="35"/>
  <c r="E61" i="35"/>
  <c r="E60" i="35"/>
  <c r="E59" i="35"/>
  <c r="E58" i="35"/>
  <c r="E57" i="35"/>
  <c r="E56" i="35"/>
  <c r="E55" i="35"/>
  <c r="E54" i="35"/>
  <c r="E53" i="35"/>
  <c r="E52" i="35"/>
  <c r="E51" i="35"/>
  <c r="E50" i="35"/>
  <c r="E49" i="35"/>
  <c r="E48" i="35"/>
  <c r="E47" i="35"/>
  <c r="E46" i="35"/>
  <c r="E45" i="35"/>
  <c r="E44" i="35"/>
  <c r="E43" i="35"/>
  <c r="E42" i="35"/>
  <c r="E41" i="35"/>
  <c r="E40" i="35"/>
  <c r="E39" i="35"/>
  <c r="D37" i="35"/>
  <c r="E36" i="35"/>
  <c r="E33" i="35"/>
  <c r="D33" i="35" s="1"/>
  <c r="E32" i="35"/>
  <c r="E31" i="35"/>
  <c r="E30" i="35"/>
  <c r="E29" i="35"/>
  <c r="E28" i="35"/>
  <c r="E27" i="35"/>
  <c r="E26" i="35"/>
  <c r="E25" i="35"/>
  <c r="E23" i="35"/>
  <c r="E22" i="35"/>
  <c r="E21" i="35"/>
  <c r="E20" i="35"/>
  <c r="E19" i="35"/>
  <c r="E18" i="35"/>
  <c r="E17" i="35"/>
  <c r="E15" i="35"/>
  <c r="E14" i="35"/>
  <c r="E13" i="35"/>
  <c r="E12" i="35"/>
  <c r="D16" i="35"/>
  <c r="I120" i="17"/>
  <c r="I108" i="17"/>
  <c r="I88" i="17"/>
  <c r="I56" i="17"/>
  <c r="I12" i="17"/>
  <c r="I149" i="17"/>
  <c r="I148" i="17"/>
  <c r="I147" i="17"/>
  <c r="I146" i="17"/>
  <c r="I145" i="17"/>
  <c r="I144" i="17"/>
  <c r="I143" i="17"/>
  <c r="I142" i="17"/>
  <c r="I141" i="17"/>
  <c r="I140" i="17"/>
  <c r="I139" i="17"/>
  <c r="I138" i="17"/>
  <c r="I137" i="17"/>
  <c r="I136" i="17"/>
  <c r="I135" i="17"/>
  <c r="I134" i="17"/>
  <c r="I133" i="17"/>
  <c r="I132" i="17"/>
  <c r="I131" i="17"/>
  <c r="I130" i="17"/>
  <c r="I129" i="17"/>
  <c r="I128" i="17"/>
  <c r="I127" i="17"/>
  <c r="I126" i="17"/>
  <c r="I125" i="17"/>
  <c r="I124" i="17"/>
  <c r="I123" i="17"/>
  <c r="I122" i="17"/>
  <c r="I121" i="17"/>
  <c r="I119" i="17"/>
  <c r="I118" i="17"/>
  <c r="I117" i="17"/>
  <c r="I116" i="17"/>
  <c r="I115" i="17"/>
  <c r="I114" i="17"/>
  <c r="I113" i="17"/>
  <c r="I112" i="17"/>
  <c r="I111" i="17"/>
  <c r="I110" i="17"/>
  <c r="I109" i="17"/>
  <c r="I107" i="17"/>
  <c r="I106" i="17"/>
  <c r="I105" i="17"/>
  <c r="I104" i="17"/>
  <c r="I103" i="17"/>
  <c r="I102" i="17"/>
  <c r="I101" i="17"/>
  <c r="I100" i="17"/>
  <c r="I99" i="17"/>
  <c r="I98" i="17"/>
  <c r="I97" i="17"/>
  <c r="I96" i="17"/>
  <c r="I95" i="17"/>
  <c r="I94" i="17"/>
  <c r="I93" i="17"/>
  <c r="I92" i="17"/>
  <c r="I91" i="17"/>
  <c r="I90" i="17"/>
  <c r="I89" i="17"/>
  <c r="I87" i="17"/>
  <c r="I86" i="17"/>
  <c r="I85" i="17"/>
  <c r="I84" i="17"/>
  <c r="I83" i="17"/>
  <c r="I82" i="17"/>
  <c r="I81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0" i="17"/>
  <c r="I9" i="17"/>
  <c r="E12" i="47"/>
  <c r="E9" i="47" s="1"/>
  <c r="F12" i="47"/>
  <c r="F9" i="47" s="1"/>
  <c r="D41" i="35" l="1"/>
  <c r="D49" i="35"/>
  <c r="D57" i="35"/>
  <c r="D77" i="35"/>
  <c r="D87" i="35"/>
  <c r="D100" i="35"/>
  <c r="D108" i="35"/>
  <c r="D13" i="35"/>
  <c r="D22" i="35"/>
  <c r="D31" i="35"/>
  <c r="D42" i="35"/>
  <c r="D50" i="35"/>
  <c r="D58" i="35"/>
  <c r="D78" i="35"/>
  <c r="D101" i="35"/>
  <c r="D109" i="35"/>
  <c r="D23" i="35"/>
  <c r="D59" i="35"/>
  <c r="D110" i="35"/>
  <c r="D15" i="35"/>
  <c r="D25" i="35"/>
  <c r="D44" i="35"/>
  <c r="D52" i="35"/>
  <c r="D60" i="35"/>
  <c r="D80" i="35"/>
  <c r="D92" i="35"/>
  <c r="D103" i="35"/>
  <c r="D130" i="35"/>
  <c r="D102" i="35"/>
  <c r="D17" i="35"/>
  <c r="D26" i="35"/>
  <c r="D36" i="35"/>
  <c r="D45" i="35"/>
  <c r="D53" i="35"/>
  <c r="D61" i="35"/>
  <c r="D73" i="35"/>
  <c r="D83" i="35"/>
  <c r="D93" i="35"/>
  <c r="D104" i="35"/>
  <c r="D138" i="35"/>
  <c r="D30" i="35"/>
  <c r="D32" i="35"/>
  <c r="D51" i="35"/>
  <c r="D89" i="35"/>
  <c r="D18" i="35"/>
  <c r="D27" i="35"/>
  <c r="D46" i="35"/>
  <c r="D54" i="35"/>
  <c r="D62" i="35"/>
  <c r="D74" i="35"/>
  <c r="D84" i="35"/>
  <c r="D97" i="35"/>
  <c r="D105" i="35"/>
  <c r="D139" i="35"/>
  <c r="D21" i="35"/>
  <c r="D14" i="35"/>
  <c r="D43" i="35"/>
  <c r="D79" i="35"/>
  <c r="D19" i="35"/>
  <c r="D28" i="35"/>
  <c r="D39" i="35"/>
  <c r="D47" i="35"/>
  <c r="D55" i="35"/>
  <c r="D63" i="35"/>
  <c r="D75" i="35"/>
  <c r="D85" i="35"/>
  <c r="D98" i="35"/>
  <c r="D106" i="35"/>
  <c r="D20" i="35"/>
  <c r="D29" i="35"/>
  <c r="D40" i="35"/>
  <c r="D48" i="35"/>
  <c r="D56" i="35"/>
  <c r="D76" i="35"/>
  <c r="D86" i="35"/>
  <c r="D99" i="35"/>
  <c r="D107" i="35"/>
  <c r="E11" i="35"/>
  <c r="D12" i="47"/>
  <c r="D9" i="47" s="1"/>
  <c r="I11" i="17"/>
  <c r="D13" i="25" l="1"/>
  <c r="D14" i="25"/>
  <c r="D15" i="25"/>
  <c r="D16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6" i="25"/>
  <c r="D37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D82" i="25"/>
  <c r="D83" i="25"/>
  <c r="D84" i="25"/>
  <c r="D85" i="25"/>
  <c r="D86" i="25"/>
  <c r="D87" i="25"/>
  <c r="D90" i="25"/>
  <c r="D91" i="25"/>
  <c r="D92" i="25"/>
  <c r="D93" i="25"/>
  <c r="D94" i="25"/>
  <c r="D95" i="25"/>
  <c r="D96" i="25"/>
  <c r="D97" i="25"/>
  <c r="D98" i="25"/>
  <c r="D99" i="25"/>
  <c r="D100" i="25"/>
  <c r="D101" i="25"/>
  <c r="D102" i="25"/>
  <c r="D103" i="25"/>
  <c r="D104" i="25"/>
  <c r="D105" i="25"/>
  <c r="D106" i="25"/>
  <c r="D107" i="25"/>
  <c r="D108" i="25"/>
  <c r="D109" i="25"/>
  <c r="D110" i="25"/>
  <c r="D111" i="25"/>
  <c r="D112" i="25"/>
  <c r="D113" i="25"/>
  <c r="D114" i="25"/>
  <c r="D115" i="25"/>
  <c r="D116" i="25"/>
  <c r="D117" i="25"/>
  <c r="D118" i="25"/>
  <c r="D119" i="25"/>
  <c r="D120" i="25"/>
  <c r="D121" i="25"/>
  <c r="D122" i="25"/>
  <c r="D123" i="25"/>
  <c r="D124" i="25"/>
  <c r="D125" i="25"/>
  <c r="D126" i="25"/>
  <c r="D127" i="25"/>
  <c r="D128" i="25"/>
  <c r="D129" i="25"/>
  <c r="D130" i="25"/>
  <c r="D131" i="25"/>
  <c r="D132" i="25"/>
  <c r="D133" i="25"/>
  <c r="D134" i="25"/>
  <c r="D135" i="25"/>
  <c r="D136" i="25"/>
  <c r="D137" i="25"/>
  <c r="D138" i="25"/>
  <c r="D139" i="25"/>
  <c r="D140" i="25"/>
  <c r="D141" i="25"/>
  <c r="D142" i="25"/>
  <c r="D143" i="25"/>
  <c r="D144" i="25"/>
  <c r="D145" i="25"/>
  <c r="D146" i="25"/>
  <c r="D147" i="25"/>
  <c r="D148" i="25"/>
  <c r="D149" i="25"/>
  <c r="D12" i="25"/>
  <c r="N11" i="25"/>
  <c r="N8" i="25" s="1"/>
  <c r="O11" i="25"/>
  <c r="O8" i="25" s="1"/>
  <c r="E10" i="46" l="1"/>
  <c r="D10" i="46"/>
  <c r="D149" i="28"/>
  <c r="D148" i="28"/>
  <c r="D147" i="28"/>
  <c r="D146" i="28"/>
  <c r="D145" i="28"/>
  <c r="D144" i="28"/>
  <c r="D143" i="28"/>
  <c r="D142" i="28"/>
  <c r="D141" i="28"/>
  <c r="D140" i="28"/>
  <c r="D139" i="28"/>
  <c r="D138" i="28"/>
  <c r="D137" i="28"/>
  <c r="D136" i="28"/>
  <c r="D135" i="28"/>
  <c r="D134" i="28"/>
  <c r="D133" i="28"/>
  <c r="D132" i="28"/>
  <c r="D131" i="28"/>
  <c r="D130" i="28"/>
  <c r="D129" i="28"/>
  <c r="D128" i="28"/>
  <c r="D127" i="28"/>
  <c r="D126" i="28"/>
  <c r="D125" i="28"/>
  <c r="D124" i="28"/>
  <c r="D123" i="28"/>
  <c r="D122" i="28"/>
  <c r="D121" i="28"/>
  <c r="D120" i="28"/>
  <c r="D119" i="28"/>
  <c r="D118" i="28"/>
  <c r="D117" i="28"/>
  <c r="D116" i="28"/>
  <c r="D115" i="28"/>
  <c r="D114" i="28"/>
  <c r="D113" i="28"/>
  <c r="D112" i="28"/>
  <c r="D111" i="28"/>
  <c r="D110" i="28"/>
  <c r="D109" i="28"/>
  <c r="D108" i="28"/>
  <c r="D107" i="28"/>
  <c r="D106" i="28"/>
  <c r="D105" i="28"/>
  <c r="D104" i="28"/>
  <c r="D103" i="28"/>
  <c r="D102" i="28"/>
  <c r="D101" i="28"/>
  <c r="D100" i="28"/>
  <c r="D99" i="28"/>
  <c r="D98" i="28"/>
  <c r="D97" i="28"/>
  <c r="D96" i="28"/>
  <c r="D95" i="28"/>
  <c r="D94" i="28"/>
  <c r="D93" i="28"/>
  <c r="D92" i="28"/>
  <c r="D91" i="28"/>
  <c r="D90" i="28"/>
  <c r="D89" i="28"/>
  <c r="D88" i="28"/>
  <c r="D87" i="28"/>
  <c r="D86" i="28"/>
  <c r="D85" i="28"/>
  <c r="D84" i="28"/>
  <c r="D83" i="28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49" i="29"/>
  <c r="I8" i="35"/>
  <c r="D149" i="34"/>
  <c r="D148" i="34"/>
  <c r="D147" i="34"/>
  <c r="D146" i="34"/>
  <c r="D145" i="34"/>
  <c r="D144" i="34"/>
  <c r="D143" i="34"/>
  <c r="D142" i="34"/>
  <c r="D141" i="34"/>
  <c r="D140" i="34"/>
  <c r="D139" i="34"/>
  <c r="D138" i="34"/>
  <c r="D137" i="34"/>
  <c r="D136" i="34"/>
  <c r="D135" i="34"/>
  <c r="D134" i="34"/>
  <c r="D133" i="34"/>
  <c r="D132" i="34"/>
  <c r="D131" i="34"/>
  <c r="D130" i="34"/>
  <c r="D128" i="34"/>
  <c r="D127" i="34"/>
  <c r="D126" i="34"/>
  <c r="D125" i="34"/>
  <c r="D124" i="34"/>
  <c r="D123" i="34"/>
  <c r="D122" i="34"/>
  <c r="D121" i="34"/>
  <c r="D120" i="34"/>
  <c r="D119" i="34"/>
  <c r="D118" i="34"/>
  <c r="D117" i="34"/>
  <c r="D116" i="34"/>
  <c r="D115" i="34"/>
  <c r="D114" i="34"/>
  <c r="D113" i="34"/>
  <c r="D112" i="34"/>
  <c r="D111" i="34"/>
  <c r="D110" i="34"/>
  <c r="D109" i="34"/>
  <c r="D108" i="34"/>
  <c r="D107" i="34"/>
  <c r="D106" i="34"/>
  <c r="D105" i="34"/>
  <c r="D104" i="34"/>
  <c r="D103" i="34"/>
  <c r="D102" i="34"/>
  <c r="D101" i="34"/>
  <c r="D100" i="34"/>
  <c r="D99" i="34"/>
  <c r="D98" i="34"/>
  <c r="D97" i="34"/>
  <c r="D96" i="34"/>
  <c r="D95" i="34"/>
  <c r="D94" i="34"/>
  <c r="D93" i="34"/>
  <c r="D92" i="34"/>
  <c r="D91" i="34"/>
  <c r="D90" i="34"/>
  <c r="D89" i="34"/>
  <c r="D88" i="34"/>
  <c r="D87" i="34"/>
  <c r="D86" i="34"/>
  <c r="D85" i="34"/>
  <c r="D84" i="34"/>
  <c r="D83" i="34"/>
  <c r="D82" i="34"/>
  <c r="D81" i="34"/>
  <c r="D80" i="34"/>
  <c r="D79" i="34"/>
  <c r="D78" i="34"/>
  <c r="D77" i="34"/>
  <c r="D76" i="34"/>
  <c r="D75" i="34"/>
  <c r="D74" i="34"/>
  <c r="D73" i="34"/>
  <c r="D72" i="34"/>
  <c r="D71" i="34"/>
  <c r="D70" i="34"/>
  <c r="D69" i="34"/>
  <c r="D68" i="34"/>
  <c r="D67" i="34"/>
  <c r="D66" i="34"/>
  <c r="D65" i="34"/>
  <c r="D64" i="34"/>
  <c r="D63" i="34"/>
  <c r="D62" i="34"/>
  <c r="D61" i="34"/>
  <c r="D60" i="34"/>
  <c r="D59" i="34"/>
  <c r="D58" i="34"/>
  <c r="D57" i="34"/>
  <c r="D56" i="34"/>
  <c r="D55" i="34"/>
  <c r="D54" i="34"/>
  <c r="D53" i="34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0" i="34"/>
  <c r="D91" i="36" l="1"/>
  <c r="G15" i="31" l="1"/>
  <c r="L15" i="31"/>
  <c r="O8" i="35" l="1"/>
  <c r="L8" i="35"/>
  <c r="D9" i="36" l="1"/>
  <c r="D40" i="36"/>
  <c r="D41" i="36"/>
  <c r="D42" i="36"/>
  <c r="D43" i="36"/>
  <c r="D44" i="36"/>
  <c r="D45" i="36"/>
  <c r="D46" i="36"/>
  <c r="D47" i="36"/>
  <c r="D48" i="36"/>
  <c r="D49" i="36"/>
  <c r="D50" i="36"/>
  <c r="D51" i="36"/>
  <c r="D52" i="36"/>
  <c r="D53" i="36"/>
  <c r="D54" i="36"/>
  <c r="D55" i="36"/>
  <c r="D56" i="36"/>
  <c r="D57" i="36"/>
  <c r="D58" i="36"/>
  <c r="D59" i="36"/>
  <c r="D60" i="36"/>
  <c r="D61" i="36"/>
  <c r="D62" i="36"/>
  <c r="D63" i="36"/>
  <c r="D64" i="36"/>
  <c r="D65" i="36"/>
  <c r="D66" i="36"/>
  <c r="D67" i="36"/>
  <c r="D68" i="36"/>
  <c r="D69" i="36"/>
  <c r="D70" i="36"/>
  <c r="D71" i="36"/>
  <c r="D72" i="36"/>
  <c r="D73" i="36"/>
  <c r="D74" i="36"/>
  <c r="D75" i="36"/>
  <c r="D76" i="36"/>
  <c r="D77" i="36"/>
  <c r="D78" i="36"/>
  <c r="D79" i="36"/>
  <c r="D80" i="36"/>
  <c r="D81" i="36"/>
  <c r="D82" i="36"/>
  <c r="D83" i="36"/>
  <c r="D84" i="36"/>
  <c r="D85" i="36"/>
  <c r="D86" i="36"/>
  <c r="D87" i="36"/>
  <c r="D88" i="36"/>
  <c r="D89" i="36"/>
  <c r="D90" i="36"/>
  <c r="D92" i="36"/>
  <c r="D93" i="36"/>
  <c r="D94" i="36"/>
  <c r="D95" i="36"/>
  <c r="D96" i="36"/>
  <c r="D97" i="36"/>
  <c r="D98" i="36"/>
  <c r="D99" i="36"/>
  <c r="D100" i="36"/>
  <c r="D101" i="36"/>
  <c r="D102" i="36"/>
  <c r="D103" i="36"/>
  <c r="D104" i="36"/>
  <c r="D105" i="36"/>
  <c r="D106" i="36"/>
  <c r="D107" i="36"/>
  <c r="D108" i="36"/>
  <c r="Q108" i="17" s="1"/>
  <c r="D109" i="36"/>
  <c r="D110" i="36"/>
  <c r="D111" i="36"/>
  <c r="D112" i="36"/>
  <c r="D113" i="36"/>
  <c r="D114" i="36"/>
  <c r="D115" i="36"/>
  <c r="D116" i="36"/>
  <c r="D117" i="36"/>
  <c r="D118" i="36"/>
  <c r="D119" i="36"/>
  <c r="D120" i="36"/>
  <c r="D121" i="36"/>
  <c r="D122" i="36"/>
  <c r="D123" i="36"/>
  <c r="D124" i="36"/>
  <c r="D125" i="36"/>
  <c r="D126" i="36"/>
  <c r="D127" i="36"/>
  <c r="D128" i="36"/>
  <c r="D129" i="36"/>
  <c r="D130" i="36"/>
  <c r="D131" i="36"/>
  <c r="D132" i="36"/>
  <c r="D133" i="36"/>
  <c r="D134" i="36"/>
  <c r="D135" i="36"/>
  <c r="D136" i="36"/>
  <c r="D137" i="36"/>
  <c r="D138" i="36"/>
  <c r="D139" i="36"/>
  <c r="D140" i="36"/>
  <c r="D141" i="36"/>
  <c r="D142" i="36"/>
  <c r="D143" i="36"/>
  <c r="D144" i="36"/>
  <c r="D145" i="36"/>
  <c r="D146" i="36"/>
  <c r="D147" i="36"/>
  <c r="D148" i="36"/>
  <c r="D149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2" i="36"/>
  <c r="D33" i="36"/>
  <c r="D34" i="36"/>
  <c r="D35" i="36"/>
  <c r="D36" i="36"/>
  <c r="D37" i="36"/>
  <c r="D38" i="36"/>
  <c r="D39" i="36"/>
  <c r="D14" i="36"/>
  <c r="T14" i="39" l="1"/>
  <c r="Q14" i="39" s="1"/>
  <c r="T15" i="39"/>
  <c r="T16" i="39"/>
  <c r="T17" i="39"/>
  <c r="T18" i="39"/>
  <c r="T19" i="39"/>
  <c r="T20" i="39"/>
  <c r="T21" i="39"/>
  <c r="T22" i="39"/>
  <c r="T23" i="39"/>
  <c r="T24" i="39"/>
  <c r="T25" i="39"/>
  <c r="T26" i="39"/>
  <c r="T27" i="39"/>
  <c r="T28" i="39"/>
  <c r="T29" i="39"/>
  <c r="T30" i="39"/>
  <c r="T31" i="39"/>
  <c r="T32" i="39"/>
  <c r="T33" i="39"/>
  <c r="T34" i="39"/>
  <c r="T35" i="39"/>
  <c r="T36" i="39"/>
  <c r="T37" i="39"/>
  <c r="T38" i="39"/>
  <c r="T39" i="39"/>
  <c r="T40" i="39"/>
  <c r="T41" i="39"/>
  <c r="T42" i="39"/>
  <c r="T43" i="39"/>
  <c r="T44" i="39"/>
  <c r="T45" i="39"/>
  <c r="T46" i="39"/>
  <c r="T47" i="39"/>
  <c r="T48" i="39"/>
  <c r="T49" i="39"/>
  <c r="T50" i="39"/>
  <c r="T51" i="39"/>
  <c r="T52" i="39"/>
  <c r="T53" i="39"/>
  <c r="T54" i="39"/>
  <c r="T55" i="39"/>
  <c r="T56" i="39"/>
  <c r="T57" i="39"/>
  <c r="T58" i="39"/>
  <c r="T59" i="39"/>
  <c r="T60" i="39"/>
  <c r="T61" i="39"/>
  <c r="T62" i="39"/>
  <c r="T63" i="39"/>
  <c r="T64" i="39"/>
  <c r="T65" i="39"/>
  <c r="T66" i="39"/>
  <c r="T67" i="39"/>
  <c r="T68" i="39"/>
  <c r="T69" i="39"/>
  <c r="T70" i="39"/>
  <c r="T71" i="39"/>
  <c r="T72" i="39"/>
  <c r="T73" i="39"/>
  <c r="T74" i="39"/>
  <c r="T75" i="39"/>
  <c r="T76" i="39"/>
  <c r="T77" i="39"/>
  <c r="T78" i="39"/>
  <c r="T79" i="39"/>
  <c r="T80" i="39"/>
  <c r="T81" i="39"/>
  <c r="T82" i="39"/>
  <c r="T83" i="39"/>
  <c r="T84" i="39"/>
  <c r="T85" i="39"/>
  <c r="T86" i="39"/>
  <c r="T87" i="39"/>
  <c r="T88" i="39"/>
  <c r="T89" i="39"/>
  <c r="T90" i="39"/>
  <c r="T91" i="39"/>
  <c r="T92" i="39"/>
  <c r="T93" i="39"/>
  <c r="T94" i="39"/>
  <c r="T95" i="39"/>
  <c r="T96" i="39"/>
  <c r="T97" i="39"/>
  <c r="T98" i="39"/>
  <c r="T99" i="39"/>
  <c r="T100" i="39"/>
  <c r="T101" i="39"/>
  <c r="T102" i="39"/>
  <c r="T103" i="39"/>
  <c r="T104" i="39"/>
  <c r="T105" i="39"/>
  <c r="T106" i="39"/>
  <c r="T107" i="39"/>
  <c r="T108" i="39"/>
  <c r="T109" i="39"/>
  <c r="T110" i="39"/>
  <c r="T111" i="39"/>
  <c r="T112" i="39"/>
  <c r="T113" i="39"/>
  <c r="T114" i="39"/>
  <c r="T115" i="39"/>
  <c r="T116" i="39"/>
  <c r="T117" i="39"/>
  <c r="T118" i="39"/>
  <c r="T119" i="39"/>
  <c r="T120" i="39"/>
  <c r="T121" i="39"/>
  <c r="T122" i="39"/>
  <c r="T123" i="39"/>
  <c r="T124" i="39"/>
  <c r="T125" i="39"/>
  <c r="T126" i="39"/>
  <c r="T127" i="39"/>
  <c r="T128" i="39"/>
  <c r="T129" i="39"/>
  <c r="T130" i="39"/>
  <c r="T131" i="39"/>
  <c r="T132" i="39"/>
  <c r="T133" i="39"/>
  <c r="T134" i="39"/>
  <c r="T135" i="39"/>
  <c r="T136" i="39"/>
  <c r="T137" i="39"/>
  <c r="T138" i="39"/>
  <c r="T139" i="39"/>
  <c r="T140" i="39"/>
  <c r="T141" i="39"/>
  <c r="T142" i="39"/>
  <c r="T143" i="39"/>
  <c r="T144" i="39"/>
  <c r="T145" i="39"/>
  <c r="T146" i="39"/>
  <c r="T147" i="39"/>
  <c r="T148" i="39"/>
  <c r="T149" i="39"/>
  <c r="T150" i="39"/>
  <c r="T12" i="39" l="1"/>
  <c r="D3" i="25" l="1"/>
  <c r="E11" i="29"/>
  <c r="Q14" i="17" l="1"/>
  <c r="D10" i="25" l="1"/>
  <c r="D12" i="35" l="1"/>
  <c r="S8" i="35"/>
  <c r="R8" i="35"/>
  <c r="P8" i="35"/>
  <c r="M8" i="35"/>
  <c r="J8" i="35"/>
  <c r="F8" i="35"/>
  <c r="Q8" i="35" l="1"/>
  <c r="H8" i="35"/>
  <c r="K8" i="35"/>
  <c r="G8" i="35"/>
  <c r="O9" i="17" l="1"/>
  <c r="F11" i="29" l="1"/>
  <c r="G11" i="29"/>
  <c r="P11" i="17" l="1"/>
  <c r="K11" i="34" l="1"/>
  <c r="D149" i="17" l="1"/>
  <c r="E149" i="17"/>
  <c r="G149" i="17"/>
  <c r="H149" i="17"/>
  <c r="J149" i="17"/>
  <c r="K149" i="17"/>
  <c r="M149" i="17"/>
  <c r="O149" i="17"/>
  <c r="Q149" i="17"/>
  <c r="R149" i="17"/>
  <c r="S149" i="17"/>
  <c r="J153" i="31" l="1"/>
  <c r="I153" i="31"/>
  <c r="H153" i="31"/>
  <c r="E153" i="31"/>
  <c r="D153" i="31"/>
  <c r="D11" i="34" l="1"/>
  <c r="D10" i="22"/>
  <c r="R11" i="22"/>
  <c r="P11" i="22"/>
  <c r="O11" i="22"/>
  <c r="N11" i="22"/>
  <c r="M11" i="22"/>
  <c r="L11" i="22"/>
  <c r="K11" i="22"/>
  <c r="I11" i="22"/>
  <c r="G11" i="22"/>
  <c r="F11" i="22"/>
  <c r="E11" i="28" l="1"/>
  <c r="F11" i="28"/>
  <c r="G11" i="28"/>
  <c r="D11" i="27"/>
  <c r="H11" i="25" l="1"/>
  <c r="H8" i="25" s="1"/>
  <c r="I11" i="25"/>
  <c r="I8" i="25" s="1"/>
  <c r="J11" i="25"/>
  <c r="J8" i="25" s="1"/>
  <c r="M11" i="25"/>
  <c r="M8" i="25" s="1"/>
  <c r="E11" i="25"/>
  <c r="E8" i="25" s="1"/>
  <c r="L11" i="25" l="1"/>
  <c r="L8" i="25" s="1"/>
  <c r="K11" i="25"/>
  <c r="K8" i="25" s="1"/>
  <c r="F11" i="25"/>
  <c r="F8" i="25" s="1"/>
  <c r="D11" i="23" l="1"/>
  <c r="D8" i="23" s="1"/>
  <c r="Q148" i="17" l="1"/>
  <c r="O148" i="17"/>
  <c r="O147" i="17"/>
  <c r="O146" i="17"/>
  <c r="O145" i="17"/>
  <c r="O144" i="17"/>
  <c r="O143" i="17"/>
  <c r="O142" i="17"/>
  <c r="O141" i="17"/>
  <c r="O140" i="17"/>
  <c r="O139" i="17"/>
  <c r="O138" i="17"/>
  <c r="O137" i="17"/>
  <c r="O136" i="17"/>
  <c r="O135" i="17"/>
  <c r="O134" i="17"/>
  <c r="O133" i="17"/>
  <c r="O132" i="17"/>
  <c r="O131" i="17"/>
  <c r="O130" i="17"/>
  <c r="O129" i="17"/>
  <c r="O128" i="17"/>
  <c r="O127" i="17"/>
  <c r="O126" i="17"/>
  <c r="O125" i="17"/>
  <c r="O124" i="17"/>
  <c r="O123" i="17"/>
  <c r="O122" i="17"/>
  <c r="O121" i="17"/>
  <c r="O120" i="17"/>
  <c r="O119" i="17"/>
  <c r="O118" i="17"/>
  <c r="O117" i="17"/>
  <c r="O116" i="17"/>
  <c r="O115" i="17"/>
  <c r="O114" i="17"/>
  <c r="O113" i="17"/>
  <c r="O112" i="17"/>
  <c r="O111" i="17"/>
  <c r="O110" i="17"/>
  <c r="O109" i="17"/>
  <c r="O108" i="17"/>
  <c r="O107" i="17"/>
  <c r="O106" i="17"/>
  <c r="O105" i="17"/>
  <c r="O104" i="17"/>
  <c r="O103" i="17"/>
  <c r="O102" i="17"/>
  <c r="O101" i="17"/>
  <c r="O100" i="17"/>
  <c r="O99" i="17"/>
  <c r="O98" i="17"/>
  <c r="O97" i="17"/>
  <c r="O96" i="17"/>
  <c r="O95" i="17"/>
  <c r="O94" i="17"/>
  <c r="O93" i="17"/>
  <c r="O92" i="17"/>
  <c r="O91" i="17"/>
  <c r="O90" i="17"/>
  <c r="O89" i="17"/>
  <c r="O88" i="17"/>
  <c r="O87" i="17"/>
  <c r="O86" i="17"/>
  <c r="O85" i="17"/>
  <c r="O84" i="17"/>
  <c r="O83" i="17"/>
  <c r="O82" i="17"/>
  <c r="O81" i="17"/>
  <c r="O80" i="17"/>
  <c r="O79" i="17"/>
  <c r="O78" i="17"/>
  <c r="O77" i="17"/>
  <c r="O76" i="17"/>
  <c r="O75" i="17"/>
  <c r="O74" i="17"/>
  <c r="O73" i="17"/>
  <c r="O72" i="17"/>
  <c r="O71" i="17"/>
  <c r="O70" i="17"/>
  <c r="O69" i="17"/>
  <c r="O68" i="17"/>
  <c r="O67" i="17"/>
  <c r="O66" i="17"/>
  <c r="O65" i="17"/>
  <c r="O64" i="17"/>
  <c r="O63" i="17"/>
  <c r="O62" i="17"/>
  <c r="O61" i="17"/>
  <c r="O60" i="17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O45" i="17"/>
  <c r="O44" i="17"/>
  <c r="O43" i="17"/>
  <c r="O42" i="17"/>
  <c r="O41" i="17"/>
  <c r="O40" i="17"/>
  <c r="O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0" i="17"/>
  <c r="K148" i="17"/>
  <c r="K147" i="17"/>
  <c r="K146" i="17"/>
  <c r="K145" i="17"/>
  <c r="K144" i="17"/>
  <c r="K143" i="17"/>
  <c r="K142" i="17"/>
  <c r="K141" i="17"/>
  <c r="K140" i="17"/>
  <c r="K139" i="17"/>
  <c r="K138" i="17"/>
  <c r="K137" i="17"/>
  <c r="K136" i="17"/>
  <c r="K135" i="17"/>
  <c r="K134" i="17"/>
  <c r="K133" i="17"/>
  <c r="K132" i="17"/>
  <c r="K131" i="17"/>
  <c r="K130" i="17"/>
  <c r="K129" i="17"/>
  <c r="K128" i="17"/>
  <c r="K127" i="17"/>
  <c r="K126" i="17"/>
  <c r="K125" i="17"/>
  <c r="K124" i="17"/>
  <c r="K123" i="17"/>
  <c r="K122" i="17"/>
  <c r="K121" i="17"/>
  <c r="K120" i="17"/>
  <c r="K119" i="17"/>
  <c r="K118" i="17"/>
  <c r="K117" i="17"/>
  <c r="K116" i="17"/>
  <c r="K115" i="17"/>
  <c r="K114" i="17"/>
  <c r="K113" i="17"/>
  <c r="K112" i="17"/>
  <c r="K111" i="17"/>
  <c r="K110" i="17"/>
  <c r="K109" i="17"/>
  <c r="K108" i="17"/>
  <c r="K107" i="17"/>
  <c r="K106" i="17"/>
  <c r="K105" i="17"/>
  <c r="K104" i="17"/>
  <c r="K103" i="17"/>
  <c r="K102" i="17"/>
  <c r="K101" i="17"/>
  <c r="K100" i="17"/>
  <c r="K99" i="17"/>
  <c r="K98" i="17"/>
  <c r="K97" i="17"/>
  <c r="K96" i="17"/>
  <c r="K95" i="17"/>
  <c r="K94" i="17"/>
  <c r="K93" i="17"/>
  <c r="K92" i="17"/>
  <c r="K91" i="17"/>
  <c r="K90" i="17"/>
  <c r="K89" i="17"/>
  <c r="K88" i="17"/>
  <c r="K87" i="17"/>
  <c r="K86" i="17"/>
  <c r="K85" i="17"/>
  <c r="K84" i="17"/>
  <c r="K83" i="17"/>
  <c r="K82" i="17"/>
  <c r="K81" i="17"/>
  <c r="K80" i="17"/>
  <c r="K79" i="17"/>
  <c r="K78" i="17"/>
  <c r="K77" i="17"/>
  <c r="K76" i="17"/>
  <c r="K75" i="17"/>
  <c r="K74" i="17"/>
  <c r="K73" i="17"/>
  <c r="K72" i="17"/>
  <c r="K71" i="17"/>
  <c r="K70" i="17"/>
  <c r="K69" i="17"/>
  <c r="K68" i="17"/>
  <c r="K67" i="17"/>
  <c r="K66" i="17"/>
  <c r="K65" i="17"/>
  <c r="K64" i="17"/>
  <c r="K63" i="17"/>
  <c r="K62" i="17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0" i="17"/>
  <c r="K9" i="17"/>
  <c r="H10" i="17"/>
  <c r="H9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128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E143" i="17"/>
  <c r="E144" i="17"/>
  <c r="E145" i="17"/>
  <c r="E146" i="17"/>
  <c r="E147" i="17"/>
  <c r="E148" i="17"/>
  <c r="E12" i="17"/>
  <c r="E10" i="17"/>
  <c r="E9" i="17"/>
  <c r="E13" i="31" l="1"/>
  <c r="E108" i="31"/>
  <c r="E68" i="31"/>
  <c r="E44" i="31"/>
  <c r="E123" i="31"/>
  <c r="E83" i="31"/>
  <c r="E36" i="31"/>
  <c r="E16" i="31"/>
  <c r="E146" i="31"/>
  <c r="E138" i="31"/>
  <c r="E130" i="31"/>
  <c r="E122" i="31"/>
  <c r="E114" i="31"/>
  <c r="E106" i="31"/>
  <c r="E98" i="31"/>
  <c r="E90" i="31"/>
  <c r="E82" i="31"/>
  <c r="E74" i="31"/>
  <c r="E66" i="31"/>
  <c r="E58" i="31"/>
  <c r="E50" i="31"/>
  <c r="E35" i="31"/>
  <c r="E27" i="31"/>
  <c r="E19" i="31"/>
  <c r="E140" i="31"/>
  <c r="E84" i="31"/>
  <c r="E21" i="31"/>
  <c r="E139" i="31"/>
  <c r="E91" i="31"/>
  <c r="E43" i="31"/>
  <c r="E145" i="31"/>
  <c r="E137" i="31"/>
  <c r="E129" i="31"/>
  <c r="E121" i="31"/>
  <c r="E113" i="31"/>
  <c r="E105" i="31"/>
  <c r="E97" i="31"/>
  <c r="E89" i="31"/>
  <c r="E81" i="31"/>
  <c r="E73" i="31"/>
  <c r="E65" i="31"/>
  <c r="E57" i="31"/>
  <c r="E49" i="31"/>
  <c r="E42" i="31"/>
  <c r="E34" i="31"/>
  <c r="E26" i="31"/>
  <c r="E18" i="31"/>
  <c r="E124" i="31"/>
  <c r="E76" i="31"/>
  <c r="E147" i="31"/>
  <c r="E99" i="31"/>
  <c r="E59" i="31"/>
  <c r="E152" i="31"/>
  <c r="E144" i="31"/>
  <c r="E136" i="31"/>
  <c r="E128" i="31"/>
  <c r="E120" i="31"/>
  <c r="E112" i="31"/>
  <c r="E104" i="31"/>
  <c r="E88" i="31"/>
  <c r="E80" i="31"/>
  <c r="E72" i="31"/>
  <c r="E64" i="31"/>
  <c r="E56" i="31"/>
  <c r="E48" i="31"/>
  <c r="E41" i="31"/>
  <c r="E33" i="31"/>
  <c r="E25" i="31"/>
  <c r="E17" i="31"/>
  <c r="E116" i="31"/>
  <c r="E52" i="31"/>
  <c r="E131" i="31"/>
  <c r="E51" i="31"/>
  <c r="E151" i="31"/>
  <c r="E143" i="31"/>
  <c r="E135" i="31"/>
  <c r="E127" i="31"/>
  <c r="E119" i="31"/>
  <c r="E111" i="31"/>
  <c r="E103" i="31"/>
  <c r="E95" i="31"/>
  <c r="E87" i="31"/>
  <c r="E79" i="31"/>
  <c r="E71" i="31"/>
  <c r="E63" i="31"/>
  <c r="E55" i="31"/>
  <c r="E47" i="31"/>
  <c r="E40" i="31"/>
  <c r="E32" i="31"/>
  <c r="E24" i="31"/>
  <c r="E148" i="31"/>
  <c r="E100" i="31"/>
  <c r="E29" i="31"/>
  <c r="E115" i="31"/>
  <c r="E75" i="31"/>
  <c r="E20" i="31"/>
  <c r="E150" i="31"/>
  <c r="E142" i="31"/>
  <c r="E134" i="31"/>
  <c r="E126" i="31"/>
  <c r="E118" i="31"/>
  <c r="E110" i="31"/>
  <c r="E102" i="31"/>
  <c r="E94" i="31"/>
  <c r="E86" i="31"/>
  <c r="E78" i="31"/>
  <c r="E70" i="31"/>
  <c r="E62" i="31"/>
  <c r="E54" i="31"/>
  <c r="E46" i="31"/>
  <c r="E39" i="31"/>
  <c r="E31" i="31"/>
  <c r="E23" i="31"/>
  <c r="H152" i="31"/>
  <c r="E132" i="31"/>
  <c r="E92" i="31"/>
  <c r="E60" i="31"/>
  <c r="E37" i="31"/>
  <c r="E107" i="31"/>
  <c r="E67" i="31"/>
  <c r="E28" i="31"/>
  <c r="E14" i="31"/>
  <c r="E149" i="31"/>
  <c r="E141" i="31"/>
  <c r="E133" i="31"/>
  <c r="E125" i="31"/>
  <c r="E117" i="31"/>
  <c r="E109" i="31"/>
  <c r="E101" i="31"/>
  <c r="E93" i="31"/>
  <c r="E85" i="31"/>
  <c r="E77" i="31"/>
  <c r="E69" i="31"/>
  <c r="E61" i="31"/>
  <c r="E53" i="31"/>
  <c r="E45" i="31"/>
  <c r="E38" i="31"/>
  <c r="E30" i="31"/>
  <c r="E22" i="31"/>
  <c r="E96" i="31"/>
  <c r="E11" i="17"/>
  <c r="O11" i="17"/>
  <c r="K11" i="17"/>
  <c r="D11" i="38"/>
  <c r="E15" i="31" l="1"/>
  <c r="Q150" i="39" l="1"/>
  <c r="N150" i="39"/>
  <c r="K150" i="39"/>
  <c r="H150" i="39" s="1"/>
  <c r="E150" i="39"/>
  <c r="Q149" i="39"/>
  <c r="N149" i="39"/>
  <c r="K149" i="39"/>
  <c r="H149" i="39" s="1"/>
  <c r="E149" i="39"/>
  <c r="Q148" i="39"/>
  <c r="N148" i="39"/>
  <c r="K148" i="39"/>
  <c r="H148" i="39" s="1"/>
  <c r="E148" i="39"/>
  <c r="Q147" i="39"/>
  <c r="N147" i="39"/>
  <c r="K147" i="39"/>
  <c r="H147" i="39" s="1"/>
  <c r="E147" i="39"/>
  <c r="Q146" i="39"/>
  <c r="N146" i="39"/>
  <c r="K146" i="39"/>
  <c r="H146" i="39" s="1"/>
  <c r="E146" i="39"/>
  <c r="Q145" i="39"/>
  <c r="N145" i="39"/>
  <c r="K145" i="39"/>
  <c r="H145" i="39" s="1"/>
  <c r="E145" i="39"/>
  <c r="Q144" i="39"/>
  <c r="N144" i="39"/>
  <c r="K144" i="39"/>
  <c r="H144" i="39" s="1"/>
  <c r="E144" i="39"/>
  <c r="Q143" i="39"/>
  <c r="N143" i="39"/>
  <c r="K143" i="39"/>
  <c r="H143" i="39" s="1"/>
  <c r="E143" i="39"/>
  <c r="Q142" i="39"/>
  <c r="N142" i="39"/>
  <c r="K142" i="39"/>
  <c r="H142" i="39" s="1"/>
  <c r="E142" i="39"/>
  <c r="Q141" i="39"/>
  <c r="N141" i="39"/>
  <c r="K141" i="39"/>
  <c r="H141" i="39" s="1"/>
  <c r="E141" i="39"/>
  <c r="Q140" i="39"/>
  <c r="N140" i="39"/>
  <c r="K140" i="39"/>
  <c r="H140" i="39" s="1"/>
  <c r="E140" i="39"/>
  <c r="Q139" i="39"/>
  <c r="N139" i="39"/>
  <c r="K139" i="39"/>
  <c r="H139" i="39" s="1"/>
  <c r="E139" i="39"/>
  <c r="Q138" i="39"/>
  <c r="N138" i="39"/>
  <c r="K138" i="39"/>
  <c r="H138" i="39" s="1"/>
  <c r="E138" i="39"/>
  <c r="Q137" i="39"/>
  <c r="N137" i="39"/>
  <c r="K137" i="39"/>
  <c r="H137" i="39" s="1"/>
  <c r="E137" i="39"/>
  <c r="Q136" i="39"/>
  <c r="N136" i="39"/>
  <c r="K136" i="39"/>
  <c r="H136" i="39" s="1"/>
  <c r="E136" i="39"/>
  <c r="Q135" i="39"/>
  <c r="N135" i="39"/>
  <c r="K135" i="39"/>
  <c r="H135" i="39" s="1"/>
  <c r="E135" i="39"/>
  <c r="Q134" i="39"/>
  <c r="N134" i="39"/>
  <c r="K134" i="39"/>
  <c r="H134" i="39" s="1"/>
  <c r="E134" i="39"/>
  <c r="Q133" i="39"/>
  <c r="N133" i="39"/>
  <c r="K133" i="39"/>
  <c r="H133" i="39" s="1"/>
  <c r="E133" i="39"/>
  <c r="Q132" i="39"/>
  <c r="N132" i="39"/>
  <c r="K132" i="39"/>
  <c r="H132" i="39" s="1"/>
  <c r="E132" i="39"/>
  <c r="Q131" i="39"/>
  <c r="N131" i="39"/>
  <c r="K131" i="39"/>
  <c r="H131" i="39" s="1"/>
  <c r="E131" i="39"/>
  <c r="Q130" i="39"/>
  <c r="N130" i="39"/>
  <c r="K130" i="39"/>
  <c r="H130" i="39" s="1"/>
  <c r="E130" i="39"/>
  <c r="Q129" i="39"/>
  <c r="N129" i="39"/>
  <c r="K129" i="39"/>
  <c r="H129" i="39" s="1"/>
  <c r="E129" i="39"/>
  <c r="Q128" i="39"/>
  <c r="N128" i="39"/>
  <c r="K128" i="39"/>
  <c r="H128" i="39" s="1"/>
  <c r="E128" i="39"/>
  <c r="Q127" i="39"/>
  <c r="N127" i="39"/>
  <c r="K127" i="39"/>
  <c r="H127" i="39" s="1"/>
  <c r="E127" i="39"/>
  <c r="Q126" i="39"/>
  <c r="N126" i="39"/>
  <c r="K126" i="39"/>
  <c r="H126" i="39" s="1"/>
  <c r="E126" i="39"/>
  <c r="Q125" i="39"/>
  <c r="N125" i="39"/>
  <c r="K125" i="39"/>
  <c r="H125" i="39" s="1"/>
  <c r="E125" i="39"/>
  <c r="Q124" i="39"/>
  <c r="N124" i="39"/>
  <c r="K124" i="39"/>
  <c r="H124" i="39" s="1"/>
  <c r="E124" i="39"/>
  <c r="Q123" i="39"/>
  <c r="N123" i="39"/>
  <c r="K123" i="39"/>
  <c r="H123" i="39" s="1"/>
  <c r="E123" i="39"/>
  <c r="Q122" i="39"/>
  <c r="N122" i="39"/>
  <c r="K122" i="39"/>
  <c r="H122" i="39" s="1"/>
  <c r="E122" i="39"/>
  <c r="Q121" i="39"/>
  <c r="N121" i="39"/>
  <c r="K121" i="39"/>
  <c r="H121" i="39" s="1"/>
  <c r="E121" i="39"/>
  <c r="Q120" i="39"/>
  <c r="N120" i="39"/>
  <c r="K120" i="39"/>
  <c r="H120" i="39" s="1"/>
  <c r="E120" i="39"/>
  <c r="Q119" i="39"/>
  <c r="N119" i="39"/>
  <c r="K119" i="39"/>
  <c r="H119" i="39" s="1"/>
  <c r="E119" i="39"/>
  <c r="Q118" i="39"/>
  <c r="N118" i="39"/>
  <c r="K118" i="39"/>
  <c r="H118" i="39" s="1"/>
  <c r="E118" i="39"/>
  <c r="Q117" i="39"/>
  <c r="N117" i="39"/>
  <c r="K117" i="39"/>
  <c r="H117" i="39" s="1"/>
  <c r="E117" i="39"/>
  <c r="Q116" i="39"/>
  <c r="N116" i="39"/>
  <c r="K116" i="39"/>
  <c r="H116" i="39" s="1"/>
  <c r="E116" i="39"/>
  <c r="Q115" i="39"/>
  <c r="N115" i="39"/>
  <c r="K115" i="39"/>
  <c r="H115" i="39" s="1"/>
  <c r="E115" i="39"/>
  <c r="Q114" i="39"/>
  <c r="N114" i="39"/>
  <c r="K114" i="39"/>
  <c r="H114" i="39" s="1"/>
  <c r="E114" i="39"/>
  <c r="Q113" i="39"/>
  <c r="N113" i="39"/>
  <c r="K113" i="39"/>
  <c r="H113" i="39" s="1"/>
  <c r="E113" i="39"/>
  <c r="Q112" i="39"/>
  <c r="N112" i="39"/>
  <c r="K112" i="39"/>
  <c r="H112" i="39" s="1"/>
  <c r="E112" i="39"/>
  <c r="Q111" i="39"/>
  <c r="N111" i="39"/>
  <c r="K111" i="39"/>
  <c r="H111" i="39" s="1"/>
  <c r="E111" i="39"/>
  <c r="Q110" i="39"/>
  <c r="N110" i="39"/>
  <c r="K110" i="39"/>
  <c r="H110" i="39" s="1"/>
  <c r="E110" i="39"/>
  <c r="Q109" i="39"/>
  <c r="N109" i="39"/>
  <c r="K109" i="39"/>
  <c r="H109" i="39" s="1"/>
  <c r="E109" i="39"/>
  <c r="Q108" i="39"/>
  <c r="N108" i="39"/>
  <c r="K108" i="39"/>
  <c r="H108" i="39" s="1"/>
  <c r="E108" i="39"/>
  <c r="Q107" i="39"/>
  <c r="N107" i="39"/>
  <c r="K107" i="39"/>
  <c r="H107" i="39" s="1"/>
  <c r="E107" i="39"/>
  <c r="Q106" i="39"/>
  <c r="N106" i="39"/>
  <c r="K106" i="39"/>
  <c r="H106" i="39" s="1"/>
  <c r="E106" i="39"/>
  <c r="Q105" i="39"/>
  <c r="N105" i="39"/>
  <c r="K105" i="39"/>
  <c r="H105" i="39" s="1"/>
  <c r="E105" i="39"/>
  <c r="Q104" i="39"/>
  <c r="N104" i="39"/>
  <c r="K104" i="39"/>
  <c r="H104" i="39" s="1"/>
  <c r="E104" i="39"/>
  <c r="Q103" i="39"/>
  <c r="N103" i="39"/>
  <c r="K103" i="39"/>
  <c r="H103" i="39" s="1"/>
  <c r="E103" i="39"/>
  <c r="Q102" i="39"/>
  <c r="N102" i="39"/>
  <c r="K102" i="39"/>
  <c r="H102" i="39" s="1"/>
  <c r="E102" i="39"/>
  <c r="Q101" i="39"/>
  <c r="N101" i="39"/>
  <c r="K101" i="39"/>
  <c r="H101" i="39" s="1"/>
  <c r="E101" i="39"/>
  <c r="Q100" i="39"/>
  <c r="N100" i="39"/>
  <c r="K100" i="39"/>
  <c r="H100" i="39" s="1"/>
  <c r="E100" i="39"/>
  <c r="Q99" i="39"/>
  <c r="N99" i="39"/>
  <c r="K99" i="39"/>
  <c r="H99" i="39" s="1"/>
  <c r="E99" i="39"/>
  <c r="Q98" i="39"/>
  <c r="N98" i="39"/>
  <c r="K98" i="39"/>
  <c r="H98" i="39" s="1"/>
  <c r="E98" i="39"/>
  <c r="Q97" i="39"/>
  <c r="N97" i="39"/>
  <c r="K97" i="39"/>
  <c r="H97" i="39" s="1"/>
  <c r="E97" i="39"/>
  <c r="Q96" i="39"/>
  <c r="N96" i="39"/>
  <c r="K96" i="39"/>
  <c r="H96" i="39" s="1"/>
  <c r="E96" i="39"/>
  <c r="Q95" i="39"/>
  <c r="N95" i="39"/>
  <c r="K95" i="39"/>
  <c r="H95" i="39" s="1"/>
  <c r="E95" i="39"/>
  <c r="Q94" i="39"/>
  <c r="N94" i="39"/>
  <c r="K94" i="39"/>
  <c r="H94" i="39" s="1"/>
  <c r="E94" i="39"/>
  <c r="Q93" i="39"/>
  <c r="N93" i="39"/>
  <c r="K93" i="39"/>
  <c r="H93" i="39" s="1"/>
  <c r="E93" i="39"/>
  <c r="Q92" i="39"/>
  <c r="N92" i="39"/>
  <c r="K92" i="39"/>
  <c r="H92" i="39" s="1"/>
  <c r="E92" i="39"/>
  <c r="Q91" i="39"/>
  <c r="N91" i="39"/>
  <c r="K91" i="39"/>
  <c r="H91" i="39" s="1"/>
  <c r="E91" i="39"/>
  <c r="Q90" i="39"/>
  <c r="N90" i="39"/>
  <c r="K90" i="39"/>
  <c r="H90" i="39" s="1"/>
  <c r="E90" i="39"/>
  <c r="Q89" i="39"/>
  <c r="N89" i="39"/>
  <c r="K89" i="39"/>
  <c r="H89" i="39" s="1"/>
  <c r="E89" i="39"/>
  <c r="Q88" i="39"/>
  <c r="N88" i="39"/>
  <c r="K88" i="39"/>
  <c r="H88" i="39" s="1"/>
  <c r="E88" i="39"/>
  <c r="Q87" i="39"/>
  <c r="N87" i="39"/>
  <c r="K87" i="39"/>
  <c r="H87" i="39" s="1"/>
  <c r="E87" i="39"/>
  <c r="Q86" i="39"/>
  <c r="N86" i="39"/>
  <c r="K86" i="39"/>
  <c r="H86" i="39" s="1"/>
  <c r="E86" i="39"/>
  <c r="Q85" i="39"/>
  <c r="N85" i="39"/>
  <c r="K85" i="39"/>
  <c r="H85" i="39" s="1"/>
  <c r="E85" i="39"/>
  <c r="Q84" i="39"/>
  <c r="N84" i="39"/>
  <c r="K84" i="39"/>
  <c r="H84" i="39" s="1"/>
  <c r="E84" i="39"/>
  <c r="Q83" i="39"/>
  <c r="N83" i="39"/>
  <c r="K83" i="39"/>
  <c r="H83" i="39" s="1"/>
  <c r="E83" i="39"/>
  <c r="Q82" i="39"/>
  <c r="N82" i="39"/>
  <c r="K82" i="39"/>
  <c r="H82" i="39" s="1"/>
  <c r="E82" i="39"/>
  <c r="Q81" i="39"/>
  <c r="N81" i="39"/>
  <c r="K81" i="39"/>
  <c r="H81" i="39" s="1"/>
  <c r="E81" i="39"/>
  <c r="Q80" i="39"/>
  <c r="N80" i="39"/>
  <c r="K80" i="39"/>
  <c r="H80" i="39" s="1"/>
  <c r="E80" i="39"/>
  <c r="Q79" i="39"/>
  <c r="N79" i="39"/>
  <c r="K79" i="39"/>
  <c r="H79" i="39" s="1"/>
  <c r="E79" i="39"/>
  <c r="Q78" i="39"/>
  <c r="N78" i="39"/>
  <c r="K78" i="39"/>
  <c r="H78" i="39" s="1"/>
  <c r="E78" i="39"/>
  <c r="Q77" i="39"/>
  <c r="N77" i="39"/>
  <c r="K77" i="39"/>
  <c r="H77" i="39" s="1"/>
  <c r="E77" i="39"/>
  <c r="Q76" i="39"/>
  <c r="N76" i="39"/>
  <c r="K76" i="39"/>
  <c r="H76" i="39" s="1"/>
  <c r="E76" i="39"/>
  <c r="Q75" i="39"/>
  <c r="N75" i="39"/>
  <c r="K75" i="39"/>
  <c r="H75" i="39" s="1"/>
  <c r="E75" i="39"/>
  <c r="Q74" i="39"/>
  <c r="N74" i="39"/>
  <c r="K74" i="39"/>
  <c r="H74" i="39" s="1"/>
  <c r="E74" i="39"/>
  <c r="Q73" i="39"/>
  <c r="N73" i="39"/>
  <c r="K73" i="39"/>
  <c r="H73" i="39" s="1"/>
  <c r="E73" i="39"/>
  <c r="Q72" i="39"/>
  <c r="N72" i="39"/>
  <c r="K72" i="39"/>
  <c r="H72" i="39" s="1"/>
  <c r="E72" i="39"/>
  <c r="Q71" i="39"/>
  <c r="N71" i="39"/>
  <c r="K71" i="39"/>
  <c r="H71" i="39" s="1"/>
  <c r="E71" i="39"/>
  <c r="Q70" i="39"/>
  <c r="N70" i="39"/>
  <c r="K70" i="39"/>
  <c r="H70" i="39" s="1"/>
  <c r="E70" i="39"/>
  <c r="Q69" i="39"/>
  <c r="N69" i="39"/>
  <c r="K69" i="39"/>
  <c r="H69" i="39" s="1"/>
  <c r="E69" i="39"/>
  <c r="Q68" i="39"/>
  <c r="N68" i="39"/>
  <c r="K68" i="39"/>
  <c r="H68" i="39" s="1"/>
  <c r="E68" i="39"/>
  <c r="Q67" i="39"/>
  <c r="N67" i="39"/>
  <c r="K67" i="39"/>
  <c r="H67" i="39" s="1"/>
  <c r="E67" i="39"/>
  <c r="Q66" i="39"/>
  <c r="N66" i="39"/>
  <c r="K66" i="39"/>
  <c r="H66" i="39" s="1"/>
  <c r="E66" i="39"/>
  <c r="Q65" i="39"/>
  <c r="N65" i="39"/>
  <c r="K65" i="39"/>
  <c r="H65" i="39" s="1"/>
  <c r="E65" i="39"/>
  <c r="Q64" i="39"/>
  <c r="N64" i="39"/>
  <c r="K64" i="39"/>
  <c r="H64" i="39" s="1"/>
  <c r="E64" i="39"/>
  <c r="Q63" i="39"/>
  <c r="N63" i="39"/>
  <c r="K63" i="39"/>
  <c r="H63" i="39" s="1"/>
  <c r="E63" i="39"/>
  <c r="Q62" i="39"/>
  <c r="N62" i="39"/>
  <c r="K62" i="39"/>
  <c r="H62" i="39" s="1"/>
  <c r="E62" i="39"/>
  <c r="Q61" i="39"/>
  <c r="N61" i="39"/>
  <c r="K61" i="39"/>
  <c r="H61" i="39" s="1"/>
  <c r="E61" i="39"/>
  <c r="Q60" i="39"/>
  <c r="N60" i="39"/>
  <c r="K60" i="39"/>
  <c r="H60" i="39" s="1"/>
  <c r="E60" i="39"/>
  <c r="Q59" i="39"/>
  <c r="N59" i="39"/>
  <c r="K59" i="39"/>
  <c r="H59" i="39" s="1"/>
  <c r="E59" i="39"/>
  <c r="Q58" i="39"/>
  <c r="N58" i="39"/>
  <c r="K58" i="39"/>
  <c r="H58" i="39" s="1"/>
  <c r="E58" i="39"/>
  <c r="Q57" i="39"/>
  <c r="N57" i="39"/>
  <c r="K57" i="39"/>
  <c r="H57" i="39" s="1"/>
  <c r="E57" i="39"/>
  <c r="Q56" i="39"/>
  <c r="N56" i="39"/>
  <c r="K56" i="39"/>
  <c r="H56" i="39" s="1"/>
  <c r="E56" i="39"/>
  <c r="Q55" i="39"/>
  <c r="N55" i="39"/>
  <c r="K55" i="39"/>
  <c r="H55" i="39" s="1"/>
  <c r="E55" i="39"/>
  <c r="Q54" i="39"/>
  <c r="N54" i="39"/>
  <c r="K54" i="39"/>
  <c r="H54" i="39" s="1"/>
  <c r="E54" i="39"/>
  <c r="Q53" i="39"/>
  <c r="N53" i="39"/>
  <c r="K53" i="39"/>
  <c r="H53" i="39" s="1"/>
  <c r="E53" i="39"/>
  <c r="Q52" i="39"/>
  <c r="N52" i="39"/>
  <c r="K52" i="39"/>
  <c r="H52" i="39" s="1"/>
  <c r="E52" i="39"/>
  <c r="Q51" i="39"/>
  <c r="N51" i="39"/>
  <c r="K51" i="39"/>
  <c r="H51" i="39" s="1"/>
  <c r="E51" i="39"/>
  <c r="Q50" i="39"/>
  <c r="N50" i="39"/>
  <c r="K50" i="39"/>
  <c r="H50" i="39" s="1"/>
  <c r="E50" i="39"/>
  <c r="Q49" i="39"/>
  <c r="N49" i="39"/>
  <c r="K49" i="39"/>
  <c r="H49" i="39" s="1"/>
  <c r="E49" i="39"/>
  <c r="Q48" i="39"/>
  <c r="N48" i="39"/>
  <c r="K48" i="39"/>
  <c r="H48" i="39" s="1"/>
  <c r="E48" i="39"/>
  <c r="Q47" i="39"/>
  <c r="N47" i="39"/>
  <c r="K47" i="39"/>
  <c r="H47" i="39" s="1"/>
  <c r="E47" i="39"/>
  <c r="Q46" i="39"/>
  <c r="N46" i="39"/>
  <c r="K46" i="39"/>
  <c r="H46" i="39" s="1"/>
  <c r="E46" i="39"/>
  <c r="Q45" i="39"/>
  <c r="N45" i="39"/>
  <c r="K45" i="39"/>
  <c r="H45" i="39" s="1"/>
  <c r="E45" i="39"/>
  <c r="Q44" i="39"/>
  <c r="N44" i="39"/>
  <c r="K44" i="39"/>
  <c r="H44" i="39" s="1"/>
  <c r="E44" i="39"/>
  <c r="Q43" i="39"/>
  <c r="N43" i="39"/>
  <c r="K43" i="39"/>
  <c r="H43" i="39" s="1"/>
  <c r="E43" i="39"/>
  <c r="Q42" i="39"/>
  <c r="N42" i="39"/>
  <c r="K42" i="39"/>
  <c r="H42" i="39" s="1"/>
  <c r="E42" i="39"/>
  <c r="Q41" i="39"/>
  <c r="N41" i="39"/>
  <c r="K41" i="39"/>
  <c r="H41" i="39" s="1"/>
  <c r="E41" i="39"/>
  <c r="Q40" i="39"/>
  <c r="N40" i="39"/>
  <c r="K40" i="39"/>
  <c r="H40" i="39" s="1"/>
  <c r="E40" i="39"/>
  <c r="Q39" i="39"/>
  <c r="N39" i="39"/>
  <c r="K39" i="39"/>
  <c r="H39" i="39" s="1"/>
  <c r="E39" i="39"/>
  <c r="Q38" i="39"/>
  <c r="N38" i="39"/>
  <c r="K38" i="39"/>
  <c r="H38" i="39" s="1"/>
  <c r="E38" i="39"/>
  <c r="Q37" i="39"/>
  <c r="N37" i="39"/>
  <c r="K37" i="39"/>
  <c r="H37" i="39" s="1"/>
  <c r="E37" i="39"/>
  <c r="Q36" i="39"/>
  <c r="N36" i="39"/>
  <c r="K36" i="39"/>
  <c r="H36" i="39" s="1"/>
  <c r="E36" i="39"/>
  <c r="Q35" i="39"/>
  <c r="N35" i="39"/>
  <c r="K35" i="39"/>
  <c r="H35" i="39" s="1"/>
  <c r="E35" i="39"/>
  <c r="Q34" i="39"/>
  <c r="N34" i="39"/>
  <c r="K34" i="39"/>
  <c r="H34" i="39" s="1"/>
  <c r="E34" i="39"/>
  <c r="Q33" i="39"/>
  <c r="N33" i="39"/>
  <c r="K33" i="39"/>
  <c r="H33" i="39" s="1"/>
  <c r="E33" i="39"/>
  <c r="Q32" i="39"/>
  <c r="N32" i="39"/>
  <c r="K32" i="39"/>
  <c r="H32" i="39" s="1"/>
  <c r="E32" i="39"/>
  <c r="Q31" i="39"/>
  <c r="N31" i="39"/>
  <c r="K31" i="39"/>
  <c r="H31" i="39" s="1"/>
  <c r="E31" i="39"/>
  <c r="Q30" i="39"/>
  <c r="N30" i="39"/>
  <c r="K30" i="39"/>
  <c r="H30" i="39" s="1"/>
  <c r="E30" i="39"/>
  <c r="Q29" i="39"/>
  <c r="N29" i="39"/>
  <c r="K29" i="39"/>
  <c r="H29" i="39" s="1"/>
  <c r="E29" i="39"/>
  <c r="Q28" i="39"/>
  <c r="N28" i="39"/>
  <c r="K28" i="39"/>
  <c r="H28" i="39" s="1"/>
  <c r="E28" i="39"/>
  <c r="Q27" i="39"/>
  <c r="N27" i="39"/>
  <c r="K27" i="39"/>
  <c r="H27" i="39" s="1"/>
  <c r="E27" i="39"/>
  <c r="Q26" i="39"/>
  <c r="N26" i="39"/>
  <c r="K26" i="39"/>
  <c r="H26" i="39" s="1"/>
  <c r="E26" i="39"/>
  <c r="Q25" i="39"/>
  <c r="N25" i="39"/>
  <c r="K25" i="39"/>
  <c r="H25" i="39" s="1"/>
  <c r="E25" i="39"/>
  <c r="Q24" i="39"/>
  <c r="N24" i="39"/>
  <c r="K24" i="39"/>
  <c r="H24" i="39" s="1"/>
  <c r="E24" i="39"/>
  <c r="Q23" i="39"/>
  <c r="N23" i="39"/>
  <c r="K23" i="39"/>
  <c r="H23" i="39" s="1"/>
  <c r="E23" i="39"/>
  <c r="Q22" i="39"/>
  <c r="N22" i="39"/>
  <c r="K22" i="39"/>
  <c r="H22" i="39" s="1"/>
  <c r="E22" i="39"/>
  <c r="Q21" i="39"/>
  <c r="N21" i="39"/>
  <c r="K21" i="39"/>
  <c r="H21" i="39" s="1"/>
  <c r="E21" i="39"/>
  <c r="Q20" i="39"/>
  <c r="N20" i="39"/>
  <c r="K20" i="39"/>
  <c r="H20" i="39" s="1"/>
  <c r="E20" i="39"/>
  <c r="Q19" i="39"/>
  <c r="N19" i="39"/>
  <c r="K19" i="39"/>
  <c r="H19" i="39" s="1"/>
  <c r="E19" i="39"/>
  <c r="Q18" i="39"/>
  <c r="N18" i="39"/>
  <c r="K18" i="39"/>
  <c r="H18" i="39" s="1"/>
  <c r="E18" i="39"/>
  <c r="Q17" i="39"/>
  <c r="N17" i="39"/>
  <c r="K17" i="39"/>
  <c r="H17" i="39" s="1"/>
  <c r="E17" i="39"/>
  <c r="Q16" i="39"/>
  <c r="N16" i="39"/>
  <c r="K16" i="39"/>
  <c r="H16" i="39" s="1"/>
  <c r="E16" i="39"/>
  <c r="Q15" i="39"/>
  <c r="N15" i="39"/>
  <c r="K15" i="39"/>
  <c r="H15" i="39" s="1"/>
  <c r="E15" i="39"/>
  <c r="N14" i="39"/>
  <c r="K14" i="39"/>
  <c r="H14" i="39" s="1"/>
  <c r="E14" i="39"/>
  <c r="V13" i="39"/>
  <c r="V10" i="39" s="1"/>
  <c r="U13" i="39"/>
  <c r="U10" i="39" s="1"/>
  <c r="R13" i="39"/>
  <c r="R10" i="39" s="1"/>
  <c r="P13" i="39"/>
  <c r="O13" i="39"/>
  <c r="M13" i="39"/>
  <c r="M10" i="39" s="1"/>
  <c r="L13" i="39"/>
  <c r="L10" i="39" s="1"/>
  <c r="J13" i="39"/>
  <c r="I13" i="39"/>
  <c r="I10" i="39" s="1"/>
  <c r="G13" i="39"/>
  <c r="G10" i="39" s="1"/>
  <c r="F13" i="39"/>
  <c r="F10" i="39" s="1"/>
  <c r="Q12" i="39"/>
  <c r="N12" i="39"/>
  <c r="K12" i="39"/>
  <c r="E12" i="39"/>
  <c r="T11" i="39"/>
  <c r="O10" i="39" l="1"/>
  <c r="J10" i="39"/>
  <c r="P10" i="39"/>
  <c r="H12" i="39"/>
  <c r="D146" i="39"/>
  <c r="K13" i="39"/>
  <c r="K10" i="39" s="1"/>
  <c r="D141" i="39"/>
  <c r="D21" i="39"/>
  <c r="D78" i="39"/>
  <c r="D84" i="39"/>
  <c r="D56" i="39"/>
  <c r="D70" i="39"/>
  <c r="D31" i="39"/>
  <c r="N13" i="39"/>
  <c r="N10" i="39" s="1"/>
  <c r="D136" i="39"/>
  <c r="D22" i="39"/>
  <c r="D30" i="39"/>
  <c r="D14" i="39"/>
  <c r="D115" i="39"/>
  <c r="D98" i="39"/>
  <c r="D118" i="39"/>
  <c r="D25" i="39"/>
  <c r="D48" i="39"/>
  <c r="D87" i="39"/>
  <c r="D121" i="39"/>
  <c r="D129" i="39"/>
  <c r="D17" i="39"/>
  <c r="D20" i="39"/>
  <c r="D28" i="39"/>
  <c r="D36" i="39"/>
  <c r="D43" i="39"/>
  <c r="D51" i="39"/>
  <c r="D65" i="39"/>
  <c r="D68" i="39"/>
  <c r="D73" i="39"/>
  <c r="D79" i="39"/>
  <c r="D90" i="39"/>
  <c r="D107" i="39"/>
  <c r="D110" i="39"/>
  <c r="D124" i="39"/>
  <c r="D134" i="39"/>
  <c r="D139" i="39"/>
  <c r="D149" i="39"/>
  <c r="D45" i="39"/>
  <c r="D12" i="39"/>
  <c r="D39" i="39"/>
  <c r="D76" i="39"/>
  <c r="D82" i="39"/>
  <c r="D93" i="39"/>
  <c r="D113" i="39"/>
  <c r="D144" i="39"/>
  <c r="D23" i="39"/>
  <c r="D57" i="39"/>
  <c r="D85" i="39"/>
  <c r="D99" i="39"/>
  <c r="D127" i="39"/>
  <c r="D132" i="39"/>
  <c r="D34" i="39"/>
  <c r="D60" i="39"/>
  <c r="D102" i="39"/>
  <c r="D122" i="39"/>
  <c r="D142" i="39"/>
  <c r="D147" i="39"/>
  <c r="D46" i="39"/>
  <c r="D74" i="39"/>
  <c r="D18" i="39"/>
  <c r="D37" i="39"/>
  <c r="D130" i="39"/>
  <c r="D41" i="39"/>
  <c r="E13" i="39"/>
  <c r="T13" i="39"/>
  <c r="T10" i="39" s="1"/>
  <c r="D52" i="39"/>
  <c r="D80" i="39"/>
  <c r="D83" i="39"/>
  <c r="D94" i="39"/>
  <c r="D114" i="39"/>
  <c r="D125" i="39"/>
  <c r="D135" i="39"/>
  <c r="D140" i="39"/>
  <c r="D150" i="39"/>
  <c r="D63" i="39"/>
  <c r="D126" i="39"/>
  <c r="D54" i="39"/>
  <c r="D96" i="39"/>
  <c r="D15" i="39"/>
  <c r="D71" i="39"/>
  <c r="D116" i="39"/>
  <c r="D119" i="39"/>
  <c r="D137" i="39"/>
  <c r="D26" i="39"/>
  <c r="D49" i="39"/>
  <c r="D66" i="39"/>
  <c r="D77" i="39"/>
  <c r="D88" i="39"/>
  <c r="D91" i="39"/>
  <c r="D105" i="39"/>
  <c r="D108" i="39"/>
  <c r="D111" i="39"/>
  <c r="D40" i="39"/>
  <c r="D145" i="39"/>
  <c r="D16" i="39"/>
  <c r="D29" i="39"/>
  <c r="D44" i="39"/>
  <c r="D55" i="39"/>
  <c r="D69" i="39"/>
  <c r="H13" i="39"/>
  <c r="D97" i="39"/>
  <c r="D117" i="39"/>
  <c r="D120" i="39"/>
  <c r="D24" i="39"/>
  <c r="D32" i="39"/>
  <c r="D42" i="39"/>
  <c r="D47" i="39"/>
  <c r="D58" i="39"/>
  <c r="D61" i="39"/>
  <c r="D72" i="39"/>
  <c r="D75" i="39"/>
  <c r="D86" i="39"/>
  <c r="D100" i="39"/>
  <c r="D103" i="39"/>
  <c r="D123" i="39"/>
  <c r="D128" i="39"/>
  <c r="D133" i="39"/>
  <c r="D138" i="39"/>
  <c r="D148" i="39"/>
  <c r="D19" i="39"/>
  <c r="D27" i="39"/>
  <c r="D35" i="39"/>
  <c r="D50" i="39"/>
  <c r="D64" i="39"/>
  <c r="D67" i="39"/>
  <c r="D89" i="39"/>
  <c r="D92" i="39"/>
  <c r="Q13" i="39"/>
  <c r="D106" i="39"/>
  <c r="D109" i="39"/>
  <c r="D112" i="39"/>
  <c r="D143" i="39"/>
  <c r="D38" i="39"/>
  <c r="D53" i="39"/>
  <c r="D81" i="39"/>
  <c r="D95" i="39"/>
  <c r="D131" i="39"/>
  <c r="D33" i="39"/>
  <c r="D59" i="39"/>
  <c r="D62" i="39"/>
  <c r="D101" i="39"/>
  <c r="D104" i="39"/>
  <c r="J148" i="17"/>
  <c r="J147" i="17"/>
  <c r="J146" i="17"/>
  <c r="J145" i="17"/>
  <c r="J144" i="17"/>
  <c r="J143" i="17"/>
  <c r="J142" i="17"/>
  <c r="J141" i="17"/>
  <c r="J140" i="17"/>
  <c r="J139" i="17"/>
  <c r="J138" i="17"/>
  <c r="J137" i="17"/>
  <c r="J136" i="17"/>
  <c r="J135" i="17"/>
  <c r="J134" i="17"/>
  <c r="J133" i="17"/>
  <c r="J132" i="17"/>
  <c r="J131" i="17"/>
  <c r="J130" i="17"/>
  <c r="J129" i="17"/>
  <c r="J128" i="17"/>
  <c r="J127" i="17"/>
  <c r="J126" i="17"/>
  <c r="J125" i="17"/>
  <c r="J124" i="17"/>
  <c r="J123" i="17"/>
  <c r="J122" i="17"/>
  <c r="J121" i="17"/>
  <c r="J120" i="17"/>
  <c r="J119" i="17"/>
  <c r="J118" i="17"/>
  <c r="J117" i="17"/>
  <c r="J116" i="17"/>
  <c r="J115" i="17"/>
  <c r="J114" i="17"/>
  <c r="J113" i="17"/>
  <c r="J112" i="17"/>
  <c r="J111" i="17"/>
  <c r="J110" i="17"/>
  <c r="J109" i="17"/>
  <c r="J108" i="17"/>
  <c r="J107" i="17"/>
  <c r="J106" i="17"/>
  <c r="J105" i="17"/>
  <c r="J104" i="17"/>
  <c r="J103" i="17"/>
  <c r="J102" i="17"/>
  <c r="J101" i="17"/>
  <c r="J100" i="17"/>
  <c r="J99" i="17"/>
  <c r="J98" i="17"/>
  <c r="J97" i="17"/>
  <c r="J96" i="17"/>
  <c r="J95" i="17"/>
  <c r="J94" i="17"/>
  <c r="J93" i="17"/>
  <c r="J92" i="17"/>
  <c r="J91" i="17"/>
  <c r="J90" i="17"/>
  <c r="J89" i="17"/>
  <c r="J88" i="17"/>
  <c r="J87" i="17"/>
  <c r="J86" i="17"/>
  <c r="J85" i="17"/>
  <c r="J84" i="17"/>
  <c r="J83" i="17"/>
  <c r="J82" i="17"/>
  <c r="J81" i="17"/>
  <c r="J80" i="17"/>
  <c r="J79" i="17"/>
  <c r="J78" i="17"/>
  <c r="J77" i="17"/>
  <c r="J76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0" i="17"/>
  <c r="J9" i="17"/>
  <c r="Q10" i="39" l="1"/>
  <c r="H10" i="39"/>
  <c r="E10" i="39"/>
  <c r="G129" i="17"/>
  <c r="G101" i="17"/>
  <c r="G103" i="17"/>
  <c r="G81" i="17"/>
  <c r="G58" i="17"/>
  <c r="G147" i="17"/>
  <c r="G96" i="17"/>
  <c r="G93" i="17"/>
  <c r="G30" i="17"/>
  <c r="G61" i="17"/>
  <c r="G66" i="17"/>
  <c r="G90" i="17"/>
  <c r="G22" i="17"/>
  <c r="G148" i="17"/>
  <c r="G130" i="17"/>
  <c r="G132" i="17"/>
  <c r="G82" i="17"/>
  <c r="G51" i="17"/>
  <c r="G146" i="17"/>
  <c r="G14" i="17"/>
  <c r="G75" i="17"/>
  <c r="G138" i="17"/>
  <c r="G44" i="17"/>
  <c r="G80" i="17"/>
  <c r="G49" i="17"/>
  <c r="G85" i="17"/>
  <c r="G76" i="17"/>
  <c r="G99" i="17"/>
  <c r="G36" i="17"/>
  <c r="G65" i="17"/>
  <c r="G136" i="17"/>
  <c r="G70" i="17"/>
  <c r="G115" i="17"/>
  <c r="G143" i="17"/>
  <c r="G64" i="17"/>
  <c r="G13" i="17"/>
  <c r="G133" i="17"/>
  <c r="G145" i="17"/>
  <c r="G97" i="17"/>
  <c r="G74" i="17"/>
  <c r="G108" i="17"/>
  <c r="G41" i="17"/>
  <c r="G46" i="17"/>
  <c r="G20" i="17"/>
  <c r="G19" i="17"/>
  <c r="G104" i="17"/>
  <c r="G135" i="17"/>
  <c r="G71" i="17"/>
  <c r="G42" i="17"/>
  <c r="G78" i="17"/>
  <c r="G111" i="17"/>
  <c r="G113" i="17"/>
  <c r="G27" i="17"/>
  <c r="G50" i="17"/>
  <c r="G63" i="17"/>
  <c r="G125" i="17"/>
  <c r="G28" i="17"/>
  <c r="G60" i="17"/>
  <c r="G141" i="17"/>
  <c r="G62" i="17"/>
  <c r="G131" i="17"/>
  <c r="G59" i="17"/>
  <c r="G95" i="17"/>
  <c r="G38" i="17"/>
  <c r="G47" i="17"/>
  <c r="G94" i="17"/>
  <c r="G123" i="17"/>
  <c r="G9" i="17"/>
  <c r="G140" i="17"/>
  <c r="G83" i="17"/>
  <c r="G37" i="17"/>
  <c r="G105" i="17"/>
  <c r="G34" i="17"/>
  <c r="G23" i="17"/>
  <c r="G134" i="17"/>
  <c r="G139" i="17"/>
  <c r="G40" i="17"/>
  <c r="G15" i="17"/>
  <c r="G98" i="17"/>
  <c r="G117" i="17"/>
  <c r="G32" i="17"/>
  <c r="G127" i="17"/>
  <c r="G86" i="17"/>
  <c r="G119" i="17"/>
  <c r="G73" i="17"/>
  <c r="G57" i="17"/>
  <c r="G110" i="17"/>
  <c r="G48" i="17"/>
  <c r="G126" i="17"/>
  <c r="G56" i="17"/>
  <c r="G109" i="17"/>
  <c r="G24" i="17"/>
  <c r="G52" i="17"/>
  <c r="G112" i="17"/>
  <c r="G39" i="17"/>
  <c r="G120" i="17"/>
  <c r="G55" i="17"/>
  <c r="G10" i="17"/>
  <c r="G88" i="17"/>
  <c r="G26" i="17"/>
  <c r="G25" i="17"/>
  <c r="G53" i="17"/>
  <c r="G35" i="17"/>
  <c r="G142" i="17"/>
  <c r="G68" i="17"/>
  <c r="G17" i="17"/>
  <c r="G89" i="17"/>
  <c r="G16" i="17"/>
  <c r="G137" i="17"/>
  <c r="G54" i="17"/>
  <c r="G79" i="17"/>
  <c r="G84" i="17"/>
  <c r="G114" i="17"/>
  <c r="G72" i="17"/>
  <c r="G91" i="17"/>
  <c r="G12" i="17"/>
  <c r="G102" i="17"/>
  <c r="G87" i="17"/>
  <c r="G118" i="17"/>
  <c r="G69" i="17"/>
  <c r="G122" i="17"/>
  <c r="G31" i="17"/>
  <c r="G107" i="17"/>
  <c r="G33" i="17"/>
  <c r="G121" i="17"/>
  <c r="G45" i="17"/>
  <c r="G67" i="17"/>
  <c r="G106" i="17"/>
  <c r="G124" i="17"/>
  <c r="G92" i="17"/>
  <c r="G128" i="17"/>
  <c r="G100" i="17"/>
  <c r="G21" i="17"/>
  <c r="G43" i="17"/>
  <c r="G77" i="17"/>
  <c r="G18" i="17"/>
  <c r="G116" i="17"/>
  <c r="G29" i="17"/>
  <c r="G144" i="17"/>
  <c r="J11" i="17"/>
  <c r="D13" i="39"/>
  <c r="D10" i="39" s="1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G11" i="17" l="1"/>
  <c r="H92" i="17"/>
  <c r="D148" i="17" l="1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68" i="31" l="1"/>
  <c r="D132" i="31"/>
  <c r="D44" i="31"/>
  <c r="D77" i="31"/>
  <c r="D149" i="31"/>
  <c r="D22" i="31"/>
  <c r="D30" i="31"/>
  <c r="D38" i="31"/>
  <c r="D45" i="31"/>
  <c r="D53" i="31"/>
  <c r="D61" i="31"/>
  <c r="D70" i="31"/>
  <c r="D78" i="31"/>
  <c r="D86" i="31"/>
  <c r="D94" i="31"/>
  <c r="D102" i="31"/>
  <c r="D110" i="31"/>
  <c r="D118" i="31"/>
  <c r="D126" i="31"/>
  <c r="D134" i="31"/>
  <c r="D142" i="31"/>
  <c r="D150" i="31"/>
  <c r="D28" i="31"/>
  <c r="D59" i="31"/>
  <c r="D100" i="31"/>
  <c r="D140" i="31"/>
  <c r="D85" i="31"/>
  <c r="D141" i="31"/>
  <c r="D23" i="31"/>
  <c r="D31" i="31"/>
  <c r="D39" i="31"/>
  <c r="D46" i="31"/>
  <c r="D54" i="31"/>
  <c r="D62" i="31"/>
  <c r="D71" i="31"/>
  <c r="D79" i="31"/>
  <c r="D87" i="31"/>
  <c r="D95" i="31"/>
  <c r="D103" i="31"/>
  <c r="D111" i="31"/>
  <c r="D119" i="31"/>
  <c r="D127" i="31"/>
  <c r="D135" i="31"/>
  <c r="D143" i="31"/>
  <c r="D151" i="31"/>
  <c r="D20" i="31"/>
  <c r="D51" i="31"/>
  <c r="D92" i="31"/>
  <c r="D124" i="31"/>
  <c r="D37" i="31"/>
  <c r="D69" i="31"/>
  <c r="D133" i="31"/>
  <c r="D24" i="31"/>
  <c r="D32" i="31"/>
  <c r="D40" i="31"/>
  <c r="D47" i="31"/>
  <c r="D55" i="31"/>
  <c r="D63" i="31"/>
  <c r="D72" i="31"/>
  <c r="D80" i="31"/>
  <c r="D88" i="31"/>
  <c r="D104" i="31"/>
  <c r="D112" i="31"/>
  <c r="D120" i="31"/>
  <c r="D128" i="31"/>
  <c r="D136" i="31"/>
  <c r="D144" i="31"/>
  <c r="D152" i="31"/>
  <c r="D76" i="31"/>
  <c r="D148" i="31"/>
  <c r="D52" i="31"/>
  <c r="D93" i="31"/>
  <c r="D109" i="31"/>
  <c r="D17" i="31"/>
  <c r="D25" i="31"/>
  <c r="D33" i="31"/>
  <c r="D41" i="31"/>
  <c r="D48" i="31"/>
  <c r="D56" i="31"/>
  <c r="D65" i="31"/>
  <c r="D73" i="31"/>
  <c r="D81" i="31"/>
  <c r="D89" i="31"/>
  <c r="D97" i="31"/>
  <c r="D105" i="31"/>
  <c r="D113" i="31"/>
  <c r="D121" i="31"/>
  <c r="D129" i="31"/>
  <c r="D137" i="31"/>
  <c r="D145" i="31"/>
  <c r="D43" i="31"/>
  <c r="D108" i="31"/>
  <c r="D29" i="31"/>
  <c r="D125" i="31"/>
  <c r="D18" i="31"/>
  <c r="D26" i="31"/>
  <c r="D34" i="31"/>
  <c r="D42" i="31"/>
  <c r="D49" i="31"/>
  <c r="D57" i="31"/>
  <c r="D66" i="31"/>
  <c r="D74" i="31"/>
  <c r="D82" i="31"/>
  <c r="D90" i="31"/>
  <c r="D98" i="31"/>
  <c r="D106" i="31"/>
  <c r="D114" i="31"/>
  <c r="D122" i="31"/>
  <c r="D130" i="31"/>
  <c r="D138" i="31"/>
  <c r="D146" i="31"/>
  <c r="D36" i="31"/>
  <c r="D84" i="31"/>
  <c r="D116" i="31"/>
  <c r="D21" i="31"/>
  <c r="D60" i="31"/>
  <c r="D101" i="31"/>
  <c r="D117" i="31"/>
  <c r="D19" i="31"/>
  <c r="D27" i="31"/>
  <c r="D35" i="31"/>
  <c r="D50" i="31"/>
  <c r="D58" i="31"/>
  <c r="D67" i="31"/>
  <c r="D75" i="31"/>
  <c r="D83" i="31"/>
  <c r="D91" i="31"/>
  <c r="D99" i="31"/>
  <c r="D107" i="31"/>
  <c r="D115" i="31"/>
  <c r="D123" i="31"/>
  <c r="D131" i="31"/>
  <c r="D139" i="31"/>
  <c r="D147" i="31"/>
  <c r="D96" i="31"/>
  <c r="D60" i="17"/>
  <c r="D64" i="31" l="1"/>
  <c r="Q147" i="17" l="1"/>
  <c r="Q146" i="17"/>
  <c r="Q145" i="17"/>
  <c r="Q144" i="17"/>
  <c r="Q143" i="17"/>
  <c r="Q142" i="17"/>
  <c r="Q140" i="17"/>
  <c r="Q139" i="17"/>
  <c r="Q138" i="17"/>
  <c r="Q137" i="17"/>
  <c r="Q136" i="17"/>
  <c r="Q135" i="17"/>
  <c r="Q134" i="17"/>
  <c r="Q133" i="17"/>
  <c r="Q132" i="17"/>
  <c r="Q131" i="17"/>
  <c r="Q130" i="17"/>
  <c r="Q129" i="17"/>
  <c r="Q128" i="17"/>
  <c r="Q127" i="17"/>
  <c r="Q126" i="17"/>
  <c r="Q125" i="17"/>
  <c r="Q124" i="17"/>
  <c r="Q123" i="17"/>
  <c r="Q122" i="17"/>
  <c r="Q121" i="17"/>
  <c r="Q120" i="17"/>
  <c r="Q119" i="17"/>
  <c r="Q118" i="17"/>
  <c r="Q117" i="17"/>
  <c r="Q116" i="17"/>
  <c r="Q115" i="17"/>
  <c r="Q114" i="17"/>
  <c r="Q113" i="17"/>
  <c r="Q112" i="17"/>
  <c r="Q111" i="17"/>
  <c r="Q110" i="17"/>
  <c r="Q109" i="17"/>
  <c r="Q107" i="17"/>
  <c r="Q106" i="17"/>
  <c r="Q105" i="17"/>
  <c r="Q104" i="17"/>
  <c r="Q103" i="17"/>
  <c r="Q101" i="17"/>
  <c r="Q100" i="17"/>
  <c r="Q99" i="17"/>
  <c r="Q98" i="17"/>
  <c r="Q97" i="17"/>
  <c r="Q96" i="17"/>
  <c r="Q95" i="17"/>
  <c r="Q94" i="17"/>
  <c r="Q93" i="17"/>
  <c r="Q92" i="17"/>
  <c r="Q91" i="17"/>
  <c r="Q90" i="17"/>
  <c r="Q89" i="17"/>
  <c r="Q88" i="17"/>
  <c r="Q87" i="17"/>
  <c r="Q85" i="17"/>
  <c r="Q84" i="17"/>
  <c r="Q83" i="17"/>
  <c r="Q82" i="17"/>
  <c r="Q81" i="17"/>
  <c r="Q80" i="17"/>
  <c r="Q79" i="17"/>
  <c r="Q78" i="17"/>
  <c r="Q77" i="17"/>
  <c r="Q76" i="17"/>
  <c r="Q75" i="17"/>
  <c r="Q74" i="17"/>
  <c r="Q73" i="17"/>
  <c r="Q72" i="17"/>
  <c r="Q71" i="17"/>
  <c r="Q70" i="17"/>
  <c r="Q69" i="17"/>
  <c r="Q68" i="17"/>
  <c r="Q67" i="17"/>
  <c r="Q66" i="17"/>
  <c r="Q65" i="17"/>
  <c r="Q64" i="17"/>
  <c r="Q63" i="17"/>
  <c r="Q62" i="17"/>
  <c r="Q61" i="17"/>
  <c r="Q60" i="17"/>
  <c r="Q59" i="17"/>
  <c r="Q58" i="17"/>
  <c r="Q57" i="17"/>
  <c r="Q56" i="17"/>
  <c r="Q55" i="17"/>
  <c r="Q54" i="17"/>
  <c r="Q53" i="17"/>
  <c r="Q52" i="17"/>
  <c r="Q51" i="17"/>
  <c r="Q49" i="17"/>
  <c r="Q48" i="17"/>
  <c r="Q47" i="17"/>
  <c r="Q46" i="17"/>
  <c r="Q45" i="17"/>
  <c r="Q44" i="17"/>
  <c r="Q43" i="17"/>
  <c r="Q42" i="17"/>
  <c r="Q41" i="17"/>
  <c r="Q40" i="17"/>
  <c r="Q39" i="17"/>
  <c r="Q38" i="17"/>
  <c r="Q37" i="17"/>
  <c r="Q36" i="17"/>
  <c r="Q35" i="17"/>
  <c r="Q34" i="17"/>
  <c r="Q33" i="17"/>
  <c r="Q32" i="17"/>
  <c r="Q31" i="17"/>
  <c r="Q30" i="17"/>
  <c r="Q29" i="17"/>
  <c r="Q28" i="17"/>
  <c r="Q27" i="17"/>
  <c r="Q26" i="17"/>
  <c r="Q25" i="17"/>
  <c r="Q23" i="17"/>
  <c r="Q22" i="17"/>
  <c r="Q21" i="17"/>
  <c r="Q20" i="17"/>
  <c r="Q19" i="17"/>
  <c r="Q18" i="17"/>
  <c r="Q17" i="17"/>
  <c r="Q16" i="17"/>
  <c r="Q15" i="17"/>
  <c r="Q12" i="17"/>
  <c r="G11" i="36"/>
  <c r="F11" i="36"/>
  <c r="E11" i="36"/>
  <c r="D10" i="36"/>
  <c r="I11" i="36" l="1"/>
  <c r="K11" i="36"/>
  <c r="H21" i="31"/>
  <c r="H117" i="31"/>
  <c r="H131" i="31"/>
  <c r="H95" i="31"/>
  <c r="H55" i="31"/>
  <c r="H57" i="31"/>
  <c r="H59" i="31"/>
  <c r="H61" i="31"/>
  <c r="H63" i="31"/>
  <c r="H65" i="31"/>
  <c r="H67" i="31"/>
  <c r="H69" i="31"/>
  <c r="H71" i="31"/>
  <c r="H73" i="31"/>
  <c r="H75" i="31"/>
  <c r="H77" i="31"/>
  <c r="H79" i="31"/>
  <c r="H81" i="31"/>
  <c r="H83" i="31"/>
  <c r="H85" i="31"/>
  <c r="H87" i="31"/>
  <c r="H89" i="31"/>
  <c r="H19" i="31"/>
  <c r="H109" i="31"/>
  <c r="H125" i="31"/>
  <c r="H135" i="31"/>
  <c r="H101" i="31"/>
  <c r="H30" i="31"/>
  <c r="H32" i="31"/>
  <c r="H34" i="31"/>
  <c r="H36" i="31"/>
  <c r="H38" i="31"/>
  <c r="H40" i="31"/>
  <c r="H42" i="31"/>
  <c r="H43" i="31"/>
  <c r="H45" i="31"/>
  <c r="H47" i="31"/>
  <c r="H49" i="31"/>
  <c r="H51" i="31"/>
  <c r="H53" i="31"/>
  <c r="H146" i="31"/>
  <c r="H148" i="31"/>
  <c r="H150" i="31"/>
  <c r="H23" i="31"/>
  <c r="H113" i="31"/>
  <c r="H121" i="31"/>
  <c r="H127" i="31"/>
  <c r="H133" i="31"/>
  <c r="H139" i="31"/>
  <c r="H143" i="31"/>
  <c r="H99" i="31"/>
  <c r="H20" i="31"/>
  <c r="H22" i="31"/>
  <c r="H24" i="31"/>
  <c r="H26" i="31"/>
  <c r="H108" i="31"/>
  <c r="H110" i="31"/>
  <c r="H112" i="31"/>
  <c r="H114" i="31"/>
  <c r="H116" i="31"/>
  <c r="H118" i="31"/>
  <c r="H120" i="31"/>
  <c r="H122" i="31"/>
  <c r="H124" i="31"/>
  <c r="H126" i="31"/>
  <c r="H128" i="31"/>
  <c r="H130" i="31"/>
  <c r="H132" i="31"/>
  <c r="H134" i="31"/>
  <c r="H136" i="31"/>
  <c r="H138" i="31"/>
  <c r="H140" i="31"/>
  <c r="H142" i="31"/>
  <c r="H144" i="31"/>
  <c r="H119" i="31"/>
  <c r="H141" i="31"/>
  <c r="H97" i="31"/>
  <c r="H92" i="31"/>
  <c r="H94" i="31"/>
  <c r="H98" i="31"/>
  <c r="H100" i="31"/>
  <c r="H102" i="31"/>
  <c r="H104" i="31"/>
  <c r="H27" i="31"/>
  <c r="H111" i="31"/>
  <c r="H123" i="31"/>
  <c r="H137" i="31"/>
  <c r="H91" i="31"/>
  <c r="H103" i="31"/>
  <c r="H16" i="31"/>
  <c r="H56" i="31"/>
  <c r="H58" i="31"/>
  <c r="H60" i="31"/>
  <c r="H62" i="31"/>
  <c r="H64" i="31"/>
  <c r="H66" i="31"/>
  <c r="H68" i="31"/>
  <c r="H70" i="31"/>
  <c r="H72" i="31"/>
  <c r="H74" i="31"/>
  <c r="H76" i="31"/>
  <c r="H78" i="31"/>
  <c r="H80" i="31"/>
  <c r="H82" i="31"/>
  <c r="H84" i="31"/>
  <c r="H86" i="31"/>
  <c r="H88" i="31"/>
  <c r="H25" i="31"/>
  <c r="H107" i="31"/>
  <c r="H115" i="31"/>
  <c r="H129" i="31"/>
  <c r="H93" i="31"/>
  <c r="H105" i="31"/>
  <c r="H29" i="31"/>
  <c r="H31" i="31"/>
  <c r="H33" i="31"/>
  <c r="H35" i="31"/>
  <c r="H37" i="31"/>
  <c r="H39" i="31"/>
  <c r="H41" i="31"/>
  <c r="H44" i="31"/>
  <c r="H46" i="31"/>
  <c r="H48" i="31"/>
  <c r="H50" i="31"/>
  <c r="H52" i="31"/>
  <c r="H147" i="31"/>
  <c r="H149" i="31"/>
  <c r="H151" i="31"/>
  <c r="H96" i="31"/>
  <c r="Q10" i="17"/>
  <c r="Q9" i="17"/>
  <c r="Q24" i="17"/>
  <c r="Q50" i="17"/>
  <c r="Q86" i="17"/>
  <c r="Q13" i="17"/>
  <c r="Q102" i="17"/>
  <c r="Q141" i="17"/>
  <c r="J11" i="36"/>
  <c r="D11" i="36"/>
  <c r="H13" i="31" l="1"/>
  <c r="H145" i="31"/>
  <c r="H14" i="31"/>
  <c r="H106" i="31"/>
  <c r="H28" i="31"/>
  <c r="H17" i="31"/>
  <c r="H90" i="31"/>
  <c r="H18" i="31"/>
  <c r="H54" i="31"/>
  <c r="Q11" i="17"/>
  <c r="H11" i="36"/>
  <c r="H15" i="31" l="1"/>
  <c r="H21" i="17" l="1"/>
  <c r="H20" i="17"/>
  <c r="H14" i="17" l="1"/>
  <c r="H18" i="17"/>
  <c r="H17" i="17"/>
  <c r="H13" i="17"/>
  <c r="H16" i="17"/>
  <c r="H19" i="17"/>
  <c r="H12" i="17" l="1"/>
  <c r="D66" i="29" l="1"/>
  <c r="D64" i="29"/>
  <c r="S64" i="17" l="1"/>
  <c r="S66" i="17"/>
  <c r="J70" i="31" l="1"/>
  <c r="J68" i="31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30" i="29"/>
  <c r="D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D54" i="29"/>
  <c r="D55" i="29"/>
  <c r="D56" i="29"/>
  <c r="D57" i="29"/>
  <c r="D58" i="29"/>
  <c r="D59" i="29"/>
  <c r="D60" i="29"/>
  <c r="D61" i="29"/>
  <c r="D62" i="29"/>
  <c r="D63" i="29"/>
  <c r="D65" i="29"/>
  <c r="D67" i="29"/>
  <c r="D68" i="29"/>
  <c r="D69" i="29"/>
  <c r="D70" i="29"/>
  <c r="D71" i="29"/>
  <c r="D72" i="29"/>
  <c r="D73" i="29"/>
  <c r="D74" i="29"/>
  <c r="D75" i="29"/>
  <c r="D76" i="29"/>
  <c r="D77" i="29"/>
  <c r="D78" i="29"/>
  <c r="D79" i="29"/>
  <c r="D80" i="29"/>
  <c r="D81" i="29"/>
  <c r="D82" i="29"/>
  <c r="D83" i="29"/>
  <c r="D84" i="29"/>
  <c r="D85" i="29"/>
  <c r="D86" i="29"/>
  <c r="D87" i="29"/>
  <c r="D88" i="29"/>
  <c r="D89" i="29"/>
  <c r="D90" i="29"/>
  <c r="D91" i="29"/>
  <c r="D92" i="29"/>
  <c r="D93" i="29"/>
  <c r="D94" i="29"/>
  <c r="D95" i="29"/>
  <c r="D96" i="29"/>
  <c r="D97" i="29"/>
  <c r="D98" i="29"/>
  <c r="D99" i="29"/>
  <c r="D100" i="29"/>
  <c r="D101" i="29"/>
  <c r="D102" i="29"/>
  <c r="D103" i="29"/>
  <c r="D104" i="29"/>
  <c r="D105" i="29"/>
  <c r="D106" i="29"/>
  <c r="D107" i="29"/>
  <c r="D108" i="29"/>
  <c r="D109" i="29"/>
  <c r="D110" i="29"/>
  <c r="D111" i="29"/>
  <c r="D112" i="29"/>
  <c r="D113" i="29"/>
  <c r="D114" i="29"/>
  <c r="D115" i="29"/>
  <c r="D116" i="29"/>
  <c r="D117" i="29"/>
  <c r="D118" i="29"/>
  <c r="D119" i="29"/>
  <c r="D120" i="29"/>
  <c r="D121" i="29"/>
  <c r="D122" i="29"/>
  <c r="D123" i="29"/>
  <c r="D124" i="29"/>
  <c r="D125" i="29"/>
  <c r="D126" i="29"/>
  <c r="D127" i="29"/>
  <c r="D128" i="29"/>
  <c r="D129" i="29"/>
  <c r="D130" i="29"/>
  <c r="D131" i="29"/>
  <c r="D132" i="29"/>
  <c r="D133" i="29"/>
  <c r="D134" i="29"/>
  <c r="D135" i="29"/>
  <c r="D136" i="29"/>
  <c r="D137" i="29"/>
  <c r="D138" i="29"/>
  <c r="D139" i="29"/>
  <c r="D140" i="29"/>
  <c r="D141" i="29"/>
  <c r="D142" i="29"/>
  <c r="D143" i="29"/>
  <c r="D144" i="29"/>
  <c r="D145" i="29"/>
  <c r="D146" i="29"/>
  <c r="D147" i="29"/>
  <c r="D148" i="29"/>
  <c r="S121" i="17" l="1"/>
  <c r="S63" i="17"/>
  <c r="S24" i="17"/>
  <c r="S120" i="17"/>
  <c r="S80" i="17"/>
  <c r="S31" i="17"/>
  <c r="S143" i="17"/>
  <c r="S135" i="17"/>
  <c r="S127" i="17"/>
  <c r="S119" i="17"/>
  <c r="S111" i="17"/>
  <c r="S103" i="17"/>
  <c r="S95" i="17"/>
  <c r="S87" i="17"/>
  <c r="S79" i="17"/>
  <c r="S71" i="17"/>
  <c r="S61" i="17"/>
  <c r="S53" i="17"/>
  <c r="S45" i="17"/>
  <c r="S38" i="17"/>
  <c r="S30" i="17"/>
  <c r="S22" i="17"/>
  <c r="S14" i="17"/>
  <c r="S145" i="17"/>
  <c r="S105" i="17"/>
  <c r="S39" i="17"/>
  <c r="S136" i="17"/>
  <c r="S96" i="17"/>
  <c r="S15" i="17"/>
  <c r="S142" i="17"/>
  <c r="S134" i="17"/>
  <c r="S126" i="17"/>
  <c r="S118" i="17"/>
  <c r="S110" i="17"/>
  <c r="S102" i="17"/>
  <c r="S94" i="17"/>
  <c r="S86" i="17"/>
  <c r="S78" i="17"/>
  <c r="S70" i="17"/>
  <c r="S52" i="17"/>
  <c r="S44" i="17"/>
  <c r="S37" i="17"/>
  <c r="S29" i="17"/>
  <c r="S21" i="17"/>
  <c r="S13" i="17"/>
  <c r="S129" i="17"/>
  <c r="S89" i="17"/>
  <c r="S32" i="17"/>
  <c r="S144" i="17"/>
  <c r="S88" i="17"/>
  <c r="S23" i="17"/>
  <c r="S141" i="17"/>
  <c r="S133" i="17"/>
  <c r="S125" i="17"/>
  <c r="S117" i="17"/>
  <c r="S109" i="17"/>
  <c r="S101" i="17"/>
  <c r="S93" i="17"/>
  <c r="S85" i="17"/>
  <c r="S77" i="17"/>
  <c r="S69" i="17"/>
  <c r="S59" i="17"/>
  <c r="S51" i="17"/>
  <c r="S43" i="17"/>
  <c r="S36" i="17"/>
  <c r="S28" i="17"/>
  <c r="S20" i="17"/>
  <c r="S97" i="17"/>
  <c r="S55" i="17"/>
  <c r="S112" i="17"/>
  <c r="S72" i="17"/>
  <c r="S54" i="17"/>
  <c r="S148" i="17"/>
  <c r="S140" i="17"/>
  <c r="S132" i="17"/>
  <c r="S124" i="17"/>
  <c r="S116" i="17"/>
  <c r="S108" i="17"/>
  <c r="S100" i="17"/>
  <c r="S84" i="17"/>
  <c r="S76" i="17"/>
  <c r="S68" i="17"/>
  <c r="S58" i="17"/>
  <c r="S50" i="17"/>
  <c r="S42" i="17"/>
  <c r="S35" i="17"/>
  <c r="S27" i="17"/>
  <c r="S19" i="17"/>
  <c r="S113" i="17"/>
  <c r="S73" i="17"/>
  <c r="S47" i="17"/>
  <c r="S147" i="17"/>
  <c r="S139" i="17"/>
  <c r="S131" i="17"/>
  <c r="S123" i="17"/>
  <c r="S115" i="17"/>
  <c r="S107" i="17"/>
  <c r="S99" i="17"/>
  <c r="S91" i="17"/>
  <c r="S83" i="17"/>
  <c r="S75" i="17"/>
  <c r="S67" i="17"/>
  <c r="S57" i="17"/>
  <c r="S49" i="17"/>
  <c r="S41" i="17"/>
  <c r="S34" i="17"/>
  <c r="S26" i="17"/>
  <c r="S18" i="17"/>
  <c r="S137" i="17"/>
  <c r="S81" i="17"/>
  <c r="S16" i="17"/>
  <c r="S128" i="17"/>
  <c r="S104" i="17"/>
  <c r="S62" i="17"/>
  <c r="S46" i="17"/>
  <c r="S146" i="17"/>
  <c r="S138" i="17"/>
  <c r="S130" i="17"/>
  <c r="S122" i="17"/>
  <c r="S114" i="17"/>
  <c r="S106" i="17"/>
  <c r="S98" i="17"/>
  <c r="S90" i="17"/>
  <c r="S82" i="17"/>
  <c r="S74" i="17"/>
  <c r="S65" i="17"/>
  <c r="S56" i="17"/>
  <c r="S48" i="17"/>
  <c r="S40" i="17"/>
  <c r="S33" i="17"/>
  <c r="S25" i="17"/>
  <c r="S17" i="17"/>
  <c r="S92" i="17"/>
  <c r="S60" i="17"/>
  <c r="J60" i="31" l="1"/>
  <c r="J126" i="31"/>
  <c r="J61" i="31"/>
  <c r="J23" i="31"/>
  <c r="J88" i="31"/>
  <c r="J58" i="31"/>
  <c r="J101" i="31"/>
  <c r="J81" i="31"/>
  <c r="J113" i="31"/>
  <c r="J145" i="31"/>
  <c r="J36" i="31"/>
  <c r="J25" i="31"/>
  <c r="J56" i="31"/>
  <c r="J130" i="31"/>
  <c r="J100" i="31"/>
  <c r="J75" i="31"/>
  <c r="J124" i="31"/>
  <c r="J95" i="31"/>
  <c r="J139" i="31"/>
  <c r="J37" i="31"/>
  <c r="J69" i="31"/>
  <c r="J102" i="31"/>
  <c r="J134" i="31"/>
  <c r="J66" i="31"/>
  <c r="J85" i="31"/>
  <c r="J38" i="31"/>
  <c r="J71" i="31"/>
  <c r="J103" i="31"/>
  <c r="J135" i="31"/>
  <c r="J51" i="31"/>
  <c r="J31" i="31"/>
  <c r="J62" i="31"/>
  <c r="J104" i="31"/>
  <c r="J136" i="31"/>
  <c r="J76" i="31"/>
  <c r="J24" i="31"/>
  <c r="J55" i="31"/>
  <c r="J89" i="31"/>
  <c r="J121" i="31"/>
  <c r="J27" i="31"/>
  <c r="J93" i="31"/>
  <c r="J33" i="31"/>
  <c r="J74" i="31"/>
  <c r="J106" i="31"/>
  <c r="J138" i="31"/>
  <c r="J140" i="31"/>
  <c r="J18" i="31"/>
  <c r="J49" i="31"/>
  <c r="J83" i="31"/>
  <c r="J115" i="31"/>
  <c r="J147" i="31"/>
  <c r="J28" i="31"/>
  <c r="J29" i="31"/>
  <c r="J107" i="31"/>
  <c r="J64" i="31"/>
  <c r="J20" i="31"/>
  <c r="J42" i="31"/>
  <c r="J44" i="31"/>
  <c r="J78" i="31"/>
  <c r="J110" i="31"/>
  <c r="J142" i="31"/>
  <c r="J108" i="31"/>
  <c r="J141" i="31"/>
  <c r="J45" i="31"/>
  <c r="J79" i="31"/>
  <c r="J111" i="31"/>
  <c r="J143" i="31"/>
  <c r="J77" i="31"/>
  <c r="J39" i="31"/>
  <c r="J72" i="31"/>
  <c r="J112" i="31"/>
  <c r="J144" i="31"/>
  <c r="J116" i="31"/>
  <c r="J32" i="31"/>
  <c r="J63" i="31"/>
  <c r="J97" i="31"/>
  <c r="J129" i="31"/>
  <c r="J92" i="31"/>
  <c r="J133" i="31"/>
  <c r="J41" i="31"/>
  <c r="J82" i="31"/>
  <c r="J114" i="31"/>
  <c r="J146" i="31"/>
  <c r="J43" i="31"/>
  <c r="J26" i="31"/>
  <c r="J57" i="31"/>
  <c r="J91" i="31"/>
  <c r="J123" i="31"/>
  <c r="J35" i="31"/>
  <c r="J67" i="31"/>
  <c r="J94" i="31"/>
  <c r="J98" i="31"/>
  <c r="J50" i="31"/>
  <c r="J30" i="31"/>
  <c r="J127" i="31"/>
  <c r="J54" i="31"/>
  <c r="J128" i="31"/>
  <c r="J47" i="31"/>
  <c r="J149" i="31"/>
  <c r="J21" i="31"/>
  <c r="J52" i="31"/>
  <c r="J86" i="31"/>
  <c r="J118" i="31"/>
  <c r="J150" i="31"/>
  <c r="J132" i="31"/>
  <c r="J22" i="31"/>
  <c r="J53" i="31"/>
  <c r="J87" i="31"/>
  <c r="J119" i="31"/>
  <c r="J151" i="31"/>
  <c r="J117" i="31"/>
  <c r="J46" i="31"/>
  <c r="J80" i="31"/>
  <c r="J120" i="31"/>
  <c r="J152" i="31"/>
  <c r="J59" i="31"/>
  <c r="J40" i="31"/>
  <c r="J73" i="31"/>
  <c r="J105" i="31"/>
  <c r="J137" i="31"/>
  <c r="J148" i="31"/>
  <c r="J17" i="31"/>
  <c r="J48" i="31"/>
  <c r="J90" i="31"/>
  <c r="J122" i="31"/>
  <c r="J19" i="31"/>
  <c r="J109" i="31"/>
  <c r="J34" i="31"/>
  <c r="J65" i="31"/>
  <c r="J99" i="31"/>
  <c r="J131" i="31"/>
  <c r="J84" i="31"/>
  <c r="J125" i="31"/>
  <c r="J96" i="31"/>
  <c r="R13" i="17" l="1"/>
  <c r="R14" i="17"/>
  <c r="R15" i="17"/>
  <c r="R16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2" i="17"/>
  <c r="R113" i="17"/>
  <c r="R114" i="17"/>
  <c r="R115" i="17"/>
  <c r="R116" i="17"/>
  <c r="R118" i="17"/>
  <c r="R119" i="17"/>
  <c r="R120" i="17"/>
  <c r="R121" i="17"/>
  <c r="R122" i="17"/>
  <c r="R123" i="17"/>
  <c r="R124" i="17"/>
  <c r="R125" i="17"/>
  <c r="R126" i="17"/>
  <c r="R128" i="17"/>
  <c r="R130" i="17"/>
  <c r="R131" i="17"/>
  <c r="R132" i="17"/>
  <c r="R133" i="17"/>
  <c r="R134" i="17"/>
  <c r="R135" i="17"/>
  <c r="R136" i="17"/>
  <c r="R137" i="17"/>
  <c r="R141" i="17"/>
  <c r="R142" i="17"/>
  <c r="R143" i="17"/>
  <c r="R144" i="17"/>
  <c r="R145" i="17"/>
  <c r="R146" i="17"/>
  <c r="R147" i="17"/>
  <c r="R148" i="17"/>
  <c r="D10" i="28"/>
  <c r="I151" i="31" l="1"/>
  <c r="I127" i="31"/>
  <c r="I79" i="31"/>
  <c r="I23" i="31"/>
  <c r="I126" i="31"/>
  <c r="I86" i="31"/>
  <c r="I70" i="31"/>
  <c r="I22" i="31"/>
  <c r="I149" i="31"/>
  <c r="I141" i="31"/>
  <c r="R129" i="17"/>
  <c r="I125" i="31"/>
  <c r="I117" i="31"/>
  <c r="I109" i="31"/>
  <c r="I101" i="31"/>
  <c r="R89" i="17"/>
  <c r="I85" i="31"/>
  <c r="I77" i="31"/>
  <c r="I69" i="31"/>
  <c r="I60" i="31"/>
  <c r="I52" i="31"/>
  <c r="I44" i="31"/>
  <c r="I37" i="31"/>
  <c r="I29" i="31"/>
  <c r="R17" i="17"/>
  <c r="I135" i="31"/>
  <c r="I87" i="31"/>
  <c r="I46" i="31"/>
  <c r="I118" i="31"/>
  <c r="I38" i="31"/>
  <c r="I148" i="31"/>
  <c r="I140" i="31"/>
  <c r="I132" i="31"/>
  <c r="I124" i="31"/>
  <c r="I116" i="31"/>
  <c r="I108" i="31"/>
  <c r="I100" i="31"/>
  <c r="I92" i="31"/>
  <c r="I84" i="31"/>
  <c r="I76" i="31"/>
  <c r="I68" i="31"/>
  <c r="I59" i="31"/>
  <c r="I51" i="31"/>
  <c r="I43" i="31"/>
  <c r="I36" i="31"/>
  <c r="I28" i="31"/>
  <c r="I20" i="31"/>
  <c r="R139" i="17"/>
  <c r="I95" i="31"/>
  <c r="I62" i="31"/>
  <c r="R138" i="17"/>
  <c r="I30" i="31"/>
  <c r="R9" i="17"/>
  <c r="I147" i="31"/>
  <c r="I139" i="31"/>
  <c r="R127" i="17"/>
  <c r="I123" i="31"/>
  <c r="R111" i="17"/>
  <c r="I107" i="31"/>
  <c r="I99" i="31"/>
  <c r="I91" i="31"/>
  <c r="I83" i="31"/>
  <c r="I75" i="31"/>
  <c r="I67" i="31"/>
  <c r="I58" i="31"/>
  <c r="I50" i="31"/>
  <c r="I35" i="31"/>
  <c r="I27" i="31"/>
  <c r="I19" i="31"/>
  <c r="I111" i="31"/>
  <c r="I39" i="31"/>
  <c r="I102" i="31"/>
  <c r="I61" i="31"/>
  <c r="R10" i="17"/>
  <c r="I146" i="31"/>
  <c r="I138" i="31"/>
  <c r="I130" i="31"/>
  <c r="I122" i="31"/>
  <c r="I114" i="31"/>
  <c r="I106" i="31"/>
  <c r="I98" i="31"/>
  <c r="I90" i="31"/>
  <c r="I82" i="31"/>
  <c r="I74" i="31"/>
  <c r="I66" i="31"/>
  <c r="I57" i="31"/>
  <c r="I49" i="31"/>
  <c r="I42" i="31"/>
  <c r="I34" i="31"/>
  <c r="I26" i="31"/>
  <c r="I18" i="31"/>
  <c r="I103" i="31"/>
  <c r="I54" i="31"/>
  <c r="I134" i="31"/>
  <c r="I45" i="31"/>
  <c r="I145" i="31"/>
  <c r="I137" i="31"/>
  <c r="I129" i="31"/>
  <c r="R117" i="17"/>
  <c r="I113" i="31"/>
  <c r="I105" i="31"/>
  <c r="I97" i="31"/>
  <c r="I89" i="31"/>
  <c r="I81" i="31"/>
  <c r="I73" i="31"/>
  <c r="I65" i="31"/>
  <c r="I56" i="31"/>
  <c r="I48" i="31"/>
  <c r="I41" i="31"/>
  <c r="I33" i="31"/>
  <c r="I25" i="31"/>
  <c r="I17" i="31"/>
  <c r="I119" i="31"/>
  <c r="I71" i="31"/>
  <c r="I31" i="31"/>
  <c r="I150" i="31"/>
  <c r="I110" i="31"/>
  <c r="I94" i="31"/>
  <c r="I78" i="31"/>
  <c r="I53" i="31"/>
  <c r="I152" i="31"/>
  <c r="R140" i="17"/>
  <c r="I136" i="31"/>
  <c r="I128" i="31"/>
  <c r="I120" i="31"/>
  <c r="I112" i="31"/>
  <c r="I104" i="31"/>
  <c r="I88" i="31"/>
  <c r="I80" i="31"/>
  <c r="I72" i="31"/>
  <c r="I63" i="31"/>
  <c r="I55" i="31"/>
  <c r="I47" i="31"/>
  <c r="R36" i="17"/>
  <c r="I32" i="31"/>
  <c r="I24" i="31"/>
  <c r="I96" i="31"/>
  <c r="R60" i="17"/>
  <c r="I13" i="31" l="1"/>
  <c r="I115" i="31"/>
  <c r="I133" i="31"/>
  <c r="I14" i="31"/>
  <c r="I93" i="31"/>
  <c r="I121" i="31"/>
  <c r="I142" i="31"/>
  <c r="I40" i="31"/>
  <c r="I64" i="31"/>
  <c r="I144" i="31"/>
  <c r="I131" i="31"/>
  <c r="I143" i="31"/>
  <c r="I21" i="31"/>
  <c r="M148" i="17" l="1"/>
  <c r="M9" i="17" l="1"/>
  <c r="F9" i="17" s="1"/>
  <c r="D12" i="29" l="1"/>
  <c r="D10" i="29"/>
  <c r="D12" i="17"/>
  <c r="E11" i="22"/>
  <c r="D10" i="17"/>
  <c r="D9" i="17"/>
  <c r="D13" i="31" l="1"/>
  <c r="S9" i="17"/>
  <c r="T9" i="17" s="1"/>
  <c r="S10" i="17"/>
  <c r="D14" i="31"/>
  <c r="D16" i="31"/>
  <c r="D15" i="31" s="1"/>
  <c r="D11" i="17"/>
  <c r="S12" i="17"/>
  <c r="D11" i="29"/>
  <c r="J13" i="31" l="1"/>
  <c r="J14" i="31"/>
  <c r="J16" i="31"/>
  <c r="J15" i="31" s="1"/>
  <c r="S11" i="17"/>
  <c r="M147" i="17" l="1"/>
  <c r="M93" i="17" l="1"/>
  <c r="M10" i="17"/>
  <c r="M12" i="17" l="1"/>
  <c r="M130" i="17" l="1"/>
  <c r="M133" i="17"/>
  <c r="M96" i="17"/>
  <c r="M63" i="17"/>
  <c r="M35" i="17"/>
  <c r="M132" i="17"/>
  <c r="M118" i="17"/>
  <c r="M95" i="17"/>
  <c r="M78" i="17"/>
  <c r="M55" i="17"/>
  <c r="M39" i="17"/>
  <c r="M26" i="17"/>
  <c r="M19" i="17"/>
  <c r="M139" i="17"/>
  <c r="M131" i="17"/>
  <c r="M124" i="17"/>
  <c r="M117" i="17"/>
  <c r="M110" i="17"/>
  <c r="M102" i="17"/>
  <c r="M94" i="17"/>
  <c r="M85" i="17"/>
  <c r="M77" i="17"/>
  <c r="M69" i="17"/>
  <c r="M61" i="17"/>
  <c r="M54" i="17"/>
  <c r="M46" i="17"/>
  <c r="M33" i="17"/>
  <c r="M25" i="17"/>
  <c r="M57" i="17"/>
  <c r="M36" i="17"/>
  <c r="M13" i="17"/>
  <c r="M112" i="17"/>
  <c r="M79" i="17"/>
  <c r="M56" i="17"/>
  <c r="M40" i="17"/>
  <c r="M27" i="17"/>
  <c r="M20" i="17"/>
  <c r="M140" i="17"/>
  <c r="M125" i="17"/>
  <c r="M103" i="17"/>
  <c r="M86" i="17"/>
  <c r="M70" i="17"/>
  <c r="M47" i="17"/>
  <c r="M34" i="17"/>
  <c r="M138" i="17"/>
  <c r="M123" i="17"/>
  <c r="M109" i="17"/>
  <c r="M92" i="17"/>
  <c r="M84" i="17"/>
  <c r="M76" i="17"/>
  <c r="M68" i="17"/>
  <c r="M53" i="17"/>
  <c r="M45" i="17"/>
  <c r="M32" i="17"/>
  <c r="M119" i="17"/>
  <c r="M105" i="17"/>
  <c r="M80" i="17"/>
  <c r="M41" i="17"/>
  <c r="M21" i="17"/>
  <c r="M71" i="17"/>
  <c r="M111" i="17"/>
  <c r="M62" i="17"/>
  <c r="M146" i="17"/>
  <c r="M116" i="17"/>
  <c r="M101" i="17"/>
  <c r="M145" i="17"/>
  <c r="M137" i="17"/>
  <c r="M129" i="17"/>
  <c r="M122" i="17"/>
  <c r="M115" i="17"/>
  <c r="M108" i="17"/>
  <c r="M100" i="17"/>
  <c r="M91" i="17"/>
  <c r="M83" i="17"/>
  <c r="M75" i="17"/>
  <c r="M67" i="17"/>
  <c r="M60" i="17"/>
  <c r="M52" i="17"/>
  <c r="M44" i="17"/>
  <c r="M38" i="17"/>
  <c r="M31" i="17"/>
  <c r="M24" i="17"/>
  <c r="M16" i="17"/>
  <c r="M142" i="17"/>
  <c r="M72" i="17"/>
  <c r="M134" i="17"/>
  <c r="M97" i="17"/>
  <c r="M64" i="17"/>
  <c r="M28" i="17"/>
  <c r="M141" i="17"/>
  <c r="M104" i="17"/>
  <c r="M87" i="17"/>
  <c r="M48" i="17"/>
  <c r="M144" i="17"/>
  <c r="M136" i="17"/>
  <c r="M128" i="17"/>
  <c r="M121" i="17"/>
  <c r="M114" i="17"/>
  <c r="M107" i="17"/>
  <c r="M99" i="17"/>
  <c r="M90" i="17"/>
  <c r="M82" i="17"/>
  <c r="M74" i="17"/>
  <c r="M66" i="17"/>
  <c r="M59" i="17"/>
  <c r="M51" i="17"/>
  <c r="M43" i="17"/>
  <c r="M37" i="17"/>
  <c r="M30" i="17"/>
  <c r="M23" i="17"/>
  <c r="M15" i="17"/>
  <c r="M143" i="17"/>
  <c r="M135" i="17"/>
  <c r="M127" i="17"/>
  <c r="M120" i="17"/>
  <c r="M113" i="17"/>
  <c r="M106" i="17"/>
  <c r="M98" i="17"/>
  <c r="M81" i="17"/>
  <c r="M73" i="17"/>
  <c r="M65" i="17"/>
  <c r="M58" i="17"/>
  <c r="M50" i="17"/>
  <c r="M42" i="17"/>
  <c r="M29" i="17"/>
  <c r="M22" i="17"/>
  <c r="M14" i="17"/>
  <c r="M126" i="17"/>
  <c r="M49" i="17"/>
  <c r="F95" i="17" l="1"/>
  <c r="F94" i="17"/>
  <c r="F93" i="17"/>
  <c r="F10" i="17"/>
  <c r="T10" i="17" s="1"/>
  <c r="T94" i="17" l="1"/>
  <c r="T93" i="17"/>
  <c r="T95" i="17"/>
  <c r="F13" i="31" l="1"/>
  <c r="F14" i="31"/>
  <c r="K14" i="31" l="1"/>
  <c r="M14" i="31" s="1"/>
  <c r="K13" i="31"/>
  <c r="M13" i="31" s="1"/>
  <c r="D11" i="22" l="1"/>
  <c r="F97" i="31" l="1"/>
  <c r="K97" i="31" s="1"/>
  <c r="M97" i="31" s="1"/>
  <c r="F98" i="31"/>
  <c r="K98" i="31" s="1"/>
  <c r="M98" i="31" s="1"/>
  <c r="F99" i="31"/>
  <c r="K99" i="31" s="1"/>
  <c r="M99" i="31" s="1"/>
  <c r="D11" i="28" l="1"/>
  <c r="R12" i="17"/>
  <c r="R11" i="17" l="1"/>
  <c r="I16" i="31"/>
  <c r="I15" i="31" s="1"/>
  <c r="N8" i="35" l="1"/>
  <c r="E8" i="35"/>
  <c r="D11" i="35" l="1"/>
  <c r="H15" i="17"/>
  <c r="H11" i="17" l="1"/>
  <c r="D8" i="35"/>
  <c r="F116" i="17" l="1"/>
  <c r="F91" i="17"/>
  <c r="F135" i="17"/>
  <c r="F121" i="17"/>
  <c r="F122" i="17"/>
  <c r="T122" i="17" s="1"/>
  <c r="F146" i="17"/>
  <c r="F117" i="17"/>
  <c r="F65" i="17"/>
  <c r="T117" i="17" l="1"/>
  <c r="T135" i="17"/>
  <c r="T121" i="17"/>
  <c r="F69" i="31"/>
  <c r="K69" i="31" s="1"/>
  <c r="M69" i="31" s="1"/>
  <c r="T65" i="17"/>
  <c r="F95" i="31"/>
  <c r="K95" i="31" s="1"/>
  <c r="M95" i="31" s="1"/>
  <c r="T91" i="17"/>
  <c r="T146" i="17"/>
  <c r="F120" i="31"/>
  <c r="K120" i="31" s="1"/>
  <c r="M120" i="31" s="1"/>
  <c r="T116" i="17"/>
  <c r="F121" i="31"/>
  <c r="K121" i="31" s="1"/>
  <c r="M121" i="31" s="1"/>
  <c r="F126" i="31"/>
  <c r="K126" i="31" s="1"/>
  <c r="M126" i="31" s="1"/>
  <c r="F125" i="31"/>
  <c r="K125" i="31" s="1"/>
  <c r="M125" i="31" s="1"/>
  <c r="F139" i="31"/>
  <c r="K139" i="31" s="1"/>
  <c r="M139" i="31" s="1"/>
  <c r="F35" i="17"/>
  <c r="F114" i="17"/>
  <c r="F118" i="17"/>
  <c r="T118" i="17" s="1"/>
  <c r="F34" i="17"/>
  <c r="F112" i="17"/>
  <c r="F124" i="17"/>
  <c r="F147" i="17"/>
  <c r="F111" i="17"/>
  <c r="F119" i="17"/>
  <c r="F149" i="17"/>
  <c r="T149" i="17" s="1"/>
  <c r="F125" i="17"/>
  <c r="F64" i="17"/>
  <c r="F150" i="31"/>
  <c r="K150" i="31" s="1"/>
  <c r="M150" i="31" s="1"/>
  <c r="F142" i="17"/>
  <c r="T142" i="17" s="1"/>
  <c r="F126" i="17"/>
  <c r="F24" i="17"/>
  <c r="F148" i="17"/>
  <c r="F127" i="17"/>
  <c r="T127" i="17" s="1"/>
  <c r="F115" i="17"/>
  <c r="T115" i="17" s="1"/>
  <c r="F128" i="17"/>
  <c r="T128" i="17" s="1"/>
  <c r="F140" i="17"/>
  <c r="F129" i="17"/>
  <c r="T119" i="17" l="1"/>
  <c r="T129" i="17"/>
  <c r="T126" i="17"/>
  <c r="T112" i="17"/>
  <c r="T64" i="17"/>
  <c r="T148" i="17"/>
  <c r="F39" i="31"/>
  <c r="K39" i="31" s="1"/>
  <c r="M39" i="31" s="1"/>
  <c r="T35" i="17"/>
  <c r="F129" i="31"/>
  <c r="K129" i="31" s="1"/>
  <c r="M129" i="31" s="1"/>
  <c r="T125" i="17"/>
  <c r="F128" i="31"/>
  <c r="K128" i="31" s="1"/>
  <c r="M128" i="31" s="1"/>
  <c r="T124" i="17"/>
  <c r="T24" i="17"/>
  <c r="T34" i="17"/>
  <c r="F118" i="31"/>
  <c r="K118" i="31" s="1"/>
  <c r="M118" i="31" s="1"/>
  <c r="T114" i="17"/>
  <c r="F115" i="31"/>
  <c r="K115" i="31" s="1"/>
  <c r="M115" i="31" s="1"/>
  <c r="T111" i="17"/>
  <c r="T140" i="17"/>
  <c r="T147" i="17"/>
  <c r="F123" i="31"/>
  <c r="K123" i="31" s="1"/>
  <c r="M123" i="31" s="1"/>
  <c r="F146" i="31"/>
  <c r="K146" i="31" s="1"/>
  <c r="M146" i="31" s="1"/>
  <c r="F132" i="31"/>
  <c r="K132" i="31" s="1"/>
  <c r="M132" i="31" s="1"/>
  <c r="F122" i="31"/>
  <c r="K122" i="31" s="1"/>
  <c r="M122" i="31" s="1"/>
  <c r="F144" i="31"/>
  <c r="K144" i="31" s="1"/>
  <c r="M144" i="31" s="1"/>
  <c r="F130" i="31"/>
  <c r="K130" i="31" s="1"/>
  <c r="M130" i="31" s="1"/>
  <c r="F151" i="31"/>
  <c r="K151" i="31" s="1"/>
  <c r="M151" i="31" s="1"/>
  <c r="F131" i="31"/>
  <c r="K131" i="31" s="1"/>
  <c r="M131" i="31" s="1"/>
  <c r="F38" i="31"/>
  <c r="K38" i="31" s="1"/>
  <c r="M38" i="31" s="1"/>
  <c r="F68" i="31"/>
  <c r="K68" i="31" s="1"/>
  <c r="M68" i="31" s="1"/>
  <c r="F116" i="31"/>
  <c r="K116" i="31" s="1"/>
  <c r="M116" i="31" s="1"/>
  <c r="F152" i="31"/>
  <c r="K152" i="31" s="1"/>
  <c r="M152" i="31" s="1"/>
  <c r="F153" i="31"/>
  <c r="K153" i="31" s="1"/>
  <c r="M153" i="31" s="1"/>
  <c r="F28" i="31"/>
  <c r="K28" i="31" s="1"/>
  <c r="M28" i="31" s="1"/>
  <c r="F119" i="31"/>
  <c r="K119" i="31" s="1"/>
  <c r="M119" i="31" s="1"/>
  <c r="F133" i="31"/>
  <c r="K133" i="31" s="1"/>
  <c r="M133" i="31" s="1"/>
  <c r="F26" i="17" l="1"/>
  <c r="F43" i="17"/>
  <c r="F82" i="17"/>
  <c r="T82" i="17" s="1"/>
  <c r="F110" i="17"/>
  <c r="F33" i="17"/>
  <c r="F36" i="17"/>
  <c r="F14" i="17"/>
  <c r="F41" i="17"/>
  <c r="F30" i="17"/>
  <c r="F90" i="17"/>
  <c r="F45" i="17"/>
  <c r="F73" i="17"/>
  <c r="F27" i="17"/>
  <c r="F113" i="17"/>
  <c r="F74" i="17"/>
  <c r="F108" i="17"/>
  <c r="F58" i="17"/>
  <c r="F68" i="17"/>
  <c r="T68" i="17" s="1"/>
  <c r="F42" i="17"/>
  <c r="F104" i="17"/>
  <c r="F13" i="17"/>
  <c r="F12" i="17"/>
  <c r="T33" i="17" l="1"/>
  <c r="T73" i="17"/>
  <c r="T108" i="17"/>
  <c r="T41" i="17"/>
  <c r="T74" i="17"/>
  <c r="T14" i="17"/>
  <c r="T13" i="17"/>
  <c r="T27" i="17"/>
  <c r="T36" i="17"/>
  <c r="T104" i="17"/>
  <c r="T110" i="17"/>
  <c r="T45" i="17"/>
  <c r="T12" i="17"/>
  <c r="T90" i="17"/>
  <c r="T43" i="17"/>
  <c r="T42" i="17"/>
  <c r="T58" i="17"/>
  <c r="T30" i="17"/>
  <c r="T26" i="17"/>
  <c r="F117" i="31"/>
  <c r="K117" i="31" s="1"/>
  <c r="M117" i="31" s="1"/>
  <c r="T113" i="17"/>
  <c r="F17" i="31"/>
  <c r="K17" i="31" s="1"/>
  <c r="M17" i="31" s="1"/>
  <c r="F37" i="31"/>
  <c r="K37" i="31" s="1"/>
  <c r="M37" i="31" s="1"/>
  <c r="F72" i="31"/>
  <c r="K72" i="31" s="1"/>
  <c r="M72" i="31" s="1"/>
  <c r="F62" i="31"/>
  <c r="K62" i="31" s="1"/>
  <c r="M62" i="31" s="1"/>
  <c r="F30" i="31"/>
  <c r="K30" i="31" s="1"/>
  <c r="M30" i="31" s="1"/>
  <c r="F86" i="31"/>
  <c r="K86" i="31" s="1"/>
  <c r="M86" i="31" s="1"/>
  <c r="F78" i="31"/>
  <c r="K78" i="31" s="1"/>
  <c r="M78" i="31" s="1"/>
  <c r="F18" i="31"/>
  <c r="K18" i="31" s="1"/>
  <c r="M18" i="31" s="1"/>
  <c r="F108" i="31"/>
  <c r="K108" i="31" s="1"/>
  <c r="M108" i="31" s="1"/>
  <c r="F31" i="31"/>
  <c r="K31" i="31" s="1"/>
  <c r="M31" i="31" s="1"/>
  <c r="F46" i="31"/>
  <c r="K46" i="31" s="1"/>
  <c r="M46" i="31" s="1"/>
  <c r="F77" i="31"/>
  <c r="K77" i="31" s="1"/>
  <c r="M77" i="31" s="1"/>
  <c r="F114" i="31"/>
  <c r="K114" i="31" s="1"/>
  <c r="M114" i="31" s="1"/>
  <c r="F49" i="31"/>
  <c r="K49" i="31" s="1"/>
  <c r="M49" i="31" s="1"/>
  <c r="F47" i="31"/>
  <c r="K47" i="31" s="1"/>
  <c r="M47" i="31" s="1"/>
  <c r="F112" i="31"/>
  <c r="K112" i="31" s="1"/>
  <c r="M112" i="31" s="1"/>
  <c r="F34" i="31"/>
  <c r="K34" i="31" s="1"/>
  <c r="M34" i="31" s="1"/>
  <c r="F40" i="31"/>
  <c r="K40" i="31" s="1"/>
  <c r="M40" i="31" s="1"/>
  <c r="F45" i="31"/>
  <c r="K45" i="31" s="1"/>
  <c r="M45" i="31" s="1"/>
  <c r="F22" i="17"/>
  <c r="F76" i="17"/>
  <c r="T76" i="17" s="1"/>
  <c r="F99" i="17"/>
  <c r="F23" i="17"/>
  <c r="F21" i="17"/>
  <c r="F101" i="17"/>
  <c r="F132" i="17"/>
  <c r="F79" i="17"/>
  <c r="T79" i="17" s="1"/>
  <c r="F16" i="17"/>
  <c r="F56" i="17"/>
  <c r="F51" i="17"/>
  <c r="F81" i="17"/>
  <c r="T81" i="17" s="1"/>
  <c r="F134" i="17"/>
  <c r="F87" i="17"/>
  <c r="F139" i="17"/>
  <c r="F62" i="17"/>
  <c r="F69" i="17"/>
  <c r="F53" i="17"/>
  <c r="F103" i="17"/>
  <c r="F83" i="17"/>
  <c r="F136" i="17"/>
  <c r="T136" i="17" s="1"/>
  <c r="F38" i="17"/>
  <c r="T38" i="17" s="1"/>
  <c r="F25" i="17"/>
  <c r="F31" i="17"/>
  <c r="F144" i="17"/>
  <c r="F107" i="17"/>
  <c r="F137" i="17"/>
  <c r="F59" i="17"/>
  <c r="F85" i="17"/>
  <c r="F67" i="17"/>
  <c r="F145" i="17"/>
  <c r="F28" i="17"/>
  <c r="F106" i="17"/>
  <c r="F37" i="17"/>
  <c r="T37" i="17" s="1"/>
  <c r="F120" i="17"/>
  <c r="F84" i="17"/>
  <c r="F71" i="17"/>
  <c r="T71" i="17" s="1"/>
  <c r="F57" i="17"/>
  <c r="F63" i="17"/>
  <c r="F75" i="17"/>
  <c r="F92" i="17"/>
  <c r="F109" i="17"/>
  <c r="F29" i="17"/>
  <c r="F98" i="17"/>
  <c r="F47" i="17"/>
  <c r="F80" i="17"/>
  <c r="F20" i="17"/>
  <c r="F100" i="17"/>
  <c r="F49" i="17"/>
  <c r="F39" i="17"/>
  <c r="F46" i="17"/>
  <c r="F60" i="17"/>
  <c r="F138" i="17"/>
  <c r="F86" i="17"/>
  <c r="F94" i="31"/>
  <c r="K94" i="31" s="1"/>
  <c r="M94" i="31" s="1"/>
  <c r="F19" i="17"/>
  <c r="F48" i="17"/>
  <c r="F143" i="17"/>
  <c r="F77" i="17"/>
  <c r="F55" i="17"/>
  <c r="F133" i="17"/>
  <c r="T133" i="17" s="1"/>
  <c r="F54" i="17"/>
  <c r="F131" i="17"/>
  <c r="F15" i="17"/>
  <c r="F96" i="17"/>
  <c r="F78" i="17"/>
  <c r="T78" i="17" s="1"/>
  <c r="F44" i="17"/>
  <c r="F50" i="17"/>
  <c r="F141" i="17"/>
  <c r="F97" i="17"/>
  <c r="F102" i="17"/>
  <c r="F123" i="17"/>
  <c r="T123" i="17" s="1"/>
  <c r="F61" i="17"/>
  <c r="F70" i="17"/>
  <c r="T70" i="17" s="1"/>
  <c r="F130" i="17"/>
  <c r="F66" i="17"/>
  <c r="F52" i="17"/>
  <c r="F72" i="17"/>
  <c r="T72" i="17" s="1"/>
  <c r="F40" i="17"/>
  <c r="F32" i="17"/>
  <c r="F105" i="17"/>
  <c r="L11" i="17"/>
  <c r="T92" i="17" l="1"/>
  <c r="T97" i="17"/>
  <c r="T44" i="17"/>
  <c r="T139" i="17"/>
  <c r="T101" i="17"/>
  <c r="T52" i="17"/>
  <c r="T86" i="17"/>
  <c r="T80" i="17"/>
  <c r="T57" i="17"/>
  <c r="T106" i="17"/>
  <c r="T69" i="17"/>
  <c r="T16" i="17"/>
  <c r="T22" i="17"/>
  <c r="T77" i="17"/>
  <c r="T46" i="17"/>
  <c r="T66" i="17"/>
  <c r="T50" i="17"/>
  <c r="T55" i="17"/>
  <c r="T138" i="17"/>
  <c r="T47" i="17"/>
  <c r="T28" i="17"/>
  <c r="T31" i="17"/>
  <c r="T62" i="17"/>
  <c r="T29" i="17"/>
  <c r="T105" i="17"/>
  <c r="T61" i="17"/>
  <c r="T48" i="17"/>
  <c r="T39" i="17"/>
  <c r="T109" i="17"/>
  <c r="T85" i="17"/>
  <c r="T134" i="17"/>
  <c r="T21" i="17"/>
  <c r="T130" i="17"/>
  <c r="T132" i="17"/>
  <c r="T87" i="17"/>
  <c r="T32" i="17"/>
  <c r="T15" i="17"/>
  <c r="T19" i="17"/>
  <c r="T49" i="17"/>
  <c r="T84" i="17"/>
  <c r="T59" i="17"/>
  <c r="T83" i="17"/>
  <c r="T23" i="17"/>
  <c r="T60" i="17"/>
  <c r="T25" i="17"/>
  <c r="T67" i="17"/>
  <c r="T40" i="17"/>
  <c r="T102" i="17"/>
  <c r="T131" i="17"/>
  <c r="T100" i="17"/>
  <c r="T75" i="17"/>
  <c r="T103" i="17"/>
  <c r="T51" i="17"/>
  <c r="T99" i="17"/>
  <c r="T98" i="17"/>
  <c r="T54" i="17"/>
  <c r="T20" i="17"/>
  <c r="T63" i="17"/>
  <c r="T107" i="17"/>
  <c r="T53" i="17"/>
  <c r="T56" i="17"/>
  <c r="T145" i="17"/>
  <c r="T137" i="17"/>
  <c r="T143" i="17"/>
  <c r="T96" i="17"/>
  <c r="F145" i="31"/>
  <c r="K145" i="31" s="1"/>
  <c r="M145" i="31" s="1"/>
  <c r="T141" i="17"/>
  <c r="T144" i="17"/>
  <c r="F124" i="31"/>
  <c r="K124" i="31" s="1"/>
  <c r="M124" i="31" s="1"/>
  <c r="T120" i="17"/>
  <c r="F57" i="31"/>
  <c r="K57" i="31" s="1"/>
  <c r="M57" i="31" s="1"/>
  <c r="F107" i="31"/>
  <c r="K107" i="31" s="1"/>
  <c r="M107" i="31" s="1"/>
  <c r="F75" i="31"/>
  <c r="K75" i="31" s="1"/>
  <c r="M75" i="31" s="1"/>
  <c r="F140" i="31"/>
  <c r="K140" i="31" s="1"/>
  <c r="M140" i="31" s="1"/>
  <c r="F85" i="31"/>
  <c r="K85" i="31" s="1"/>
  <c r="M85" i="31" s="1"/>
  <c r="F83" i="31"/>
  <c r="K83" i="31" s="1"/>
  <c r="M83" i="31" s="1"/>
  <c r="F82" i="31"/>
  <c r="K82" i="31" s="1"/>
  <c r="M82" i="31" s="1"/>
  <c r="F25" i="31"/>
  <c r="K25" i="31" s="1"/>
  <c r="M25" i="31" s="1"/>
  <c r="F63" i="31"/>
  <c r="K63" i="31" s="1"/>
  <c r="M63" i="31" s="1"/>
  <c r="F87" i="31"/>
  <c r="K87" i="31" s="1"/>
  <c r="M87" i="31" s="1"/>
  <c r="F27" i="31"/>
  <c r="K27" i="31" s="1"/>
  <c r="M27" i="31" s="1"/>
  <c r="F41" i="31"/>
  <c r="K41" i="31" s="1"/>
  <c r="M41" i="31" s="1"/>
  <c r="F141" i="31"/>
  <c r="K141" i="31" s="1"/>
  <c r="M141" i="31" s="1"/>
  <c r="F103" i="31"/>
  <c r="K103" i="31" s="1"/>
  <c r="M103" i="31" s="1"/>
  <c r="F74" i="31"/>
  <c r="K74" i="31" s="1"/>
  <c r="M74" i="31" s="1"/>
  <c r="F65" i="31"/>
  <c r="K65" i="31" s="1"/>
  <c r="M65" i="31" s="1"/>
  <c r="F50" i="31"/>
  <c r="K50" i="31" s="1"/>
  <c r="M50" i="31" s="1"/>
  <c r="F102" i="31"/>
  <c r="K102" i="31" s="1"/>
  <c r="M102" i="31" s="1"/>
  <c r="F36" i="31"/>
  <c r="K36" i="31" s="1"/>
  <c r="M36" i="31" s="1"/>
  <c r="F35" i="31"/>
  <c r="K35" i="31" s="1"/>
  <c r="M35" i="31" s="1"/>
  <c r="F66" i="31"/>
  <c r="K66" i="31" s="1"/>
  <c r="M66" i="31" s="1"/>
  <c r="F19" i="31"/>
  <c r="K19" i="31" s="1"/>
  <c r="M19" i="31" s="1"/>
  <c r="F71" i="31"/>
  <c r="K71" i="31" s="1"/>
  <c r="M71" i="31" s="1"/>
  <c r="F29" i="31"/>
  <c r="K29" i="31" s="1"/>
  <c r="M29" i="31" s="1"/>
  <c r="F105" i="31"/>
  <c r="K105" i="31" s="1"/>
  <c r="M105" i="31" s="1"/>
  <c r="F84" i="31"/>
  <c r="K84" i="31" s="1"/>
  <c r="M84" i="31" s="1"/>
  <c r="F134" i="31"/>
  <c r="K134" i="31" s="1"/>
  <c r="M134" i="31" s="1"/>
  <c r="F70" i="31"/>
  <c r="K70" i="31" s="1"/>
  <c r="M70" i="31" s="1"/>
  <c r="F81" i="31"/>
  <c r="K81" i="31" s="1"/>
  <c r="M81" i="31" s="1"/>
  <c r="F136" i="31"/>
  <c r="K136" i="31" s="1"/>
  <c r="M136" i="31" s="1"/>
  <c r="F42" i="31"/>
  <c r="K42" i="31" s="1"/>
  <c r="M42" i="31" s="1"/>
  <c r="F138" i="31"/>
  <c r="K138" i="31" s="1"/>
  <c r="M138" i="31" s="1"/>
  <c r="F147" i="31"/>
  <c r="K147" i="31" s="1"/>
  <c r="M147" i="31" s="1"/>
  <c r="F127" i="31"/>
  <c r="K127" i="31" s="1"/>
  <c r="M127" i="31" s="1"/>
  <c r="F148" i="31"/>
  <c r="K148" i="31" s="1"/>
  <c r="M148" i="31" s="1"/>
  <c r="F100" i="31"/>
  <c r="K100" i="31" s="1"/>
  <c r="M100" i="31" s="1"/>
  <c r="F73" i="31"/>
  <c r="K73" i="31" s="1"/>
  <c r="M73" i="31" s="1"/>
  <c r="F56" i="31"/>
  <c r="K56" i="31" s="1"/>
  <c r="M56" i="31" s="1"/>
  <c r="F43" i="31"/>
  <c r="K43" i="31" s="1"/>
  <c r="M43" i="31" s="1"/>
  <c r="F110" i="31"/>
  <c r="K110" i="31" s="1"/>
  <c r="M110" i="31" s="1"/>
  <c r="F111" i="31"/>
  <c r="K111" i="31" s="1"/>
  <c r="M111" i="31" s="1"/>
  <c r="F60" i="31"/>
  <c r="K60" i="31" s="1"/>
  <c r="M60" i="31" s="1"/>
  <c r="F135" i="31"/>
  <c r="K135" i="31" s="1"/>
  <c r="M135" i="31" s="1"/>
  <c r="F23" i="31"/>
  <c r="K23" i="31" s="1"/>
  <c r="M23" i="31" s="1"/>
  <c r="F33" i="31"/>
  <c r="K33" i="31" s="1"/>
  <c r="M33" i="31" s="1"/>
  <c r="F101" i="31"/>
  <c r="K101" i="31" s="1"/>
  <c r="M101" i="31" s="1"/>
  <c r="F58" i="31"/>
  <c r="K58" i="31" s="1"/>
  <c r="M58" i="31" s="1"/>
  <c r="F53" i="31"/>
  <c r="K53" i="31" s="1"/>
  <c r="M53" i="31" s="1"/>
  <c r="F104" i="31"/>
  <c r="K104" i="31" s="1"/>
  <c r="M104" i="31" s="1"/>
  <c r="F96" i="31"/>
  <c r="K96" i="31" s="1"/>
  <c r="M96" i="31" s="1"/>
  <c r="F54" i="31"/>
  <c r="K54" i="31" s="1"/>
  <c r="M54" i="31" s="1"/>
  <c r="F24" i="31"/>
  <c r="K24" i="31" s="1"/>
  <c r="M24" i="31" s="1"/>
  <c r="F79" i="31"/>
  <c r="K79" i="31" s="1"/>
  <c r="M79" i="31" s="1"/>
  <c r="F88" i="31"/>
  <c r="K88" i="31" s="1"/>
  <c r="M88" i="31" s="1"/>
  <c r="F89" i="31"/>
  <c r="K89" i="31" s="1"/>
  <c r="M89" i="31" s="1"/>
  <c r="F59" i="31"/>
  <c r="K59" i="31" s="1"/>
  <c r="M59" i="31" s="1"/>
  <c r="F44" i="31"/>
  <c r="K44" i="31" s="1"/>
  <c r="M44" i="31" s="1"/>
  <c r="F64" i="31"/>
  <c r="K64" i="31" s="1"/>
  <c r="M64" i="31" s="1"/>
  <c r="F67" i="31"/>
  <c r="K67" i="31" s="1"/>
  <c r="M67" i="31" s="1"/>
  <c r="F61" i="31"/>
  <c r="K61" i="31" s="1"/>
  <c r="M61" i="31" s="1"/>
  <c r="F55" i="31"/>
  <c r="K55" i="31" s="1"/>
  <c r="M55" i="31" s="1"/>
  <c r="F48" i="31"/>
  <c r="K48" i="31" s="1"/>
  <c r="M48" i="31" s="1"/>
  <c r="F113" i="31"/>
  <c r="K113" i="31" s="1"/>
  <c r="M113" i="31" s="1"/>
  <c r="F76" i="31"/>
  <c r="K76" i="31" s="1"/>
  <c r="M76" i="31" s="1"/>
  <c r="F90" i="31"/>
  <c r="K90" i="31" s="1"/>
  <c r="M90" i="31" s="1"/>
  <c r="F109" i="31"/>
  <c r="K109" i="31" s="1"/>
  <c r="M109" i="31" s="1"/>
  <c r="F32" i="31"/>
  <c r="K32" i="31" s="1"/>
  <c r="M32" i="31" s="1"/>
  <c r="F137" i="31"/>
  <c r="K137" i="31" s="1"/>
  <c r="M137" i="31" s="1"/>
  <c r="F20" i="31"/>
  <c r="K20" i="31" s="1"/>
  <c r="M20" i="31" s="1"/>
  <c r="F149" i="31"/>
  <c r="K149" i="31" s="1"/>
  <c r="M149" i="31" s="1"/>
  <c r="F26" i="31"/>
  <c r="K26" i="31" s="1"/>
  <c r="M26" i="31" s="1"/>
  <c r="F143" i="31"/>
  <c r="K143" i="31" s="1"/>
  <c r="M143" i="31" s="1"/>
  <c r="F80" i="31"/>
  <c r="K80" i="31" s="1"/>
  <c r="M80" i="31" s="1"/>
  <c r="F52" i="31"/>
  <c r="K52" i="31" s="1"/>
  <c r="M52" i="31" s="1"/>
  <c r="F142" i="31"/>
  <c r="K142" i="31" s="1"/>
  <c r="M142" i="31" s="1"/>
  <c r="F51" i="31"/>
  <c r="K51" i="31" s="1"/>
  <c r="M51" i="31" s="1"/>
  <c r="F106" i="31"/>
  <c r="K106" i="31" s="1"/>
  <c r="M106" i="31" s="1"/>
  <c r="F91" i="31"/>
  <c r="K91" i="31" s="1"/>
  <c r="M91" i="31" s="1"/>
  <c r="F16" i="31"/>
  <c r="K16" i="31" l="1"/>
  <c r="M16" i="31" l="1"/>
  <c r="D18" i="25" l="1"/>
  <c r="D17" i="25"/>
  <c r="M18" i="17" l="1"/>
  <c r="F18" i="17" s="1"/>
  <c r="M17" i="17"/>
  <c r="T18" i="17" l="1"/>
  <c r="F22" i="31"/>
  <c r="K22" i="31" s="1"/>
  <c r="M22" i="31" s="1"/>
  <c r="F17" i="17"/>
  <c r="T17" i="17" l="1"/>
  <c r="F21" i="31"/>
  <c r="K21" i="31" l="1"/>
  <c r="M21" i="31" l="1"/>
  <c r="G11" i="25" l="1"/>
  <c r="G8" i="25" s="1"/>
  <c r="D89" i="25"/>
  <c r="D88" i="25"/>
  <c r="M88" i="17" l="1"/>
  <c r="D11" i="25"/>
  <c r="D8" i="25" s="1"/>
  <c r="M89" i="17"/>
  <c r="F89" i="17" s="1"/>
  <c r="T89" i="17" l="1"/>
  <c r="F93" i="31"/>
  <c r="K93" i="31" s="1"/>
  <c r="M93" i="31" s="1"/>
  <c r="M11" i="17"/>
  <c r="F88" i="17"/>
  <c r="T88" i="17" l="1"/>
  <c r="T11" i="17" s="1"/>
  <c r="F92" i="31"/>
  <c r="F11" i="17"/>
  <c r="K92" i="31" l="1"/>
  <c r="F15" i="31"/>
  <c r="M92" i="31" l="1"/>
  <c r="K15" i="31"/>
  <c r="M15" i="31" l="1"/>
</calcChain>
</file>

<file path=xl/sharedStrings.xml><?xml version="1.0" encoding="utf-8"?>
<sst xmlns="http://schemas.openxmlformats.org/spreadsheetml/2006/main" count="4745" uniqueCount="472">
  <si>
    <t>ГБУЗ РБ Давлекановская ЦРБ</t>
  </si>
  <si>
    <t>ГБУЗ РБ Миякинская ЦРБ</t>
  </si>
  <si>
    <t>ГБУЗ РБ Белебеевская ЦРБ</t>
  </si>
  <si>
    <t>ГБУЗ РБ Бижбулякская ЦРБ</t>
  </si>
  <si>
    <t>ГБУЗ РБ Ермекеевская ЦРБ</t>
  </si>
  <si>
    <t>ГБУЗ РБ Бирская ЦРБ</t>
  </si>
  <si>
    <t>ГБУЗ РБ Караидельская ЦРБ</t>
  </si>
  <si>
    <t>ГБУЗ РБ Мишкинская ЦРБ</t>
  </si>
  <si>
    <t>ГБУЗ РБ Верхне-Татышлинская ЦРБ</t>
  </si>
  <si>
    <t>ГБУЗ РБ Белорецкая ЦРКБ</t>
  </si>
  <si>
    <t>ГБУЗ РБ Аскаровская ЦРБ</t>
  </si>
  <si>
    <t>ГБУЗ РБ Бурзянская ЦРБ</t>
  </si>
  <si>
    <t>ГБУЗ РБ Белокатайская ЦРБ</t>
  </si>
  <si>
    <t>ГБУЗ РБ Месягутовская ЦРБ</t>
  </si>
  <si>
    <t>ГБУЗ РБ Кигинская ЦРБ</t>
  </si>
  <si>
    <t>ГБУЗ РБ Малоязовская ЦРБ</t>
  </si>
  <si>
    <t>ГБУЗ РБ Исянгуловская ЦРБ</t>
  </si>
  <si>
    <t>ГБУЗ РБ Калтасинская ЦРБ</t>
  </si>
  <si>
    <t>ГБУЗ РБ Краснокамская ЦРБ</t>
  </si>
  <si>
    <t>ГБУЗ РБ Янаульская ЦРБ</t>
  </si>
  <si>
    <t>ГБУЗ РБ Федоровская ЦРБ</t>
  </si>
  <si>
    <t>ГБУЗ РБ Ишимбайская ЦРБ</t>
  </si>
  <si>
    <t>ГБУЗ РБ Акъярская ЦРБ</t>
  </si>
  <si>
    <t>ГБУЗ РБ Толбазинская ЦРБ</t>
  </si>
  <si>
    <t>ГБУЗ РБ Красноусольская ЦРБ</t>
  </si>
  <si>
    <t>ГБУЗ РБ Туймазинская ЦРБ</t>
  </si>
  <si>
    <t>ГБУЗ РБ Благовещенская ЦРБ</t>
  </si>
  <si>
    <t>ГБУЗ РБ Архангельская ЦРБ</t>
  </si>
  <si>
    <t>ГБУЗ РБ Иглинская ЦРБ</t>
  </si>
  <si>
    <t>ГБУЗ РБ Кармаскалинская ЦРБ</t>
  </si>
  <si>
    <t>ГБУЗ РБ Кушнаренковская ЦРБ</t>
  </si>
  <si>
    <t>ГБУЗ РБ Нуримановская ЦРБ</t>
  </si>
  <si>
    <t>ГБУЗ РБ Буздякская ЦРБ</t>
  </si>
  <si>
    <t>ГБУЗ РБ Чишминская ЦРБ</t>
  </si>
  <si>
    <t>ВМП</t>
  </si>
  <si>
    <t>ГБУЗ РБ ГКБ №8 г.Уфа</t>
  </si>
  <si>
    <t>ГБУЗ РБ ГКБ №13 г.Уфа</t>
  </si>
  <si>
    <t>ГБУЗ РБ ГБ г.Салават</t>
  </si>
  <si>
    <t>ГБУЗ РБ ЦГБ г.Сибай</t>
  </si>
  <si>
    <t>ГБУЗ РБ ГБ г.Кумертау</t>
  </si>
  <si>
    <t>ГБУЗ РКЦ</t>
  </si>
  <si>
    <t>ГБУЗ РБ Аскинская ЦРБ</t>
  </si>
  <si>
    <t>ГБУЗ РБ Большеустьикинская ЦРБ</t>
  </si>
  <si>
    <t>№ п/п</t>
  </si>
  <si>
    <t>Наименование медицинской организации</t>
  </si>
  <si>
    <t>ГБУЗ РДКБ</t>
  </si>
  <si>
    <t>ГБУЗ РМГЦ</t>
  </si>
  <si>
    <t>ГБУЗ РКПЦ МЗ РБ</t>
  </si>
  <si>
    <t>ФКУЗ "МСЧ МВД России по Республике Башкортостан"</t>
  </si>
  <si>
    <t>ГБУЗ РБ ГДКБ №17 г.Уфа</t>
  </si>
  <si>
    <t>ГБУЗ РБ Поликлиника №46 г.Уфа</t>
  </si>
  <si>
    <t>ГБУЗ РБ Детская поликлиника №2 г.Уфа</t>
  </si>
  <si>
    <t>ГБУЗ РБ Чекмагушевская ЦРБ</t>
  </si>
  <si>
    <t>Медицинская помощь за пределами РБ</t>
  </si>
  <si>
    <t>отдельные виды диагностики по ПГГ</t>
  </si>
  <si>
    <t>Реестровый номер</t>
  </si>
  <si>
    <t>025004</t>
  </si>
  <si>
    <t>022103</t>
  </si>
  <si>
    <t>025001</t>
  </si>
  <si>
    <t>025005</t>
  </si>
  <si>
    <t>022102</t>
  </si>
  <si>
    <t>021201</t>
  </si>
  <si>
    <t>ГБУЗ РБ ГБ г.Нефтекамск</t>
  </si>
  <si>
    <t>027001</t>
  </si>
  <si>
    <t>021206</t>
  </si>
  <si>
    <t>025003</t>
  </si>
  <si>
    <t>021205</t>
  </si>
  <si>
    <t>025002</t>
  </si>
  <si>
    <t>022104</t>
  </si>
  <si>
    <t>021501</t>
  </si>
  <si>
    <t>024001</t>
  </si>
  <si>
    <t>022001</t>
  </si>
  <si>
    <t>024005</t>
  </si>
  <si>
    <t>024002</t>
  </si>
  <si>
    <t>022012</t>
  </si>
  <si>
    <t>021901</t>
  </si>
  <si>
    <t>021502</t>
  </si>
  <si>
    <t>024006</t>
  </si>
  <si>
    <t>ФГБУЗ МСЧ №142 ФМБА России</t>
  </si>
  <si>
    <t>021536</t>
  </si>
  <si>
    <t>ООО "МедТех"</t>
  </si>
  <si>
    <t>021621</t>
  </si>
  <si>
    <t>ГАУЗ РБ  "Санаторий для детей Нур г.Стерлитамак"</t>
  </si>
  <si>
    <t>021601</t>
  </si>
  <si>
    <t>ГБУЗ РБ ГКБ №1 г.Стерлитамак</t>
  </si>
  <si>
    <t>021616</t>
  </si>
  <si>
    <t>ГБУЗ РБ ДБ г.Стерлитамак</t>
  </si>
  <si>
    <t>021636</t>
  </si>
  <si>
    <t>ГБУЗ РБ СП г.Стерлитамак</t>
  </si>
  <si>
    <t>021111</t>
  </si>
  <si>
    <t>021424</t>
  </si>
  <si>
    <t>021105</t>
  </si>
  <si>
    <t>029001</t>
  </si>
  <si>
    <t>021605</t>
  </si>
  <si>
    <t>021104</t>
  </si>
  <si>
    <t>021102</t>
  </si>
  <si>
    <t>021606</t>
  </si>
  <si>
    <t>021607</t>
  </si>
  <si>
    <t>021405</t>
  </si>
  <si>
    <t>021401</t>
  </si>
  <si>
    <t>ООО "Медсервис" г.Салават</t>
  </si>
  <si>
    <t>021303</t>
  </si>
  <si>
    <t>ГБУЗ РБ ГБ №1 г.Октябрьский</t>
  </si>
  <si>
    <t>028004</t>
  </si>
  <si>
    <t>023002</t>
  </si>
  <si>
    <t>023005</t>
  </si>
  <si>
    <t>028002</t>
  </si>
  <si>
    <t>021002</t>
  </si>
  <si>
    <t>023006</t>
  </si>
  <si>
    <t>021001</t>
  </si>
  <si>
    <t>021003</t>
  </si>
  <si>
    <t>021701</t>
  </si>
  <si>
    <t>021706</t>
  </si>
  <si>
    <t>021110</t>
  </si>
  <si>
    <t>021100</t>
  </si>
  <si>
    <t>027000</t>
  </si>
  <si>
    <t>ГБУЗ РБ Детская поликлиника  №4 г.Уфа</t>
  </si>
  <si>
    <t>021120</t>
  </si>
  <si>
    <t>021130</t>
  </si>
  <si>
    <t>021140</t>
  </si>
  <si>
    <t>021150</t>
  </si>
  <si>
    <t>029100</t>
  </si>
  <si>
    <t>029300</t>
  </si>
  <si>
    <t>029700</t>
  </si>
  <si>
    <t>021040</t>
  </si>
  <si>
    <t>021050</t>
  </si>
  <si>
    <t>021060</t>
  </si>
  <si>
    <t>021070</t>
  </si>
  <si>
    <t>021080</t>
  </si>
  <si>
    <t>021160</t>
  </si>
  <si>
    <t>021310</t>
  </si>
  <si>
    <t>029400</t>
  </si>
  <si>
    <t>ГБУЗ РБ ГКБ Демского района г.Уфы</t>
  </si>
  <si>
    <t>023500</t>
  </si>
  <si>
    <t>021800</t>
  </si>
  <si>
    <t>024200</t>
  </si>
  <si>
    <t>022300</t>
  </si>
  <si>
    <t>021200</t>
  </si>
  <si>
    <t>028000</t>
  </si>
  <si>
    <t>023200</t>
  </si>
  <si>
    <t>020159</t>
  </si>
  <si>
    <t>022800</t>
  </si>
  <si>
    <t>025000</t>
  </si>
  <si>
    <t>020171</t>
  </si>
  <si>
    <t>УФИЦ РАН</t>
  </si>
  <si>
    <t>022117</t>
  </si>
  <si>
    <t>ЧУЗ "КБ "РЖД-Медицина"г.Уфа</t>
  </si>
  <si>
    <t>022204</t>
  </si>
  <si>
    <t>026005</t>
  </si>
  <si>
    <t>022202</t>
  </si>
  <si>
    <t>026002</t>
  </si>
  <si>
    <t>022002</t>
  </si>
  <si>
    <t>022201</t>
  </si>
  <si>
    <t>022205</t>
  </si>
  <si>
    <t>026004</t>
  </si>
  <si>
    <t>022208</t>
  </si>
  <si>
    <t>026003</t>
  </si>
  <si>
    <t>026001</t>
  </si>
  <si>
    <t>022203</t>
  </si>
  <si>
    <t>027002</t>
  </si>
  <si>
    <t>022000</t>
  </si>
  <si>
    <t>022003</t>
  </si>
  <si>
    <t>020251</t>
  </si>
  <si>
    <t>ООО  "МЦ "Агидель"</t>
  </si>
  <si>
    <t>020169</t>
  </si>
  <si>
    <t>ООО "АНЭКО"</t>
  </si>
  <si>
    <t>020235</t>
  </si>
  <si>
    <t>ООО "Евромед-Уфа"</t>
  </si>
  <si>
    <t>020232</t>
  </si>
  <si>
    <t>ООО "Клиника глазных болезней"</t>
  </si>
  <si>
    <t>020241</t>
  </si>
  <si>
    <t>ООО "Клиника современной флебологии"</t>
  </si>
  <si>
    <t>020181</t>
  </si>
  <si>
    <t>ООО "Клиника Эксперт Уфа"</t>
  </si>
  <si>
    <t>029140</t>
  </si>
  <si>
    <t>ООО "Лаборатория гемодиализа"</t>
  </si>
  <si>
    <t>029150</t>
  </si>
  <si>
    <t>ООО "ЛДЦ МИБС-Уфа"</t>
  </si>
  <si>
    <t>020188</t>
  </si>
  <si>
    <t>ООО"МД Проект 2010"</t>
  </si>
  <si>
    <t>020157</t>
  </si>
  <si>
    <t>ООО "Медицинский центр Семья"</t>
  </si>
  <si>
    <t>020265</t>
  </si>
  <si>
    <t>ООО "ММЦ Медикал Он Груп-Уфа"</t>
  </si>
  <si>
    <t>020199</t>
  </si>
  <si>
    <t>020172</t>
  </si>
  <si>
    <t>020170</t>
  </si>
  <si>
    <t>020161</t>
  </si>
  <si>
    <t>ООО "Экома"</t>
  </si>
  <si>
    <t>020248</t>
  </si>
  <si>
    <t>022120</t>
  </si>
  <si>
    <t>022100</t>
  </si>
  <si>
    <t>ГАУЗ РКОД Минздрава РБ</t>
  </si>
  <si>
    <t>022130</t>
  </si>
  <si>
    <t>022113</t>
  </si>
  <si>
    <t xml:space="preserve">022112 </t>
  </si>
  <si>
    <t>026000</t>
  </si>
  <si>
    <t>022132</t>
  </si>
  <si>
    <t>022124</t>
  </si>
  <si>
    <t>ГБУЗ РВФД</t>
  </si>
  <si>
    <t>022220</t>
  </si>
  <si>
    <t>022400</t>
  </si>
  <si>
    <t>022720</t>
  </si>
  <si>
    <t>022710</t>
  </si>
  <si>
    <t>ГБУЗ РКИБ</t>
  </si>
  <si>
    <t>022121</t>
  </si>
  <si>
    <t>АУЗ РСП</t>
  </si>
  <si>
    <t>022134</t>
  </si>
  <si>
    <t>ООО "Центр ПЭТ-Технолоджи"</t>
  </si>
  <si>
    <t>ГБУЗ РБ Балтачевская ЦРБ</t>
  </si>
  <si>
    <t>ГБУЗ РБ Бураевская ЦРБ</t>
  </si>
  <si>
    <t>ГБУЗ РБ Дюртюлинская ЦРБ</t>
  </si>
  <si>
    <t>ГБУЗ РБ Зилаирская ЦРБ</t>
  </si>
  <si>
    <t>ГБУЗ РБ Мелеузовская ЦРБ</t>
  </si>
  <si>
    <t>ГБУЗ РБ Мраковская ЦРБ</t>
  </si>
  <si>
    <t>ГБУЗ РБ Стерлибашевская ЦРБ</t>
  </si>
  <si>
    <t>ГБУЗ РБ Верхнеяркеевская ЦРБ</t>
  </si>
  <si>
    <t>ГБУЗ РБ Раевская ЦРБ</t>
  </si>
  <si>
    <t>ГБУЗ РБ Шаранская ЦРБ</t>
  </si>
  <si>
    <t>ГБУЗ РБ Языковская ЦРБ</t>
  </si>
  <si>
    <t>ГБУЗ РБ Бакалинская ЦРБ</t>
  </si>
  <si>
    <t>ООО "ОСЦ"</t>
  </si>
  <si>
    <t>021322</t>
  </si>
  <si>
    <t>Итого по МО</t>
  </si>
  <si>
    <t>ВСЕГО</t>
  </si>
  <si>
    <t>ГБУЗ РКБ им. Г.Г.Куватова</t>
  </si>
  <si>
    <t>ГБУЗ РБ КБСМП г.Уфа</t>
  </si>
  <si>
    <t xml:space="preserve">ГБУЗ РКВД </t>
  </si>
  <si>
    <t>ГБУЗ РБ ГКБ №18 г.Уфы</t>
  </si>
  <si>
    <t>Всего</t>
  </si>
  <si>
    <t>020163</t>
  </si>
  <si>
    <t>ООО "АВИЦЕННА" г.Нефтекамск</t>
  </si>
  <si>
    <t>029179</t>
  </si>
  <si>
    <t>ГАУЗ РБ Санаторий "Дуслык" г.Уфа</t>
  </si>
  <si>
    <t>ГБУЗ РБ Детская поликлиника №3 г.Уфа</t>
  </si>
  <si>
    <t>ГБУЗ РБ Детская поликлиника №5 г.Уфа</t>
  </si>
  <si>
    <t>ГАУЗ РБ Детская стоматологическая поликлиника №3 г.Уфа</t>
  </si>
  <si>
    <t>ГБУЗ РБ Детская стоматологическая поликлиника  №7 г.Уфа</t>
  </si>
  <si>
    <t>ГБУЗ РБ Поликлиника №43 г.Уфа</t>
  </si>
  <si>
    <t>ГБУЗ РБ Поликлиника №50 г.Уфа</t>
  </si>
  <si>
    <t>ГБУЗ РБ Стоматологическая поликлиника №1 г.Уфа</t>
  </si>
  <si>
    <t>ГБУЗ РБ Стоматологическая поликлиника №2 г.Уфа</t>
  </si>
  <si>
    <t>ГБУЗ РБ Стоматологическая поликлиника №4 г.Уфа</t>
  </si>
  <si>
    <t>ГБУЗ РБ Стоматологическая поликлиника №5 г.Уфа</t>
  </si>
  <si>
    <t>ГБУЗ РБ Стоматологическая поликлиника №6 г.Уфа</t>
  </si>
  <si>
    <t>ГАУЗ РБ Стоматологическая поликлиника №8 г.Уфа</t>
  </si>
  <si>
    <t>ГАУЗ РБ Стоматологическая поликлиника №9 г.Уфа</t>
  </si>
  <si>
    <t>ГБУЗ РБ ГКБ №5 г.Уфа</t>
  </si>
  <si>
    <t>ФГБОУ ВО БГМУ Минздрава России всего, в том числе:</t>
  </si>
  <si>
    <t>ФГБОУ ВО БГМУ Минздрава России (стоматология)</t>
  </si>
  <si>
    <t>ООО "МЦ МЕГИ"</t>
  </si>
  <si>
    <t>020005</t>
  </si>
  <si>
    <t>ГБУЗ РКНД Минздрава РБ</t>
  </si>
  <si>
    <t>020006</t>
  </si>
  <si>
    <t>ГБУЗ РКПЦ Минздрава РБ</t>
  </si>
  <si>
    <t>020007</t>
  </si>
  <si>
    <t>в условиях дневного стационара</t>
  </si>
  <si>
    <t>в амбулаторных условиях</t>
  </si>
  <si>
    <t>ГБУЗ РБ ЦСМП и МК</t>
  </si>
  <si>
    <t>020164</t>
  </si>
  <si>
    <t>ГАУЗ РПНС Акбузат</t>
  </si>
  <si>
    <t>ООО "Медси-Уфа"</t>
  </si>
  <si>
    <t>Итого</t>
  </si>
  <si>
    <t>Базовая программа ОМС</t>
  </si>
  <si>
    <t xml:space="preserve"> стационар</t>
  </si>
  <si>
    <t>дневной стационар</t>
  </si>
  <si>
    <t>амбулаторно-поликлиническая помощь</t>
  </si>
  <si>
    <t>посещения с профилактическими и иными целями</t>
  </si>
  <si>
    <t>посещение по неотложной медицинской помощи</t>
  </si>
  <si>
    <t>обращения в связи с заболеваниями</t>
  </si>
  <si>
    <t>отдельные диагностические исследования по ПГГ</t>
  </si>
  <si>
    <t xml:space="preserve">скорая медицинская помощь </t>
  </si>
  <si>
    <t>гемодиализ</t>
  </si>
  <si>
    <t>всего</t>
  </si>
  <si>
    <t>в том числе</t>
  </si>
  <si>
    <t>ФАПы</t>
  </si>
  <si>
    <t>Объем средств на выплаты по показателям результативности</t>
  </si>
  <si>
    <t>руб.</t>
  </si>
  <si>
    <t>Посещения с иными целями</t>
  </si>
  <si>
    <t>Объем средств с учетом показателей результативности</t>
  </si>
  <si>
    <t>скорая медицинская помощь</t>
  </si>
  <si>
    <t xml:space="preserve">по подушевому нормативу финансирования </t>
  </si>
  <si>
    <t>за вызовов с применением тромболитических препаратов</t>
  </si>
  <si>
    <t>за специализированный вызов</t>
  </si>
  <si>
    <t>КСГ для случаев проведения ЭКО</t>
  </si>
  <si>
    <t>В стационарных условиях.</t>
  </si>
  <si>
    <t>КСГ по профилю "Онкология"</t>
  </si>
  <si>
    <t>В амбулаторных условиях посещения  в неотложной форме.</t>
  </si>
  <si>
    <t>медицинская реабилитация</t>
  </si>
  <si>
    <t>в условиях круглосуточного стационара</t>
  </si>
  <si>
    <t>В амбулаторных условиях обращения по поводу заболевания.</t>
  </si>
  <si>
    <t xml:space="preserve">Обращения МО, имеющие прикрепленное население </t>
  </si>
  <si>
    <t>по реестрам</t>
  </si>
  <si>
    <t xml:space="preserve">КТ </t>
  </si>
  <si>
    <t>МРТ</t>
  </si>
  <si>
    <t>УЗИ ссс</t>
  </si>
  <si>
    <t>Эндоскопия</t>
  </si>
  <si>
    <t>Гистология</t>
  </si>
  <si>
    <t>МГИ</t>
  </si>
  <si>
    <t>Сумма на ФАПы</t>
  </si>
  <si>
    <t>диспансерное наблюдение</t>
  </si>
  <si>
    <t>Всего Базовая программа ОМС</t>
  </si>
  <si>
    <t>ВМП  профиль "онкология"</t>
  </si>
  <si>
    <t xml:space="preserve">Дополнительное финансовое обеспечение видов и условий оказания медицинской помощи, не установленных базовой программой ОМС </t>
  </si>
  <si>
    <t xml:space="preserve">в том числе </t>
  </si>
  <si>
    <t>профиль "онкология"</t>
  </si>
  <si>
    <t>ООО "Клиника эстетической медицины "Юхелф"</t>
  </si>
  <si>
    <t>ФГБОУ ВО БГМУ Минздрава России (без стоматологии, офтальмологии для отдельных структурных подразделений)</t>
  </si>
  <si>
    <t>ФГБОУ ВО БГМУ Минздрава России (офтальмология для отдельных структурных подразделений)</t>
  </si>
  <si>
    <t>ГБУЗ РБ ГКПЦ г.Уфы</t>
  </si>
  <si>
    <t>АНМО "Уфимский хоспис"</t>
  </si>
  <si>
    <t>020051</t>
  </si>
  <si>
    <t>сахарного диабета</t>
  </si>
  <si>
    <t>болезней системы кровообращения</t>
  </si>
  <si>
    <t>по профилю "стоматология"</t>
  </si>
  <si>
    <t>по подушевому нормативу финансирования на прикрепившихся лиц</t>
  </si>
  <si>
    <t>ГБУЗ РЦПБ СО СПИДОМ И ИЗ</t>
  </si>
  <si>
    <t xml:space="preserve">АО "Санаторий "Зеленая роща" </t>
  </si>
  <si>
    <t>ds36.012-ds36.013 (иммунизация недоношенных)</t>
  </si>
  <si>
    <t>020052</t>
  </si>
  <si>
    <t>ООО "Клиника Фомина Уфа"</t>
  </si>
  <si>
    <t>Обращения для проведения диспансеризации определенных групп взрослого населения 
(2 этап)</t>
  </si>
  <si>
    <t xml:space="preserve"> Обращения для проведения 2 этапа углубленной диспансеризации (врач-терапевт)</t>
  </si>
  <si>
    <t>Обращения для проведения 2 этапа диспансеризации взрослого населения по оценке репродуктивного здоровья</t>
  </si>
  <si>
    <t>Диспансерное наблюдение отдельных категорий граждан из числа взрослого населения и детей, проживающих в организациях социального обслуживания (детских домах-интернатах), предоставляющих социальные услуги в стационарной форме (за единицу объема медицинской помощи)</t>
  </si>
  <si>
    <t>ГБУЗ РБ Детская поликлиника №6 г.Уфа</t>
  </si>
  <si>
    <t>КС</t>
  </si>
  <si>
    <t>ДС</t>
  </si>
  <si>
    <t>АПУ</t>
  </si>
  <si>
    <t>020066</t>
  </si>
  <si>
    <t xml:space="preserve">Профилактический медосмотр несовершеннолетних </t>
  </si>
  <si>
    <t>взрослые</t>
  </si>
  <si>
    <t>Реестро-вый номер</t>
  </si>
  <si>
    <t>№      п/п</t>
  </si>
  <si>
    <t>Реестро-вый номер МО</t>
  </si>
  <si>
    <t>Наименование МО</t>
  </si>
  <si>
    <t>в том числе по поводу:</t>
  </si>
  <si>
    <t xml:space="preserve"> онкологических заболеваний </t>
  </si>
  <si>
    <t xml:space="preserve">других заболеваний </t>
  </si>
  <si>
    <t>диспансерное наблюдение застрахованных лиц по месту осуществления служебной деятельности</t>
  </si>
  <si>
    <t>из них</t>
  </si>
  <si>
    <t>дети</t>
  </si>
  <si>
    <t>ГБУЗ РБ Баймакская ЦРБ</t>
  </si>
  <si>
    <t>ГБУЗ РБ Учалинская ЦРБ</t>
  </si>
  <si>
    <t>Реестровый номер МО</t>
  </si>
  <si>
    <t>Всего в  рамках программы ОМС</t>
  </si>
  <si>
    <t>Для пациентов с острой почечной недостаточностью (ОПН)</t>
  </si>
  <si>
    <t>Для пациентов с хронической почечной недостаточностью (ХПН)</t>
  </si>
  <si>
    <t>Медицинская помощь, оказываемая в амбулаторных условиях</t>
  </si>
  <si>
    <t>Круглосуточный стационар</t>
  </si>
  <si>
    <t xml:space="preserve"> В период госпитализации пациентов</t>
  </si>
  <si>
    <t>Дневной стационар</t>
  </si>
  <si>
    <t>гемодиализ интермиттирующий высокопоточный (А18.05.002.001)</t>
  </si>
  <si>
    <t>гемодиализ интермит-тирующий низкопоточный (А18.05.002,
А18.05.002.002)</t>
  </si>
  <si>
    <t>перитонеальный диализ при нарушении ультрафильтации  (А18.30.001.003)</t>
  </si>
  <si>
    <t xml:space="preserve">Услуги диализа, оказываемые в отделениях фильтрации </t>
  </si>
  <si>
    <t>гемодиализ интермит-тирующий высокопоточный (А18.05.002.001)</t>
  </si>
  <si>
    <t>гемодиа-фильтрация (А18.05.011)</t>
  </si>
  <si>
    <t>перитонеальный диализ с использованием автоматизированных технологий (А18.30.001.002)</t>
  </si>
  <si>
    <t>гемофильтрация крови продленная (А18.05.003.001)</t>
  </si>
  <si>
    <t>селективная гемосорбция липополисахаридов (А18.05.006.001)</t>
  </si>
  <si>
    <t>ГБУЗ РКБ им. Г.Г. Куватова</t>
  </si>
  <si>
    <t>ГБУЗ РБ ГКБ № 18 г.Уфы</t>
  </si>
  <si>
    <t xml:space="preserve">ГБУЗ РБ ГБ г. Нефтекамск </t>
  </si>
  <si>
    <t>ГБУЗ РБ ГКБ № 1 г.Стерлитамак</t>
  </si>
  <si>
    <t>ООО "МЦ "Агидель""</t>
  </si>
  <si>
    <t>ИТОГО</t>
  </si>
  <si>
    <t>Прирост регистра пациентов (на 10%)</t>
  </si>
  <si>
    <t>ИТОГО с учетом прироста регистра пациентов на 10%</t>
  </si>
  <si>
    <t>ПЭТ-КТ</t>
  </si>
  <si>
    <t>ОФЭКТ/КТ</t>
  </si>
  <si>
    <t>Сумма</t>
  </si>
  <si>
    <t>посещения с профилактическими целями центров здоровья</t>
  </si>
  <si>
    <t xml:space="preserve"> диспансеризация пребывающих в стационарных учреждениях детей-сирот и детей, находящихся в трудной жизненной ситуации</t>
  </si>
  <si>
    <t>диспансеризация детей сирот и детей, оставшихся без попечения родителей, в том числе усыновленных (удочеренных), принятых под опеку (попечительство), в приемную или патронатную семью</t>
  </si>
  <si>
    <t>Посещения с профилактическими и иными целями</t>
  </si>
  <si>
    <t>Профилактические медицинские осмотры и диспансеризации (за единицу объема медицинской помощи)</t>
  </si>
  <si>
    <t xml:space="preserve"> Профилактические медицинские осмотры</t>
  </si>
  <si>
    <t>В  рамках проведения диспансеризации (1 этап)</t>
  </si>
  <si>
    <t>Диспансеризация для оценки репродуктивного здоровья женщин и мужчин(1 этап)</t>
  </si>
  <si>
    <t xml:space="preserve">За единицу объема медицинской помощи </t>
  </si>
  <si>
    <t xml:space="preserve"> Диспансеризация определенных групп взрослого населения</t>
  </si>
  <si>
    <t>Углубленная диспансеризация</t>
  </si>
  <si>
    <t xml:space="preserve"> Диспансеризация детей</t>
  </si>
  <si>
    <t>Профилактический медосмотр взрослых, в том числе при первом посещении по поводу диспансерного наблюдения</t>
  </si>
  <si>
    <t>женщины</t>
  </si>
  <si>
    <t>мужчины</t>
  </si>
  <si>
    <t xml:space="preserve">по профилю "стоматология" </t>
  </si>
  <si>
    <t>по другим профилям</t>
  </si>
  <si>
    <r>
      <t>Г</t>
    </r>
    <r>
      <rPr>
        <sz val="9"/>
        <color indexed="8"/>
        <rFont val="Times New Roman"/>
        <family val="1"/>
        <charset val="204"/>
      </rPr>
      <t>БУЗ РБ Детская поликлиника №3 г.Уфа</t>
    </r>
  </si>
  <si>
    <r>
      <t>Г</t>
    </r>
    <r>
      <rPr>
        <sz val="9"/>
        <color indexed="8"/>
        <rFont val="Times New Roman"/>
        <family val="1"/>
        <charset val="204"/>
      </rPr>
      <t>БУЗ РБ Детская поликлиника №5 г.Уфа</t>
    </r>
  </si>
  <si>
    <r>
      <t>Г</t>
    </r>
    <r>
      <rPr>
        <sz val="9"/>
        <color indexed="8"/>
        <rFont val="Times New Roman"/>
        <family val="1"/>
        <charset val="204"/>
      </rPr>
      <t>АУЗ РБ Детская стоматологическая поликлиника №3 г.Уфа</t>
    </r>
  </si>
  <si>
    <r>
      <t>Г</t>
    </r>
    <r>
      <rPr>
        <sz val="9"/>
        <color indexed="8"/>
        <rFont val="Times New Roman"/>
        <family val="1"/>
        <charset val="204"/>
      </rPr>
      <t>БУЗ РБ Детская стоматологическая поликлиника  №7 г.Уфа</t>
    </r>
  </si>
  <si>
    <r>
      <t>Г</t>
    </r>
    <r>
      <rPr>
        <sz val="9"/>
        <color indexed="8"/>
        <rFont val="Times New Roman"/>
        <family val="1"/>
        <charset val="204"/>
      </rPr>
      <t>БУЗ РБ Поликлиника №43 г.Уфа</t>
    </r>
  </si>
  <si>
    <r>
      <t>Г</t>
    </r>
    <r>
      <rPr>
        <sz val="9"/>
        <color indexed="8"/>
        <rFont val="Times New Roman"/>
        <family val="1"/>
        <charset val="204"/>
      </rPr>
      <t>БУЗ РБ Поликлиника №50 г.Уфа</t>
    </r>
  </si>
  <si>
    <r>
      <t>Г</t>
    </r>
    <r>
      <rPr>
        <sz val="9"/>
        <color indexed="8"/>
        <rFont val="Times New Roman"/>
        <family val="1"/>
        <charset val="204"/>
      </rPr>
      <t>БУЗ РБ Стоматологическая поликлиника №1 г.Уфа</t>
    </r>
  </si>
  <si>
    <r>
      <t>Г</t>
    </r>
    <r>
      <rPr>
        <sz val="9"/>
        <color indexed="8"/>
        <rFont val="Times New Roman"/>
        <family val="1"/>
        <charset val="204"/>
      </rPr>
      <t>БУЗ РБ Стоматологическая поликлиника №2 г.Уфа</t>
    </r>
  </si>
  <si>
    <r>
      <t>Г</t>
    </r>
    <r>
      <rPr>
        <sz val="9"/>
        <color indexed="8"/>
        <rFont val="Times New Roman"/>
        <family val="1"/>
        <charset val="204"/>
      </rPr>
      <t>БУЗ РБ Стоматологическая поликлиника №4 г.Уфа</t>
    </r>
  </si>
  <si>
    <r>
      <t>Г</t>
    </r>
    <r>
      <rPr>
        <sz val="9"/>
        <color indexed="8"/>
        <rFont val="Times New Roman"/>
        <family val="1"/>
        <charset val="204"/>
      </rPr>
      <t>БУЗ РБ Стоматологическая поликлиника №5 г.Уфа</t>
    </r>
  </si>
  <si>
    <r>
      <t>Г</t>
    </r>
    <r>
      <rPr>
        <sz val="9"/>
        <color indexed="8"/>
        <rFont val="Times New Roman"/>
        <family val="1"/>
        <charset val="204"/>
      </rPr>
      <t>БУЗ РБ Стоматологическая поликлиника №6 г.Уфа</t>
    </r>
  </si>
  <si>
    <r>
      <t>Г</t>
    </r>
    <r>
      <rPr>
        <sz val="9"/>
        <color indexed="8"/>
        <rFont val="Times New Roman"/>
        <family val="1"/>
        <charset val="204"/>
      </rPr>
      <t>АУЗ РБ Стоматологическая поликлиника №8 г.Уфа</t>
    </r>
  </si>
  <si>
    <r>
      <t>Г</t>
    </r>
    <r>
      <rPr>
        <sz val="9"/>
        <color indexed="8"/>
        <rFont val="Times New Roman"/>
        <family val="1"/>
        <charset val="204"/>
      </rPr>
      <t>АУЗ РБ Стоматологическая поликлиника №9 г.Уфа</t>
    </r>
  </si>
  <si>
    <r>
      <t>Г</t>
    </r>
    <r>
      <rPr>
        <sz val="9"/>
        <color indexed="8"/>
        <rFont val="Times New Roman"/>
        <family val="1"/>
        <charset val="204"/>
      </rPr>
      <t>БУЗ РБ ГКБ №5 г.Уфа</t>
    </r>
  </si>
  <si>
    <r>
      <t>ГБ</t>
    </r>
    <r>
      <rPr>
        <sz val="9"/>
        <color indexed="8"/>
        <rFont val="Times New Roman"/>
        <family val="1"/>
        <charset val="204"/>
      </rPr>
      <t>УЗ РБ ГКБ №18 г.Уфы</t>
    </r>
  </si>
  <si>
    <r>
      <rPr>
        <sz val="9"/>
        <color indexed="8"/>
        <rFont val="Times New Roman"/>
        <family val="1"/>
        <charset val="204"/>
      </rPr>
      <t>ООО "МЦ МЕГИ</t>
    </r>
    <r>
      <rPr>
        <sz val="9"/>
        <color theme="1"/>
        <rFont val="Times New Roman"/>
        <family val="1"/>
        <charset val="204"/>
      </rPr>
      <t>"</t>
    </r>
  </si>
  <si>
    <t>КСГ по COVID-19</t>
  </si>
  <si>
    <t>профиль "Онкология"</t>
  </si>
  <si>
    <t>Всего по КСГ + ВМП</t>
  </si>
  <si>
    <t>заседания Комиссии по разработке</t>
  </si>
  <si>
    <t>территориальной программы ОМС в РБ</t>
  </si>
  <si>
    <t xml:space="preserve">Приложение 2.1.  к Протоколу </t>
  </si>
  <si>
    <t>020058</t>
  </si>
  <si>
    <t>ООО "ДОКТОР ВЕН"</t>
  </si>
  <si>
    <t>ГБУЗ РБ ГКБ №9 г.Уфы</t>
  </si>
  <si>
    <t>Обращения МО, не имеющих прикрепленное население, ЦАОП, травмпункты</t>
  </si>
  <si>
    <t>в том числе:</t>
  </si>
  <si>
    <t xml:space="preserve">ГБУЗ РКФПЦ </t>
  </si>
  <si>
    <t>ГБУЗ РБ Детская поликлиника №4 г.Уфа</t>
  </si>
  <si>
    <t>020083</t>
  </si>
  <si>
    <t>АО санаторий "Юматово"</t>
  </si>
  <si>
    <t>Обращения для проведения диспансерного наблюдения детского населения  
(приказ Минздрава России от 11.04.2025 № 192н), финансируемые по реестрам</t>
  </si>
  <si>
    <t>ds18.003 "Формирование, имплантация, удаление, смена доступа для диализа"</t>
  </si>
  <si>
    <t xml:space="preserve">Всего Базовая программа ОМС по Протоколу     </t>
  </si>
  <si>
    <t xml:space="preserve">Плановые объемы финансового обеспечения Территориальной программы ОМС на 2026 год. </t>
  </si>
  <si>
    <t xml:space="preserve">Плановые объемы финансового обеспечения Базовой программы ОМС на 2026 год. </t>
  </si>
  <si>
    <t xml:space="preserve">Плановые объемы финансового обеспечения медицинской помощи по профилю "Медицинская реабилитация" по Базовой программе ОМС на 2026 год </t>
  </si>
  <si>
    <t>Плановые объемы финансового обеспечения фельдшерских, фельдшерско - акушерских пунктов на 2026 год</t>
  </si>
  <si>
    <t xml:space="preserve">Плановые объемы финансового обеспечения сеансов (услуг) заместительной почечной терапии методами гемодиализа и перитонеального диализа по Базовой программе ОМС на 2026 год </t>
  </si>
  <si>
    <t>Финансовое обеспечение объемов сеансов (услуг) заместительной почечной терапии методами гемодиализа и перитонеального диализа на 2026 год.</t>
  </si>
  <si>
    <t xml:space="preserve">Плановые объемы финансового обеспечения скорой медицинской помощи по Базовой программе ОМС на 2026 год </t>
  </si>
  <si>
    <t xml:space="preserve">Плановые объемы финансового обеспечения по  базовой программе ОМС на 2026 год в условиях дневного стационара. </t>
  </si>
  <si>
    <t>Плановые объемы финансового обеспечения по программе ОМС на 2026 год в стационарных условиях</t>
  </si>
  <si>
    <t xml:space="preserve">Плановые объемы финансового обеспечения по базовой программе ОМС на 2026 год в амбулаторных условиях (посещения с профилактическими и иными целями). </t>
  </si>
  <si>
    <t xml:space="preserve">Амбулаторно-поликлиническая помощь в части комплексных посещений  для проведения диспансерного наблюдения на 2026 год </t>
  </si>
  <si>
    <t>Плановые объемы финансового обеспечения посещений с профилактическими целями центров здоровья для взрослого населения на 2026 год</t>
  </si>
  <si>
    <t xml:space="preserve">Плановые объемы финансового обеспечения по Базовой программе ОМС на 2026 год в амбулаторных условиях  (посещения в неотложной форме). </t>
  </si>
  <si>
    <t>Плановые объемы финансового обеспечения по Базовой программе ОМС на 2026 год в амбулаторных условиях (обращения по поводу заболевания)</t>
  </si>
  <si>
    <t xml:space="preserve">Плановые объемы финансового обеспечения отдельных диагностических (лабораторных) исследований, для которых установлены отдельные нормативы ПГГ в части Базовой программы ОМС  на 2026 год              </t>
  </si>
  <si>
    <t xml:space="preserve">Плановые объемы финансового обеспечения на ведение школ для больных с хроническими неинфекционными заболеваниями, в том числе с сахарным диабетом, школ для беременных и по вопросам грудного вскармливания в части Базовой программы ОМС  на 2026 год              </t>
  </si>
  <si>
    <t>школа сахарного диабета</t>
  </si>
  <si>
    <t>неинвазивное пренатальное тестирование (определение внеклеточной ДНК плода по крови матери)</t>
  </si>
  <si>
    <t>определение РНК вируса гепатита С ( Hepatitis C virus) в крови методом ПЦР</t>
  </si>
  <si>
    <t>лабораторная диагностика для пациентов с хроническим вирусным гепатитом С (оценка стадии фиброза, определение генотипа ВГС)</t>
  </si>
  <si>
    <r>
      <t xml:space="preserve">консультация с применением </t>
    </r>
    <r>
      <rPr>
        <b/>
        <sz val="9"/>
        <color theme="1"/>
        <rFont val="Times New Roman"/>
        <family val="1"/>
        <charset val="204"/>
      </rPr>
      <t>телемедицинских технологий</t>
    </r>
    <r>
      <rPr>
        <sz val="9"/>
        <color theme="1"/>
        <rFont val="Times New Roman"/>
        <family val="1"/>
        <charset val="204"/>
      </rPr>
      <t xml:space="preserve"> при дистанционном взаимодействий </t>
    </r>
    <r>
      <rPr>
        <b/>
        <sz val="9"/>
        <color theme="1"/>
        <rFont val="Times New Roman"/>
        <family val="1"/>
        <charset val="204"/>
      </rPr>
      <t xml:space="preserve">медицинских работников между собой </t>
    </r>
  </si>
  <si>
    <r>
      <t xml:space="preserve">консультация с пррименением </t>
    </r>
    <r>
      <rPr>
        <b/>
        <sz val="9"/>
        <color theme="1"/>
        <rFont val="Times New Roman"/>
        <family val="1"/>
        <charset val="204"/>
      </rPr>
      <t>телемедицинских технологий</t>
    </r>
    <r>
      <rPr>
        <sz val="9"/>
        <color theme="1"/>
        <rFont val="Times New Roman"/>
        <family val="1"/>
        <charset val="204"/>
      </rPr>
      <t xml:space="preserve">  при дистационном взаимодействии </t>
    </r>
    <r>
      <rPr>
        <b/>
        <sz val="9"/>
        <color theme="1"/>
        <rFont val="Times New Roman"/>
        <family val="1"/>
        <charset val="204"/>
      </rPr>
      <t>медицинских работников с пациентами</t>
    </r>
    <r>
      <rPr>
        <sz val="9"/>
        <color theme="1"/>
        <rFont val="Times New Roman"/>
        <family val="1"/>
        <charset val="204"/>
      </rPr>
      <t xml:space="preserve"> или их законными представителями</t>
    </r>
  </si>
  <si>
    <t>Дистанционное наблюдение за состоянием здоровья пациентов</t>
  </si>
  <si>
    <t>пациентов с сахарным диабетом</t>
  </si>
  <si>
    <t>пациентов с артериальной гипертензией</t>
  </si>
  <si>
    <t>школа для больных с хроническими заболеваниями</t>
  </si>
  <si>
    <t>дистанционное наблюдение за состоянием здоровья пациентов</t>
  </si>
  <si>
    <t>Школа для больных с хроническими заболеваниями, школа для беременных и по вопросам грудного вскармливания</t>
  </si>
  <si>
    <t>ГБУЗ РКФПЦ</t>
  </si>
  <si>
    <t>по КСГ без мед.реабил., ВМП, гемод.</t>
  </si>
  <si>
    <t>Имплантация частотно-адаптированного кардиостимулятора взрослым (st.25.022)</t>
  </si>
  <si>
    <t>Имплантация частотно-адаптированного кардиостимулятора взрослым (гр.52, гр.62 метод-"имплантация ЧА трехкамерного кардиостимулятора")</t>
  </si>
  <si>
    <t>Эндоваскулярная деструкция дополнительных проводящих путей и аритмогенных зон сердца (гр. 61,64, гр.62-без учета объемов по методу-"имплантация частотно-адаптированного трехкамерного кардиостимулятора")</t>
  </si>
  <si>
    <t>Трансплантация почки</t>
  </si>
  <si>
    <t>КСГ (за исключением КСГ по профилю "Онкология", COVID-19, ССХ)</t>
  </si>
  <si>
    <t>По подушевому нормативу финансирования на прикрепившихся лиц</t>
  </si>
  <si>
    <t>ГБУЗ РБ ГКБ №21 г.Уфы им. В.Г. Сахаутдинова</t>
  </si>
  <si>
    <t xml:space="preserve">ГБУЗ РБ ГКБ № 21 г.Уфа </t>
  </si>
  <si>
    <t>Стентирование коронарных артерий МО (гр.48-50)</t>
  </si>
  <si>
    <t>Стентирование коронарных артерий МО (st.25.013-st.25.021)</t>
  </si>
  <si>
    <t>в том числе оплата медицинской помощи в кабинете "Диабетическая стопа"</t>
  </si>
  <si>
    <t>Стентирование или эндартерэктомия (гр.12, метод «реконструктивные вмешательства на экстракраниальных отделах церебральных артерий»)</t>
  </si>
  <si>
    <t>Стентирование или эндартерэктомия  st25.010 (A.16.12.008.004; A.16.12.008.009; A16.12.028.007); st25.011 (A16.12.008; A16.12.008.001; A16.12.008.002; A16.23.034.012); st25.023 (A16.12.026.005; A16.12.026.006).</t>
  </si>
  <si>
    <t>Госпитализация маломобильных граждан в целях прохождения диспансеризации, первый этап (второй этап при наличии показаний)</t>
  </si>
  <si>
    <t>ds12.022-ds12.028 (вирусные гепатиты С)</t>
  </si>
  <si>
    <t>ГБУЗ РКГВВ им. М.В. Каменева</t>
  </si>
  <si>
    <t xml:space="preserve">   от 08.06.2026 № 7-26</t>
  </si>
  <si>
    <t>Итого Территориальная программа ОМС (Протокол № 7-26)</t>
  </si>
  <si>
    <t>кроме профиля "стоматология", в т.ч. консультации с применением телемедицинских технологий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</si>
</sst>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р_._-;\-* #,##0_р_._-;_-* &quot;-&quot;_р_._-;_-@_-"/>
    <numFmt numFmtId="165" formatCode="_-* #,##0.00_р_._-;\-* #,##0.00_р_._-;_-* &quot;-&quot;??_р_._-;_-@_-"/>
    <numFmt numFmtId="166" formatCode="[$-419]General"/>
    <numFmt numFmtId="167" formatCode="#,##0.00&quot; &quot;[$руб.-419];[Red]&quot;-&quot;#,##0.00&quot; &quot;[$руб.-419]"/>
    <numFmt numFmtId="168" formatCode="&quot;Да&quot;;&quot;Да&quot;;&quot;Нет&quot;"/>
    <numFmt numFmtId="169" formatCode="#,##0_ ;\-#,##0\ "/>
  </numFmts>
  <fonts count="7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1"/>
    </font>
    <font>
      <sz val="10"/>
      <name val="Calibri"/>
      <family val="2"/>
      <charset val="1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 Cyr"/>
      <charset val="204"/>
    </font>
    <font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3">
    <xf numFmtId="0" fontId="0" fillId="0" borderId="0"/>
    <xf numFmtId="0" fontId="19" fillId="0" borderId="0"/>
    <xf numFmtId="0" fontId="20" fillId="0" borderId="0"/>
    <xf numFmtId="0" fontId="21" fillId="0" borderId="0"/>
    <xf numFmtId="166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/>
    <xf numFmtId="0" fontId="18" fillId="0" borderId="0"/>
    <xf numFmtId="0" fontId="20" fillId="0" borderId="0"/>
    <xf numFmtId="0" fontId="18" fillId="0" borderId="0"/>
    <xf numFmtId="0" fontId="15" fillId="0" borderId="0"/>
    <xf numFmtId="0" fontId="15" fillId="0" borderId="0"/>
    <xf numFmtId="0" fontId="14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5" borderId="0" applyNumberFormat="0" applyBorder="0" applyAlignment="0" applyProtection="0"/>
    <xf numFmtId="0" fontId="27" fillId="22" borderId="3" applyNumberFormat="0" applyAlignment="0" applyProtection="0"/>
    <xf numFmtId="0" fontId="28" fillId="23" borderId="4" applyNumberFormat="0" applyAlignment="0" applyProtection="0"/>
    <xf numFmtId="0" fontId="29" fillId="0" borderId="0"/>
    <xf numFmtId="166" fontId="22" fillId="0" borderId="0" applyBorder="0" applyProtection="0"/>
    <xf numFmtId="166" fontId="22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0" borderId="0" applyNumberFormat="0" applyBorder="0" applyProtection="0">
      <alignment horizontal="center"/>
    </xf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 applyNumberFormat="0" applyBorder="0" applyProtection="0">
      <alignment horizontal="center" textRotation="90"/>
    </xf>
    <xf numFmtId="0" fontId="37" fillId="9" borderId="3" applyNumberFormat="0" applyAlignment="0" applyProtection="0"/>
    <xf numFmtId="0" fontId="38" fillId="0" borderId="8" applyNumberFormat="0" applyFill="0" applyAlignment="0" applyProtection="0"/>
    <xf numFmtId="0" fontId="39" fillId="24" borderId="0" applyNumberFormat="0" applyBorder="0" applyAlignment="0" applyProtection="0"/>
    <xf numFmtId="0" fontId="18" fillId="25" borderId="9" applyNumberFormat="0" applyFont="0" applyAlignment="0" applyProtection="0"/>
    <xf numFmtId="0" fontId="40" fillId="22" borderId="10" applyNumberFormat="0" applyAlignment="0" applyProtection="0"/>
    <xf numFmtId="0" fontId="41" fillId="0" borderId="0" applyNumberFormat="0" applyBorder="0" applyProtection="0"/>
    <xf numFmtId="167" fontId="41" fillId="0" borderId="0" applyBorder="0" applyProtection="0"/>
    <xf numFmtId="0" fontId="42" fillId="0" borderId="0" applyNumberFormat="0" applyFill="0" applyBorder="0" applyAlignment="0" applyProtection="0"/>
    <xf numFmtId="0" fontId="43" fillId="0" borderId="11" applyNumberFormat="0" applyFill="0" applyAlignment="0" applyProtection="0"/>
    <xf numFmtId="0" fontId="44" fillId="0" borderId="0" applyNumberFormat="0" applyFill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7" fillId="9" borderId="3" applyNumberFormat="0" applyAlignment="0" applyProtection="0"/>
    <xf numFmtId="0" fontId="40" fillId="22" borderId="10" applyNumberFormat="0" applyAlignment="0" applyProtection="0"/>
    <xf numFmtId="0" fontId="27" fillId="22" borderId="3" applyNumberFormat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6" fillId="0" borderId="7" applyNumberFormat="0" applyFill="0" applyAlignment="0" applyProtection="0"/>
    <xf numFmtId="0" fontId="36" fillId="0" borderId="0" applyNumberFormat="0" applyFill="0" applyBorder="0" applyAlignment="0" applyProtection="0"/>
    <xf numFmtId="0" fontId="43" fillId="0" borderId="11" applyNumberFormat="0" applyFill="0" applyAlignment="0" applyProtection="0"/>
    <xf numFmtId="0" fontId="28" fillId="23" borderId="4" applyNumberFormat="0" applyAlignment="0" applyProtection="0"/>
    <xf numFmtId="0" fontId="42" fillId="0" borderId="0" applyNumberFormat="0" applyFill="0" applyBorder="0" applyAlignment="0" applyProtection="0"/>
    <xf numFmtId="0" fontId="39" fillId="24" borderId="0" applyNumberFormat="0" applyBorder="0" applyAlignment="0" applyProtection="0"/>
    <xf numFmtId="0" fontId="45" fillId="0" borderId="0"/>
    <xf numFmtId="0" fontId="29" fillId="0" borderId="0"/>
    <xf numFmtId="0" fontId="46" fillId="0" borderId="0"/>
    <xf numFmtId="0" fontId="46" fillId="0" borderId="0"/>
    <xf numFmtId="0" fontId="47" fillId="0" borderId="0"/>
    <xf numFmtId="0" fontId="13" fillId="0" borderId="0"/>
    <xf numFmtId="0" fontId="13" fillId="0" borderId="0"/>
    <xf numFmtId="0" fontId="48" fillId="0" borderId="0"/>
    <xf numFmtId="0" fontId="13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0" fontId="23" fillId="0" borderId="0"/>
    <xf numFmtId="0" fontId="24" fillId="0" borderId="0"/>
    <xf numFmtId="0" fontId="24" fillId="0" borderId="0"/>
    <xf numFmtId="0" fontId="20" fillId="0" borderId="0"/>
    <xf numFmtId="0" fontId="13" fillId="0" borderId="0"/>
    <xf numFmtId="0" fontId="23" fillId="0" borderId="0"/>
    <xf numFmtId="0" fontId="45" fillId="0" borderId="0"/>
    <xf numFmtId="0" fontId="45" fillId="0" borderId="0"/>
    <xf numFmtId="0" fontId="26" fillId="5" borderId="0" applyNumberFormat="0" applyBorder="0" applyAlignment="0" applyProtection="0"/>
    <xf numFmtId="0" fontId="31" fillId="0" borderId="0" applyNumberFormat="0" applyFill="0" applyBorder="0" applyAlignment="0" applyProtection="0"/>
    <xf numFmtId="0" fontId="18" fillId="25" borderId="9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ill="0" applyBorder="0" applyAlignment="0" applyProtection="0"/>
    <xf numFmtId="9" fontId="4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8" fillId="0" borderId="8" applyNumberFormat="0" applyFill="0" applyAlignment="0" applyProtection="0"/>
    <xf numFmtId="0" fontId="44" fillId="0" borderId="0" applyNumberFormat="0" applyFill="0" applyBorder="0" applyAlignment="0" applyProtection="0"/>
    <xf numFmtId="0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8" fontId="49" fillId="0" borderId="0" applyFill="0" applyBorder="0" applyAlignment="0" applyProtection="0"/>
    <xf numFmtId="164" fontId="45" fillId="0" borderId="0" applyFont="0" applyFill="0" applyBorder="0" applyAlignment="0" applyProtection="0"/>
    <xf numFmtId="0" fontId="32" fillId="6" borderId="0" applyNumberFormat="0" applyBorder="0" applyAlignment="0" applyProtection="0"/>
    <xf numFmtId="9" fontId="50" fillId="0" borderId="0" applyFont="0" applyFill="0" applyBorder="0" applyAlignment="0" applyProtection="0"/>
    <xf numFmtId="0" fontId="18" fillId="0" borderId="0"/>
    <xf numFmtId="0" fontId="24" fillId="0" borderId="0"/>
    <xf numFmtId="0" fontId="18" fillId="0" borderId="0"/>
    <xf numFmtId="0" fontId="45" fillId="0" borderId="0"/>
    <xf numFmtId="0" fontId="20" fillId="0" borderId="0"/>
    <xf numFmtId="0" fontId="12" fillId="0" borderId="0"/>
    <xf numFmtId="0" fontId="12" fillId="0" borderId="0"/>
    <xf numFmtId="0" fontId="63" fillId="0" borderId="0"/>
    <xf numFmtId="0" fontId="11" fillId="0" borderId="0"/>
    <xf numFmtId="0" fontId="10" fillId="0" borderId="0"/>
    <xf numFmtId="0" fontId="18" fillId="0" borderId="0"/>
    <xf numFmtId="0" fontId="2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0">
    <xf numFmtId="0" fontId="0" fillId="0" borderId="0" xfId="0"/>
    <xf numFmtId="0" fontId="52" fillId="3" borderId="0" xfId="0" applyFont="1" applyFill="1" applyAlignment="1">
      <alignment horizontal="right" vertical="center"/>
    </xf>
    <xf numFmtId="0" fontId="53" fillId="2" borderId="0" xfId="0" applyFont="1" applyFill="1" applyAlignment="1">
      <alignment horizontal="right" vertical="center"/>
    </xf>
    <xf numFmtId="0" fontId="53" fillId="3" borderId="0" xfId="0" applyFont="1" applyFill="1" applyAlignment="1">
      <alignment horizontal="right" vertical="center"/>
    </xf>
    <xf numFmtId="3" fontId="52" fillId="2" borderId="0" xfId="0" applyNumberFormat="1" applyFont="1" applyFill="1" applyAlignment="1">
      <alignment horizontal="right" vertical="center"/>
    </xf>
    <xf numFmtId="0" fontId="53" fillId="0" borderId="1" xfId="0" applyFont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52" fillId="3" borderId="0" xfId="0" applyFont="1" applyFill="1" applyAlignment="1">
      <alignment horizontal="left" vertical="center"/>
    </xf>
    <xf numFmtId="0" fontId="52" fillId="2" borderId="0" xfId="0" applyFont="1" applyFill="1" applyAlignment="1">
      <alignment horizontal="right" vertical="center"/>
    </xf>
    <xf numFmtId="0" fontId="52" fillId="2" borderId="0" xfId="0" applyNumberFormat="1" applyFont="1" applyFill="1" applyBorder="1" applyAlignment="1">
      <alignment horizontal="center" vertical="center" wrapText="1"/>
    </xf>
    <xf numFmtId="0" fontId="52" fillId="3" borderId="1" xfId="2" applyFont="1" applyFill="1" applyBorder="1" applyAlignment="1">
      <alignment horizontal="left" vertical="center" wrapText="1"/>
    </xf>
    <xf numFmtId="4" fontId="53" fillId="3" borderId="1" xfId="0" applyNumberFormat="1" applyFont="1" applyFill="1" applyBorder="1" applyAlignment="1">
      <alignment vertical="center" wrapText="1"/>
    </xf>
    <xf numFmtId="49" fontId="52" fillId="3" borderId="1" xfId="2" applyNumberFormat="1" applyFont="1" applyFill="1" applyBorder="1" applyAlignment="1">
      <alignment horizontal="center" vertical="center" wrapText="1"/>
    </xf>
    <xf numFmtId="0" fontId="52" fillId="3" borderId="1" xfId="2" applyFont="1" applyFill="1" applyBorder="1" applyAlignment="1">
      <alignment horizontal="center" vertical="center" wrapText="1"/>
    </xf>
    <xf numFmtId="49" fontId="52" fillId="3" borderId="1" xfId="0" applyNumberFormat="1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left" vertical="center" wrapText="1"/>
    </xf>
    <xf numFmtId="0" fontId="53" fillId="3" borderId="1" xfId="2" applyFont="1" applyFill="1" applyBorder="1" applyAlignment="1">
      <alignment horizontal="left" vertical="center" wrapText="1"/>
    </xf>
    <xf numFmtId="49" fontId="52" fillId="3" borderId="1" xfId="0" applyNumberFormat="1" applyFont="1" applyFill="1" applyBorder="1" applyAlignment="1">
      <alignment horizontal="center" vertical="center"/>
    </xf>
    <xf numFmtId="49" fontId="52" fillId="3" borderId="1" xfId="2" applyNumberFormat="1" applyFont="1" applyFill="1" applyBorder="1" applyAlignment="1">
      <alignment horizontal="left" vertical="center" wrapText="1"/>
    </xf>
    <xf numFmtId="0" fontId="52" fillId="0" borderId="0" xfId="0" applyFont="1" applyFill="1" applyAlignment="1">
      <alignment horizontal="right" vertical="center"/>
    </xf>
    <xf numFmtId="0" fontId="52" fillId="3" borderId="1" xfId="0" applyFont="1" applyFill="1" applyBorder="1" applyAlignment="1">
      <alignment horizontal="center" vertical="center"/>
    </xf>
    <xf numFmtId="49" fontId="52" fillId="3" borderId="1" xfId="2" applyNumberFormat="1" applyFont="1" applyFill="1" applyBorder="1" applyAlignment="1">
      <alignment horizontal="center" vertical="center"/>
    </xf>
    <xf numFmtId="0" fontId="52" fillId="3" borderId="18" xfId="195" applyFont="1" applyFill="1" applyBorder="1" applyAlignment="1">
      <alignment horizontal="left" vertical="center" wrapText="1"/>
    </xf>
    <xf numFmtId="0" fontId="52" fillId="3" borderId="0" xfId="45" applyFont="1" applyFill="1" applyAlignment="1">
      <alignment horizontal="right" vertical="center"/>
    </xf>
    <xf numFmtId="0" fontId="52" fillId="3" borderId="0" xfId="45" applyFont="1" applyFill="1" applyAlignment="1">
      <alignment horizontal="center" vertical="center"/>
    </xf>
    <xf numFmtId="0" fontId="52" fillId="3" borderId="0" xfId="45" applyNumberFormat="1" applyFont="1" applyFill="1" applyBorder="1" applyAlignment="1">
      <alignment horizontal="center" vertical="center" wrapText="1"/>
    </xf>
    <xf numFmtId="3" fontId="52" fillId="3" borderId="0" xfId="45" applyNumberFormat="1" applyFont="1" applyFill="1" applyAlignment="1">
      <alignment horizontal="right" vertical="center"/>
    </xf>
    <xf numFmtId="0" fontId="52" fillId="3" borderId="0" xfId="45" applyFont="1" applyFill="1" applyAlignment="1">
      <alignment horizontal="left" vertical="center"/>
    </xf>
    <xf numFmtId="0" fontId="52" fillId="3" borderId="1" xfId="0" applyFont="1" applyFill="1" applyBorder="1" applyAlignment="1">
      <alignment horizontal="left" vertical="center"/>
    </xf>
    <xf numFmtId="3" fontId="52" fillId="3" borderId="18" xfId="0" applyNumberFormat="1" applyFont="1" applyFill="1" applyBorder="1" applyAlignment="1">
      <alignment horizontal="right" vertical="center"/>
    </xf>
    <xf numFmtId="3" fontId="53" fillId="26" borderId="18" xfId="0" applyNumberFormat="1" applyFont="1" applyFill="1" applyBorder="1" applyAlignment="1">
      <alignment horizontal="right" vertical="center"/>
    </xf>
    <xf numFmtId="3" fontId="53" fillId="3" borderId="18" xfId="0" applyNumberFormat="1" applyFont="1" applyFill="1" applyBorder="1" applyAlignment="1">
      <alignment horizontal="right" vertical="center"/>
    </xf>
    <xf numFmtId="3" fontId="53" fillId="3" borderId="0" xfId="0" applyNumberFormat="1" applyFont="1" applyFill="1" applyAlignment="1">
      <alignment horizontal="right" vertical="center"/>
    </xf>
    <xf numFmtId="4" fontId="52" fillId="2" borderId="0" xfId="0" applyNumberFormat="1" applyFont="1" applyFill="1" applyAlignment="1">
      <alignment horizontal="right" vertical="center"/>
    </xf>
    <xf numFmtId="3" fontId="52" fillId="3" borderId="1" xfId="67" applyNumberFormat="1" applyFont="1" applyFill="1" applyBorder="1" applyAlignment="1">
      <alignment horizontal="center" vertical="center" wrapText="1"/>
    </xf>
    <xf numFmtId="3" fontId="52" fillId="3" borderId="1" xfId="2" applyNumberFormat="1" applyFont="1" applyFill="1" applyBorder="1" applyAlignment="1">
      <alignment horizontal="left" vertical="center" wrapText="1"/>
    </xf>
    <xf numFmtId="3" fontId="53" fillId="0" borderId="1" xfId="0" applyNumberFormat="1" applyFont="1" applyBorder="1" applyAlignment="1">
      <alignment horizontal="center" vertical="center"/>
    </xf>
    <xf numFmtId="3" fontId="53" fillId="3" borderId="1" xfId="0" applyNumberFormat="1" applyFont="1" applyFill="1" applyBorder="1" applyAlignment="1">
      <alignment horizontal="right" vertical="center"/>
    </xf>
    <xf numFmtId="3" fontId="52" fillId="3" borderId="1" xfId="0" applyNumberFormat="1" applyFont="1" applyFill="1" applyBorder="1" applyAlignment="1">
      <alignment horizontal="right" vertical="center"/>
    </xf>
    <xf numFmtId="3" fontId="52" fillId="0" borderId="1" xfId="0" applyNumberFormat="1" applyFont="1" applyFill="1" applyBorder="1" applyAlignment="1">
      <alignment horizontal="right" vertical="center"/>
    </xf>
    <xf numFmtId="3" fontId="52" fillId="2" borderId="1" xfId="0" applyNumberFormat="1" applyFont="1" applyFill="1" applyBorder="1" applyAlignment="1">
      <alignment horizontal="right" vertical="center"/>
    </xf>
    <xf numFmtId="3" fontId="52" fillId="3" borderId="1" xfId="0" applyNumberFormat="1" applyFont="1" applyFill="1" applyBorder="1" applyAlignment="1">
      <alignment horizontal="left" vertical="center" wrapText="1"/>
    </xf>
    <xf numFmtId="3" fontId="52" fillId="3" borderId="1" xfId="45" applyNumberFormat="1" applyFont="1" applyFill="1" applyBorder="1" applyAlignment="1">
      <alignment horizontal="right" vertical="center"/>
    </xf>
    <xf numFmtId="0" fontId="52" fillId="3" borderId="1" xfId="0" applyFont="1" applyFill="1" applyBorder="1" applyAlignment="1">
      <alignment horizontal="right" vertical="center"/>
    </xf>
    <xf numFmtId="3" fontId="52" fillId="3" borderId="18" xfId="0" applyNumberFormat="1" applyFont="1" applyFill="1" applyBorder="1" applyAlignment="1">
      <alignment horizontal="center" vertical="center"/>
    </xf>
    <xf numFmtId="3" fontId="52" fillId="3" borderId="0" xfId="0" applyNumberFormat="1" applyFont="1" applyFill="1" applyAlignment="1">
      <alignment horizontal="right" vertical="center"/>
    </xf>
    <xf numFmtId="0" fontId="52" fillId="3" borderId="0" xfId="0" applyFont="1" applyFill="1" applyAlignment="1">
      <alignment horizontal="center" vertical="center"/>
    </xf>
    <xf numFmtId="0" fontId="52" fillId="3" borderId="0" xfId="0" applyNumberFormat="1" applyFont="1" applyFill="1" applyBorder="1" applyAlignment="1">
      <alignment horizontal="center" vertical="center" wrapText="1"/>
    </xf>
    <xf numFmtId="3" fontId="52" fillId="3" borderId="1" xfId="45" applyNumberFormat="1" applyFont="1" applyFill="1" applyBorder="1" applyAlignment="1">
      <alignment horizontal="center" vertical="center"/>
    </xf>
    <xf numFmtId="3" fontId="55" fillId="3" borderId="0" xfId="0" applyNumberFormat="1" applyFont="1" applyFill="1" applyBorder="1" applyAlignment="1">
      <alignment horizontal="center" vertical="center" wrapText="1"/>
    </xf>
    <xf numFmtId="3" fontId="53" fillId="26" borderId="1" xfId="0" applyNumberFormat="1" applyFont="1" applyFill="1" applyBorder="1" applyAlignment="1">
      <alignment horizontal="right" vertical="center"/>
    </xf>
    <xf numFmtId="0" fontId="52" fillId="2" borderId="1" xfId="0" applyFont="1" applyFill="1" applyBorder="1" applyAlignment="1">
      <alignment horizontal="right" vertical="center"/>
    </xf>
    <xf numFmtId="0" fontId="53" fillId="3" borderId="1" xfId="0" applyFont="1" applyFill="1" applyBorder="1" applyAlignment="1">
      <alignment horizontal="center" vertical="center"/>
    </xf>
    <xf numFmtId="0" fontId="52" fillId="3" borderId="1" xfId="0" quotePrefix="1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/>
    </xf>
    <xf numFmtId="0" fontId="53" fillId="2" borderId="0" xfId="0" applyFont="1" applyFill="1" applyBorder="1" applyAlignment="1">
      <alignment horizontal="right" vertical="center"/>
    </xf>
    <xf numFmtId="0" fontId="52" fillId="2" borderId="0" xfId="0" applyFont="1" applyFill="1" applyBorder="1" applyAlignment="1">
      <alignment horizontal="right" vertical="center"/>
    </xf>
    <xf numFmtId="0" fontId="53" fillId="3" borderId="0" xfId="0" applyFont="1" applyFill="1" applyBorder="1" applyAlignment="1">
      <alignment horizontal="right" vertical="center"/>
    </xf>
    <xf numFmtId="3" fontId="53" fillId="26" borderId="18" xfId="0" applyNumberFormat="1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/>
    </xf>
    <xf numFmtId="3" fontId="53" fillId="3" borderId="1" xfId="0" applyNumberFormat="1" applyFont="1" applyFill="1" applyBorder="1" applyAlignment="1">
      <alignment vertical="center"/>
    </xf>
    <xf numFmtId="3" fontId="52" fillId="3" borderId="1" xfId="0" applyNumberFormat="1" applyFont="1" applyFill="1" applyBorder="1" applyAlignment="1">
      <alignment vertical="center"/>
    </xf>
    <xf numFmtId="3" fontId="52" fillId="0" borderId="1" xfId="0" applyNumberFormat="1" applyFont="1" applyFill="1" applyBorder="1" applyAlignment="1">
      <alignment vertical="center"/>
    </xf>
    <xf numFmtId="3" fontId="52" fillId="2" borderId="1" xfId="0" applyNumberFormat="1" applyFont="1" applyFill="1" applyBorder="1" applyAlignment="1">
      <alignment vertical="center"/>
    </xf>
    <xf numFmtId="3" fontId="52" fillId="3" borderId="1" xfId="45" applyNumberFormat="1" applyFont="1" applyFill="1" applyBorder="1" applyAlignment="1">
      <alignment vertical="center"/>
    </xf>
    <xf numFmtId="0" fontId="52" fillId="2" borderId="1" xfId="0" applyFont="1" applyFill="1" applyBorder="1" applyAlignment="1">
      <alignment vertical="center"/>
    </xf>
    <xf numFmtId="3" fontId="52" fillId="2" borderId="0" xfId="0" applyNumberFormat="1" applyFont="1" applyFill="1" applyAlignment="1">
      <alignment vertical="center"/>
    </xf>
    <xf numFmtId="3" fontId="57" fillId="3" borderId="1" xfId="0" applyNumberFormat="1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 wrapText="1"/>
    </xf>
    <xf numFmtId="3" fontId="55" fillId="3" borderId="0" xfId="0" applyNumberFormat="1" applyFont="1" applyFill="1" applyBorder="1" applyAlignment="1">
      <alignment horizontal="center" vertical="center" wrapText="1"/>
    </xf>
    <xf numFmtId="3" fontId="64" fillId="3" borderId="1" xfId="0" applyNumberFormat="1" applyFont="1" applyFill="1" applyBorder="1" applyAlignment="1">
      <alignment horizontal="center" vertical="center"/>
    </xf>
    <xf numFmtId="4" fontId="53" fillId="3" borderId="0" xfId="0" applyNumberFormat="1" applyFont="1" applyFill="1" applyAlignment="1">
      <alignment horizontal="right" vertical="center"/>
    </xf>
    <xf numFmtId="4" fontId="52" fillId="3" borderId="0" xfId="0" applyNumberFormat="1" applyFont="1" applyFill="1" applyAlignment="1">
      <alignment horizontal="right" vertical="center"/>
    </xf>
    <xf numFmtId="4" fontId="52" fillId="3" borderId="0" xfId="45" applyNumberFormat="1" applyFont="1" applyFill="1" applyAlignment="1">
      <alignment horizontal="right" vertical="center"/>
    </xf>
    <xf numFmtId="3" fontId="52" fillId="0" borderId="0" xfId="0" applyNumberFormat="1" applyFont="1" applyFill="1" applyBorder="1" applyAlignment="1">
      <alignment horizontal="right" vertical="center"/>
    </xf>
    <xf numFmtId="0" fontId="55" fillId="3" borderId="0" xfId="0" applyNumberFormat="1" applyFont="1" applyFill="1" applyBorder="1" applyAlignment="1">
      <alignment horizontal="center" vertical="center" wrapText="1"/>
    </xf>
    <xf numFmtId="3" fontId="52" fillId="3" borderId="1" xfId="242" applyNumberFormat="1" applyFont="1" applyFill="1" applyBorder="1" applyAlignment="1">
      <alignment horizontal="right" vertical="center"/>
    </xf>
    <xf numFmtId="3" fontId="52" fillId="0" borderId="1" xfId="242" applyNumberFormat="1" applyFont="1" applyFill="1" applyBorder="1" applyAlignment="1">
      <alignment horizontal="right" vertical="center"/>
    </xf>
    <xf numFmtId="3" fontId="52" fillId="2" borderId="1" xfId="242" applyNumberFormat="1" applyFont="1" applyFill="1" applyBorder="1" applyAlignment="1">
      <alignment horizontal="right" vertical="center"/>
    </xf>
    <xf numFmtId="49" fontId="64" fillId="3" borderId="1" xfId="2" applyNumberFormat="1" applyFont="1" applyFill="1" applyBorder="1" applyAlignment="1">
      <alignment horizontal="center" vertical="center"/>
    </xf>
    <xf numFmtId="49" fontId="64" fillId="3" borderId="1" xfId="2" applyNumberFormat="1" applyFont="1" applyFill="1" applyBorder="1" applyAlignment="1">
      <alignment horizontal="center" vertical="center" wrapText="1"/>
    </xf>
    <xf numFmtId="49" fontId="57" fillId="3" borderId="1" xfId="2" applyNumberFormat="1" applyFont="1" applyFill="1" applyBorder="1" applyAlignment="1">
      <alignment horizontal="center" vertical="center" wrapText="1"/>
    </xf>
    <xf numFmtId="0" fontId="64" fillId="3" borderId="1" xfId="2" applyFont="1" applyFill="1" applyBorder="1" applyAlignment="1">
      <alignment horizontal="center" vertical="center" wrapText="1"/>
    </xf>
    <xf numFmtId="3" fontId="52" fillId="3" borderId="1" xfId="2" applyNumberFormat="1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center" vertical="center"/>
    </xf>
    <xf numFmtId="3" fontId="56" fillId="3" borderId="1" xfId="0" applyNumberFormat="1" applyFont="1" applyFill="1" applyBorder="1" applyAlignment="1">
      <alignment horizontal="left" vertical="center" wrapText="1"/>
    </xf>
    <xf numFmtId="169" fontId="52" fillId="3" borderId="1" xfId="2" applyNumberFormat="1" applyFont="1" applyFill="1" applyBorder="1" applyAlignment="1">
      <alignment horizontal="center" vertical="center"/>
    </xf>
    <xf numFmtId="3" fontId="52" fillId="3" borderId="12" xfId="2" applyNumberFormat="1" applyFont="1" applyFill="1" applyBorder="1" applyAlignment="1">
      <alignment horizontal="center" vertical="center"/>
    </xf>
    <xf numFmtId="3" fontId="52" fillId="3" borderId="1" xfId="45" applyNumberFormat="1" applyFont="1" applyFill="1" applyBorder="1" applyAlignment="1">
      <alignment horizontal="center" vertical="center"/>
    </xf>
    <xf numFmtId="3" fontId="51" fillId="0" borderId="0" xfId="245" applyNumberFormat="1" applyFont="1" applyFill="1"/>
    <xf numFmtId="3" fontId="61" fillId="0" borderId="1" xfId="245" applyNumberFormat="1" applyFont="1" applyFill="1" applyBorder="1" applyAlignment="1">
      <alignment horizontal="center" vertical="center" wrapText="1"/>
    </xf>
    <xf numFmtId="3" fontId="60" fillId="26" borderId="1" xfId="246" applyNumberFormat="1" applyFont="1" applyFill="1" applyBorder="1" applyAlignment="1">
      <alignment horizontal="center" vertical="center" wrapText="1"/>
    </xf>
    <xf numFmtId="3" fontId="61" fillId="3" borderId="1" xfId="246" applyNumberFormat="1" applyFont="1" applyFill="1" applyBorder="1" applyAlignment="1">
      <alignment horizontal="center" vertical="center" wrapText="1"/>
    </xf>
    <xf numFmtId="0" fontId="52" fillId="3" borderId="1" xfId="45" applyFont="1" applyFill="1" applyBorder="1" applyAlignment="1">
      <alignment horizontal="center" vertical="center"/>
    </xf>
    <xf numFmtId="49" fontId="51" fillId="3" borderId="1" xfId="94" applyNumberFormat="1" applyFont="1" applyFill="1" applyBorder="1" applyAlignment="1">
      <alignment horizontal="center" vertical="center" wrapText="1"/>
    </xf>
    <xf numFmtId="0" fontId="56" fillId="3" borderId="1" xfId="94" applyFont="1" applyFill="1" applyBorder="1" applyAlignment="1">
      <alignment horizontal="left" vertical="center" wrapText="1"/>
    </xf>
    <xf numFmtId="0" fontId="51" fillId="3" borderId="1" xfId="94" applyFont="1" applyFill="1" applyBorder="1" applyAlignment="1">
      <alignment horizontal="center" vertical="center" wrapText="1"/>
    </xf>
    <xf numFmtId="49" fontId="51" fillId="3" borderId="1" xfId="94" applyNumberFormat="1" applyFont="1" applyFill="1" applyBorder="1" applyAlignment="1">
      <alignment horizontal="center" vertical="center"/>
    </xf>
    <xf numFmtId="0" fontId="51" fillId="3" borderId="1" xfId="94" applyFont="1" applyFill="1" applyBorder="1" applyAlignment="1">
      <alignment horizontal="left" vertical="center" wrapText="1"/>
    </xf>
    <xf numFmtId="49" fontId="52" fillId="3" borderId="1" xfId="94" applyNumberFormat="1" applyFont="1" applyFill="1" applyBorder="1" applyAlignment="1">
      <alignment horizontal="center" vertical="center" wrapText="1"/>
    </xf>
    <xf numFmtId="0" fontId="52" fillId="3" borderId="1" xfId="94" applyFont="1" applyFill="1" applyBorder="1" applyAlignment="1">
      <alignment horizontal="left" vertical="center" wrapText="1"/>
    </xf>
    <xf numFmtId="49" fontId="51" fillId="3" borderId="1" xfId="45" applyNumberFormat="1" applyFont="1" applyFill="1" applyBorder="1" applyAlignment="1">
      <alignment horizontal="center" vertical="center" wrapText="1"/>
    </xf>
    <xf numFmtId="0" fontId="56" fillId="3" borderId="1" xfId="45" applyFont="1" applyFill="1" applyBorder="1" applyAlignment="1">
      <alignment horizontal="left" vertical="center" wrapText="1"/>
    </xf>
    <xf numFmtId="49" fontId="52" fillId="3" borderId="1" xfId="94" applyNumberFormat="1" applyFont="1" applyFill="1" applyBorder="1" applyAlignment="1">
      <alignment horizontal="center" vertical="center"/>
    </xf>
    <xf numFmtId="0" fontId="52" fillId="3" borderId="1" xfId="233" applyFont="1" applyFill="1" applyBorder="1" applyAlignment="1">
      <alignment horizontal="left" vertical="center" wrapText="1"/>
    </xf>
    <xf numFmtId="0" fontId="52" fillId="3" borderId="1" xfId="195" applyFont="1" applyFill="1" applyBorder="1" applyAlignment="1">
      <alignment horizontal="left" vertical="center" wrapText="1"/>
    </xf>
    <xf numFmtId="49" fontId="51" fillId="3" borderId="1" xfId="45" applyNumberFormat="1" applyFont="1" applyFill="1" applyBorder="1" applyAlignment="1">
      <alignment horizontal="center" vertical="center"/>
    </xf>
    <xf numFmtId="0" fontId="51" fillId="3" borderId="1" xfId="45" applyFont="1" applyFill="1" applyBorder="1" applyAlignment="1">
      <alignment horizontal="left" vertical="center" wrapText="1"/>
    </xf>
    <xf numFmtId="49" fontId="51" fillId="3" borderId="1" xfId="94" applyNumberFormat="1" applyFont="1" applyFill="1" applyBorder="1" applyAlignment="1">
      <alignment horizontal="left" vertical="center" wrapText="1"/>
    </xf>
    <xf numFmtId="49" fontId="52" fillId="3" borderId="1" xfId="233" applyNumberFormat="1" applyFont="1" applyFill="1" applyBorder="1" applyAlignment="1">
      <alignment horizontal="center" vertical="center" wrapText="1"/>
    </xf>
    <xf numFmtId="3" fontId="52" fillId="3" borderId="1" xfId="94" applyNumberFormat="1" applyFont="1" applyFill="1" applyBorder="1" applyAlignment="1">
      <alignment horizontal="left" vertical="center" wrapText="1"/>
    </xf>
    <xf numFmtId="49" fontId="62" fillId="3" borderId="1" xfId="94" applyNumberFormat="1" applyFont="1" applyFill="1" applyBorder="1" applyAlignment="1">
      <alignment horizontal="center" vertical="center"/>
    </xf>
    <xf numFmtId="0" fontId="62" fillId="3" borderId="1" xfId="94" applyFont="1" applyFill="1" applyBorder="1" applyAlignment="1">
      <alignment horizontal="left" vertical="center" wrapText="1"/>
    </xf>
    <xf numFmtId="3" fontId="54" fillId="3" borderId="1" xfId="233" applyNumberFormat="1" applyFont="1" applyFill="1" applyBorder="1" applyAlignment="1">
      <alignment horizontal="center" vertical="center"/>
    </xf>
    <xf numFmtId="3" fontId="70" fillId="3" borderId="1" xfId="5" applyNumberFormat="1" applyFont="1" applyFill="1" applyBorder="1" applyAlignment="1">
      <alignment horizontal="left" vertical="center" wrapText="1"/>
    </xf>
    <xf numFmtId="169" fontId="54" fillId="3" borderId="1" xfId="233" applyNumberFormat="1" applyFont="1" applyFill="1" applyBorder="1" applyAlignment="1">
      <alignment horizontal="center" vertical="center"/>
    </xf>
    <xf numFmtId="3" fontId="54" fillId="3" borderId="1" xfId="5" applyNumberFormat="1" applyFont="1" applyFill="1" applyBorder="1" applyAlignment="1">
      <alignment horizontal="left" vertical="center" wrapText="1"/>
    </xf>
    <xf numFmtId="3" fontId="54" fillId="3" borderId="16" xfId="233" applyNumberFormat="1" applyFont="1" applyFill="1" applyBorder="1" applyAlignment="1">
      <alignment horizontal="center" vertical="center"/>
    </xf>
    <xf numFmtId="0" fontId="52" fillId="3" borderId="1" xfId="5" applyFont="1" applyFill="1" applyBorder="1" applyAlignment="1">
      <alignment horizontal="center" vertical="center"/>
    </xf>
    <xf numFmtId="0" fontId="52" fillId="3" borderId="1" xfId="5" applyFont="1" applyFill="1" applyBorder="1" applyAlignment="1">
      <alignment horizontal="left" vertical="center"/>
    </xf>
    <xf numFmtId="0" fontId="52" fillId="3" borderId="1" xfId="45" quotePrefix="1" applyFont="1" applyFill="1" applyBorder="1" applyAlignment="1">
      <alignment horizontal="center" vertical="center"/>
    </xf>
    <xf numFmtId="0" fontId="52" fillId="3" borderId="1" xfId="45" applyFont="1" applyFill="1" applyBorder="1" applyAlignment="1">
      <alignment horizontal="left" vertical="center"/>
    </xf>
    <xf numFmtId="3" fontId="52" fillId="3" borderId="1" xfId="0" applyNumberFormat="1" applyFont="1" applyFill="1" applyBorder="1" applyAlignment="1">
      <alignment horizontal="center" vertical="center"/>
    </xf>
    <xf numFmtId="4" fontId="53" fillId="26" borderId="18" xfId="0" applyNumberFormat="1" applyFont="1" applyFill="1" applyBorder="1" applyAlignment="1">
      <alignment horizontal="right" vertical="center"/>
    </xf>
    <xf numFmtId="4" fontId="53" fillId="2" borderId="0" xfId="0" applyNumberFormat="1" applyFont="1" applyFill="1" applyAlignment="1">
      <alignment horizontal="right" vertical="center"/>
    </xf>
    <xf numFmtId="3" fontId="52" fillId="0" borderId="1" xfId="0" applyNumberFormat="1" applyFont="1" applyBorder="1" applyAlignment="1">
      <alignment horizontal="center" vertical="center"/>
    </xf>
    <xf numFmtId="3" fontId="52" fillId="3" borderId="1" xfId="0" applyNumberFormat="1" applyFont="1" applyFill="1" applyBorder="1" applyAlignment="1">
      <alignment vertical="center" wrapText="1"/>
    </xf>
    <xf numFmtId="3" fontId="52" fillId="3" borderId="1" xfId="45" applyNumberFormat="1" applyFont="1" applyFill="1" applyBorder="1" applyAlignment="1">
      <alignment horizontal="center" vertical="center"/>
    </xf>
    <xf numFmtId="3" fontId="53" fillId="2" borderId="0" xfId="0" applyNumberFormat="1" applyFont="1" applyFill="1" applyAlignment="1">
      <alignment horizontal="right" vertical="center"/>
    </xf>
    <xf numFmtId="4" fontId="52" fillId="0" borderId="0" xfId="0" applyNumberFormat="1" applyFont="1" applyFill="1" applyAlignment="1">
      <alignment horizontal="right" vertical="center"/>
    </xf>
    <xf numFmtId="3" fontId="55" fillId="3" borderId="0" xfId="0" applyNumberFormat="1" applyFont="1" applyFill="1" applyBorder="1" applyAlignment="1">
      <alignment horizontal="center" vertical="center" wrapText="1"/>
    </xf>
    <xf numFmtId="3" fontId="53" fillId="26" borderId="1" xfId="0" applyNumberFormat="1" applyFont="1" applyFill="1" applyBorder="1" applyAlignment="1">
      <alignment horizontal="center" vertical="center"/>
    </xf>
    <xf numFmtId="0" fontId="53" fillId="3" borderId="1" xfId="0" applyFont="1" applyFill="1" applyBorder="1" applyAlignment="1">
      <alignment horizontal="right" vertical="center"/>
    </xf>
    <xf numFmtId="3" fontId="53" fillId="3" borderId="1" xfId="0" applyNumberFormat="1" applyFont="1" applyFill="1" applyBorder="1" applyAlignment="1">
      <alignment horizontal="center" vertical="center"/>
    </xf>
    <xf numFmtId="0" fontId="52" fillId="0" borderId="0" xfId="0" applyFont="1"/>
    <xf numFmtId="0" fontId="52" fillId="3" borderId="0" xfId="0" applyFont="1" applyFill="1"/>
    <xf numFmtId="3" fontId="55" fillId="3" borderId="0" xfId="0" applyNumberFormat="1" applyFont="1" applyFill="1" applyBorder="1" applyAlignment="1">
      <alignment horizontal="center" vertical="center" wrapText="1"/>
    </xf>
    <xf numFmtId="3" fontId="53" fillId="3" borderId="18" xfId="0" applyNumberFormat="1" applyFont="1" applyFill="1" applyBorder="1" applyAlignment="1">
      <alignment horizontal="center" vertical="center" wrapText="1"/>
    </xf>
    <xf numFmtId="3" fontId="52" fillId="3" borderId="1" xfId="45" applyNumberFormat="1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71" fillId="3" borderId="0" xfId="45" applyFont="1" applyFill="1" applyAlignment="1">
      <alignment horizontal="right" vertical="center"/>
    </xf>
    <xf numFmtId="3" fontId="71" fillId="0" borderId="0" xfId="245" applyNumberFormat="1" applyFont="1" applyFill="1"/>
    <xf numFmtId="3" fontId="54" fillId="0" borderId="1" xfId="241" applyNumberFormat="1" applyFont="1" applyFill="1" applyBorder="1" applyAlignment="1">
      <alignment horizontal="center" vertical="center"/>
    </xf>
    <xf numFmtId="3" fontId="65" fillId="0" borderId="1" xfId="241" applyNumberFormat="1" applyFont="1" applyFill="1" applyBorder="1" applyAlignment="1">
      <alignment horizontal="center" vertical="center"/>
    </xf>
    <xf numFmtId="3" fontId="54" fillId="0" borderId="19" xfId="241" applyNumberFormat="1" applyFont="1" applyFill="1" applyBorder="1" applyAlignment="1">
      <alignment horizontal="center" vertical="center"/>
    </xf>
    <xf numFmtId="3" fontId="65" fillId="0" borderId="19" xfId="241" applyNumberFormat="1" applyFont="1" applyFill="1" applyBorder="1" applyAlignment="1">
      <alignment horizontal="center" vertical="center"/>
    </xf>
    <xf numFmtId="0" fontId="65" fillId="0" borderId="0" xfId="0" applyFont="1" applyFill="1" applyAlignment="1">
      <alignment horizontal="center" vertical="center"/>
    </xf>
    <xf numFmtId="3" fontId="65" fillId="0" borderId="18" xfId="241" applyNumberFormat="1" applyFont="1" applyFill="1" applyBorder="1" applyAlignment="1">
      <alignment horizontal="center" vertical="center"/>
    </xf>
    <xf numFmtId="3" fontId="54" fillId="0" borderId="18" xfId="241" applyNumberFormat="1" applyFont="1" applyFill="1" applyBorder="1" applyAlignment="1">
      <alignment horizontal="center" vertical="center"/>
    </xf>
    <xf numFmtId="3" fontId="54" fillId="0" borderId="0" xfId="0" applyNumberFormat="1" applyFont="1" applyFill="1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0" fontId="54" fillId="0" borderId="18" xfId="0" applyFont="1" applyFill="1" applyBorder="1" applyAlignment="1">
      <alignment horizontal="center" vertical="center"/>
    </xf>
    <xf numFmtId="49" fontId="54" fillId="0" borderId="18" xfId="2" applyNumberFormat="1" applyFont="1" applyFill="1" applyBorder="1" applyAlignment="1">
      <alignment horizontal="center" vertical="center" wrapText="1"/>
    </xf>
    <xf numFmtId="0" fontId="54" fillId="0" borderId="18" xfId="2" applyFont="1" applyFill="1" applyBorder="1" applyAlignment="1">
      <alignment horizontal="left" vertical="center" wrapText="1"/>
    </xf>
    <xf numFmtId="0" fontId="54" fillId="0" borderId="18" xfId="2" applyFont="1" applyFill="1" applyBorder="1" applyAlignment="1">
      <alignment horizontal="center" vertical="center" wrapText="1"/>
    </xf>
    <xf numFmtId="49" fontId="54" fillId="0" borderId="18" xfId="2" applyNumberFormat="1" applyFont="1" applyFill="1" applyBorder="1" applyAlignment="1">
      <alignment horizontal="center" vertical="center"/>
    </xf>
    <xf numFmtId="49" fontId="54" fillId="0" borderId="18" xfId="0" applyNumberFormat="1" applyFont="1" applyFill="1" applyBorder="1" applyAlignment="1">
      <alignment horizontal="center" vertical="center" wrapText="1"/>
    </xf>
    <xf numFmtId="0" fontId="54" fillId="0" borderId="18" xfId="0" applyFont="1" applyFill="1" applyBorder="1" applyAlignment="1">
      <alignment horizontal="left" vertical="center" wrapText="1"/>
    </xf>
    <xf numFmtId="0" fontId="65" fillId="0" borderId="18" xfId="2" applyFont="1" applyFill="1" applyBorder="1" applyAlignment="1">
      <alignment horizontal="left" vertical="center" wrapText="1"/>
    </xf>
    <xf numFmtId="0" fontId="54" fillId="0" borderId="18" xfId="195" applyFont="1" applyFill="1" applyBorder="1" applyAlignment="1">
      <alignment horizontal="left" vertical="center" wrapText="1"/>
    </xf>
    <xf numFmtId="49" fontId="54" fillId="0" borderId="18" xfId="0" applyNumberFormat="1" applyFont="1" applyFill="1" applyBorder="1" applyAlignment="1">
      <alignment horizontal="center" vertical="center"/>
    </xf>
    <xf numFmtId="49" fontId="54" fillId="0" borderId="18" xfId="2" applyNumberFormat="1" applyFont="1" applyFill="1" applyBorder="1" applyAlignment="1">
      <alignment horizontal="left" vertical="center" wrapText="1"/>
    </xf>
    <xf numFmtId="3" fontId="54" fillId="0" borderId="18" xfId="2" applyNumberFormat="1" applyFont="1" applyFill="1" applyBorder="1" applyAlignment="1">
      <alignment horizontal="left" vertical="center" wrapText="1"/>
    </xf>
    <xf numFmtId="3" fontId="54" fillId="0" borderId="18" xfId="2" applyNumberFormat="1" applyFont="1" applyFill="1" applyBorder="1" applyAlignment="1">
      <alignment horizontal="center" vertical="center"/>
    </xf>
    <xf numFmtId="3" fontId="54" fillId="0" borderId="18" xfId="0" applyNumberFormat="1" applyFont="1" applyFill="1" applyBorder="1" applyAlignment="1">
      <alignment horizontal="left" vertical="center" wrapText="1"/>
    </xf>
    <xf numFmtId="169" fontId="54" fillId="0" borderId="18" xfId="2" applyNumberFormat="1" applyFont="1" applyFill="1" applyBorder="1" applyAlignment="1">
      <alignment horizontal="center" vertical="center"/>
    </xf>
    <xf numFmtId="3" fontId="54" fillId="0" borderId="16" xfId="2" applyNumberFormat="1" applyFont="1" applyFill="1" applyBorder="1" applyAlignment="1">
      <alignment horizontal="center" vertical="center"/>
    </xf>
    <xf numFmtId="0" fontId="54" fillId="0" borderId="0" xfId="0" applyFont="1" applyFill="1"/>
    <xf numFmtId="0" fontId="54" fillId="0" borderId="18" xfId="0" applyFont="1" applyFill="1" applyBorder="1" applyAlignment="1">
      <alignment horizontal="left" vertical="center"/>
    </xf>
    <xf numFmtId="0" fontId="54" fillId="0" borderId="18" xfId="0" quotePrefix="1" applyFont="1" applyFill="1" applyBorder="1" applyAlignment="1">
      <alignment horizontal="center" vertical="center"/>
    </xf>
    <xf numFmtId="0" fontId="54" fillId="0" borderId="1" xfId="0" quotePrefix="1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left" vertical="center" wrapText="1"/>
    </xf>
    <xf numFmtId="0" fontId="54" fillId="0" borderId="0" xfId="0" applyFont="1" applyFill="1" applyAlignment="1">
      <alignment horizontal="left" vertical="center"/>
    </xf>
    <xf numFmtId="3" fontId="53" fillId="26" borderId="1" xfId="0" applyNumberFormat="1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/>
    </xf>
    <xf numFmtId="3" fontId="51" fillId="3" borderId="1" xfId="0" applyNumberFormat="1" applyFont="1" applyFill="1" applyBorder="1" applyAlignment="1">
      <alignment horizontal="right" vertical="center"/>
    </xf>
    <xf numFmtId="0" fontId="52" fillId="0" borderId="18" xfId="241" applyFont="1" applyFill="1" applyBorder="1" applyAlignment="1">
      <alignment horizontal="center" vertical="center" wrapText="1"/>
    </xf>
    <xf numFmtId="0" fontId="54" fillId="0" borderId="29" xfId="5" applyFont="1" applyFill="1" applyBorder="1" applyAlignment="1">
      <alignment horizontal="center" vertical="center"/>
    </xf>
    <xf numFmtId="49" fontId="54" fillId="0" borderId="1" xfId="233" applyNumberFormat="1" applyFont="1" applyFill="1" applyBorder="1" applyAlignment="1">
      <alignment horizontal="center" vertical="center" wrapText="1"/>
    </xf>
    <xf numFmtId="0" fontId="54" fillId="0" borderId="19" xfId="233" applyFont="1" applyFill="1" applyBorder="1" applyAlignment="1">
      <alignment horizontal="left" vertical="center" wrapText="1"/>
    </xf>
    <xf numFmtId="3" fontId="59" fillId="0" borderId="29" xfId="250" applyNumberFormat="1" applyFont="1" applyFill="1" applyBorder="1" applyAlignment="1">
      <alignment horizontal="center" vertical="center"/>
    </xf>
    <xf numFmtId="3" fontId="59" fillId="0" borderId="1" xfId="250" applyNumberFormat="1" applyFont="1" applyFill="1" applyBorder="1" applyAlignment="1">
      <alignment horizontal="center" vertical="center"/>
    </xf>
    <xf numFmtId="3" fontId="59" fillId="0" borderId="30" xfId="250" applyNumberFormat="1" applyFont="1" applyFill="1" applyBorder="1" applyAlignment="1">
      <alignment horizontal="center" vertical="center"/>
    </xf>
    <xf numFmtId="0" fontId="54" fillId="0" borderId="1" xfId="233" applyFont="1" applyFill="1" applyBorder="1" applyAlignment="1">
      <alignment horizontal="center" vertical="center" wrapText="1"/>
    </xf>
    <xf numFmtId="49" fontId="54" fillId="0" borderId="1" xfId="233" applyNumberFormat="1" applyFont="1" applyFill="1" applyBorder="1" applyAlignment="1">
      <alignment horizontal="center" vertical="center"/>
    </xf>
    <xf numFmtId="49" fontId="54" fillId="0" borderId="1" xfId="5" applyNumberFormat="1" applyFont="1" applyFill="1" applyBorder="1" applyAlignment="1">
      <alignment horizontal="center" vertical="center" wrapText="1"/>
    </xf>
    <xf numFmtId="0" fontId="54" fillId="0" borderId="19" xfId="5" applyFont="1" applyFill="1" applyBorder="1" applyAlignment="1">
      <alignment horizontal="left" vertical="center" wrapText="1"/>
    </xf>
    <xf numFmtId="0" fontId="65" fillId="0" borderId="19" xfId="233" applyFont="1" applyFill="1" applyBorder="1" applyAlignment="1">
      <alignment horizontal="left" vertical="center" wrapText="1"/>
    </xf>
    <xf numFmtId="3" fontId="73" fillId="0" borderId="29" xfId="250" applyNumberFormat="1" applyFont="1" applyFill="1" applyBorder="1" applyAlignment="1">
      <alignment horizontal="center" vertical="center"/>
    </xf>
    <xf numFmtId="3" fontId="73" fillId="0" borderId="1" xfId="250" applyNumberFormat="1" applyFont="1" applyFill="1" applyBorder="1" applyAlignment="1">
      <alignment horizontal="center" vertical="center"/>
    </xf>
    <xf numFmtId="3" fontId="73" fillId="0" borderId="30" xfId="250" applyNumberFormat="1" applyFont="1" applyFill="1" applyBorder="1" applyAlignment="1">
      <alignment horizontal="center" vertical="center"/>
    </xf>
    <xf numFmtId="0" fontId="54" fillId="0" borderId="19" xfId="195" applyFont="1" applyFill="1" applyBorder="1" applyAlignment="1">
      <alignment horizontal="left" vertical="center" wrapText="1"/>
    </xf>
    <xf numFmtId="49" fontId="54" fillId="0" borderId="1" xfId="5" applyNumberFormat="1" applyFont="1" applyFill="1" applyBorder="1" applyAlignment="1">
      <alignment horizontal="center" vertical="center"/>
    </xf>
    <xf numFmtId="49" fontId="54" fillId="0" borderId="19" xfId="233" applyNumberFormat="1" applyFont="1" applyFill="1" applyBorder="1" applyAlignment="1">
      <alignment horizontal="left" vertical="center" wrapText="1"/>
    </xf>
    <xf numFmtId="0" fontId="54" fillId="3" borderId="1" xfId="0" quotePrefix="1" applyFont="1" applyFill="1" applyBorder="1" applyAlignment="1">
      <alignment horizontal="center" vertical="center"/>
    </xf>
    <xf numFmtId="0" fontId="54" fillId="0" borderId="14" xfId="233" applyFont="1" applyFill="1" applyBorder="1" applyAlignment="1">
      <alignment horizontal="center" vertical="center" wrapText="1"/>
    </xf>
    <xf numFmtId="3" fontId="54" fillId="0" borderId="1" xfId="233" applyNumberFormat="1" applyFont="1" applyFill="1" applyBorder="1" applyAlignment="1">
      <alignment horizontal="center" vertical="center"/>
    </xf>
    <xf numFmtId="3" fontId="70" fillId="0" borderId="19" xfId="5" applyNumberFormat="1" applyFont="1" applyFill="1" applyBorder="1" applyAlignment="1">
      <alignment horizontal="left" vertical="center" wrapText="1"/>
    </xf>
    <xf numFmtId="169" fontId="54" fillId="0" borderId="1" xfId="233" applyNumberFormat="1" applyFont="1" applyFill="1" applyBorder="1" applyAlignment="1">
      <alignment horizontal="center" vertical="center"/>
    </xf>
    <xf numFmtId="3" fontId="54" fillId="0" borderId="19" xfId="5" applyNumberFormat="1" applyFont="1" applyFill="1" applyBorder="1" applyAlignment="1">
      <alignment horizontal="left" vertical="center" wrapText="1"/>
    </xf>
    <xf numFmtId="3" fontId="54" fillId="0" borderId="16" xfId="233" applyNumberFormat="1" applyFont="1" applyFill="1" applyBorder="1" applyAlignment="1">
      <alignment horizontal="center" vertical="center"/>
    </xf>
    <xf numFmtId="3" fontId="70" fillId="0" borderId="20" xfId="5" applyNumberFormat="1" applyFont="1" applyFill="1" applyBorder="1" applyAlignment="1">
      <alignment horizontal="left" vertical="center" wrapText="1"/>
    </xf>
    <xf numFmtId="0" fontId="54" fillId="0" borderId="1" xfId="5" applyFont="1" applyFill="1" applyBorder="1" applyAlignment="1">
      <alignment horizontal="center" vertical="center"/>
    </xf>
    <xf numFmtId="0" fontId="54" fillId="0" borderId="19" xfId="5" applyFont="1" applyFill="1" applyBorder="1" applyAlignment="1">
      <alignment horizontal="left" vertical="center"/>
    </xf>
    <xf numFmtId="0" fontId="54" fillId="0" borderId="1" xfId="5" quotePrefix="1" applyFont="1" applyFill="1" applyBorder="1" applyAlignment="1">
      <alignment horizontal="center" vertical="center"/>
    </xf>
    <xf numFmtId="0" fontId="54" fillId="0" borderId="1" xfId="250" quotePrefix="1" applyFont="1" applyFill="1" applyBorder="1" applyAlignment="1">
      <alignment horizontal="center" vertical="center"/>
    </xf>
    <xf numFmtId="0" fontId="54" fillId="0" borderId="19" xfId="250" applyFont="1" applyFill="1" applyBorder="1" applyAlignment="1">
      <alignment horizontal="left" vertical="center"/>
    </xf>
    <xf numFmtId="0" fontId="52" fillId="3" borderId="35" xfId="0" applyFont="1" applyFill="1" applyBorder="1" applyAlignment="1">
      <alignment horizontal="center" vertical="center"/>
    </xf>
    <xf numFmtId="0" fontId="52" fillId="3" borderId="36" xfId="0" quotePrefix="1" applyFont="1" applyFill="1" applyBorder="1" applyAlignment="1">
      <alignment horizontal="center" vertical="center"/>
    </xf>
    <xf numFmtId="0" fontId="52" fillId="3" borderId="37" xfId="0" applyFont="1" applyFill="1" applyBorder="1" applyAlignment="1">
      <alignment horizontal="left" vertical="center" wrapText="1"/>
    </xf>
    <xf numFmtId="3" fontId="59" fillId="0" borderId="35" xfId="250" applyNumberFormat="1" applyFont="1" applyFill="1" applyBorder="1" applyAlignment="1">
      <alignment horizontal="center" vertical="center"/>
    </xf>
    <xf numFmtId="3" fontId="59" fillId="0" borderId="36" xfId="250" applyNumberFormat="1" applyFont="1" applyFill="1" applyBorder="1" applyAlignment="1">
      <alignment horizontal="center" vertical="center"/>
    </xf>
    <xf numFmtId="3" fontId="59" fillId="0" borderId="38" xfId="250" applyNumberFormat="1" applyFont="1" applyFill="1" applyBorder="1" applyAlignment="1">
      <alignment horizontal="center" vertical="center"/>
    </xf>
    <xf numFmtId="0" fontId="54" fillId="3" borderId="19" xfId="0" applyFont="1" applyFill="1" applyBorder="1" applyAlignment="1">
      <alignment horizontal="left" vertical="center" wrapText="1"/>
    </xf>
    <xf numFmtId="0" fontId="54" fillId="0" borderId="24" xfId="233" applyFont="1" applyFill="1" applyBorder="1" applyAlignment="1">
      <alignment horizontal="left" vertical="center" wrapText="1"/>
    </xf>
    <xf numFmtId="3" fontId="54" fillId="0" borderId="19" xfId="233" applyNumberFormat="1" applyFont="1" applyFill="1" applyBorder="1" applyAlignment="1">
      <alignment horizontal="left" vertical="center" wrapText="1"/>
    </xf>
    <xf numFmtId="3" fontId="65" fillId="0" borderId="29" xfId="241" applyNumberFormat="1" applyFont="1" applyFill="1" applyBorder="1" applyAlignment="1">
      <alignment horizontal="center" vertical="center"/>
    </xf>
    <xf numFmtId="3" fontId="65" fillId="0" borderId="30" xfId="241" applyNumberFormat="1" applyFont="1" applyFill="1" applyBorder="1" applyAlignment="1">
      <alignment horizontal="center" vertical="center"/>
    </xf>
    <xf numFmtId="3" fontId="54" fillId="0" borderId="29" xfId="241" applyNumberFormat="1" applyFont="1" applyFill="1" applyBorder="1" applyAlignment="1">
      <alignment horizontal="center" vertical="center"/>
    </xf>
    <xf numFmtId="3" fontId="54" fillId="0" borderId="29" xfId="250" applyNumberFormat="1" applyFont="1" applyFill="1" applyBorder="1" applyAlignment="1">
      <alignment horizontal="center" vertical="center"/>
    </xf>
    <xf numFmtId="3" fontId="54" fillId="0" borderId="1" xfId="250" applyNumberFormat="1" applyFont="1" applyFill="1" applyBorder="1" applyAlignment="1">
      <alignment horizontal="center" vertical="center"/>
    </xf>
    <xf numFmtId="3" fontId="54" fillId="0" borderId="30" xfId="250" applyNumberFormat="1" applyFont="1" applyFill="1" applyBorder="1" applyAlignment="1">
      <alignment horizontal="center" vertical="center"/>
    </xf>
    <xf numFmtId="3" fontId="65" fillId="0" borderId="33" xfId="241" applyNumberFormat="1" applyFont="1" applyFill="1" applyBorder="1" applyAlignment="1">
      <alignment horizontal="center" vertical="center"/>
    </xf>
    <xf numFmtId="3" fontId="65" fillId="0" borderId="14" xfId="241" applyNumberFormat="1" applyFont="1" applyFill="1" applyBorder="1" applyAlignment="1">
      <alignment horizontal="center" vertical="center"/>
    </xf>
    <xf numFmtId="3" fontId="65" fillId="0" borderId="34" xfId="241" applyNumberFormat="1" applyFont="1" applyFill="1" applyBorder="1" applyAlignment="1">
      <alignment horizontal="center" vertical="center"/>
    </xf>
    <xf numFmtId="3" fontId="52" fillId="3" borderId="1" xfId="45" applyNumberFormat="1" applyFont="1" applyFill="1" applyBorder="1" applyAlignment="1">
      <alignment horizontal="center" vertical="center"/>
    </xf>
    <xf numFmtId="3" fontId="51" fillId="3" borderId="16" xfId="0" applyNumberFormat="1" applyFont="1" applyFill="1" applyBorder="1" applyAlignment="1">
      <alignment horizontal="center" vertical="center" wrapText="1"/>
    </xf>
    <xf numFmtId="3" fontId="51" fillId="3" borderId="14" xfId="0" applyNumberFormat="1" applyFont="1" applyFill="1" applyBorder="1" applyAlignment="1">
      <alignment horizontal="center" vertical="center" wrapText="1"/>
    </xf>
    <xf numFmtId="3" fontId="51" fillId="3" borderId="13" xfId="0" applyNumberFormat="1" applyFont="1" applyFill="1" applyBorder="1" applyAlignment="1">
      <alignment horizontal="center" vertical="center" wrapText="1"/>
    </xf>
    <xf numFmtId="3" fontId="52" fillId="0" borderId="16" xfId="238" applyNumberFormat="1" applyFont="1" applyFill="1" applyBorder="1" applyAlignment="1">
      <alignment horizontal="center" vertical="center" wrapText="1"/>
    </xf>
    <xf numFmtId="3" fontId="52" fillId="0" borderId="19" xfId="238" applyNumberFormat="1" applyFont="1" applyFill="1" applyBorder="1" applyAlignment="1">
      <alignment horizontal="center" vertical="center" wrapText="1"/>
    </xf>
    <xf numFmtId="3" fontId="51" fillId="3" borderId="1" xfId="94" applyNumberFormat="1" applyFont="1" applyFill="1" applyBorder="1" applyAlignment="1">
      <alignment horizontal="left" vertical="center" wrapText="1"/>
    </xf>
    <xf numFmtId="0" fontId="54" fillId="3" borderId="1" xfId="2" applyFont="1" applyFill="1" applyBorder="1" applyAlignment="1">
      <alignment horizontal="left" vertical="center" wrapText="1"/>
    </xf>
    <xf numFmtId="3" fontId="51" fillId="3" borderId="1" xfId="94" applyNumberFormat="1" applyFont="1" applyFill="1" applyBorder="1" applyAlignment="1">
      <alignment horizontal="center" vertical="center"/>
    </xf>
    <xf numFmtId="0" fontId="67" fillId="3" borderId="0" xfId="252" applyFont="1" applyFill="1"/>
    <xf numFmtId="0" fontId="64" fillId="3" borderId="0" xfId="252" applyFont="1" applyFill="1"/>
    <xf numFmtId="3" fontId="64" fillId="3" borderId="1" xfId="252" applyNumberFormat="1" applyFont="1" applyFill="1" applyBorder="1" applyAlignment="1">
      <alignment horizontal="center" vertical="center" wrapText="1"/>
    </xf>
    <xf numFmtId="0" fontId="64" fillId="3" borderId="1" xfId="252" applyFont="1" applyFill="1" applyBorder="1" applyAlignment="1" applyProtection="1">
      <alignment horizontal="center" vertical="center"/>
      <protection locked="0"/>
    </xf>
    <xf numFmtId="3" fontId="68" fillId="3" borderId="1" xfId="252" applyNumberFormat="1" applyFont="1" applyFill="1" applyBorder="1" applyAlignment="1" applyProtection="1">
      <alignment horizontal="center" vertical="center" wrapText="1"/>
      <protection locked="0"/>
    </xf>
    <xf numFmtId="0" fontId="64" fillId="3" borderId="1" xfId="252" applyFont="1" applyFill="1" applyBorder="1" applyAlignment="1" applyProtection="1">
      <alignment vertical="center"/>
      <protection locked="0"/>
    </xf>
    <xf numFmtId="3" fontId="64" fillId="3" borderId="1" xfId="252" applyNumberFormat="1" applyFont="1" applyFill="1" applyBorder="1" applyAlignment="1" applyProtection="1">
      <alignment horizontal="center" vertical="center" wrapText="1"/>
      <protection locked="0"/>
    </xf>
    <xf numFmtId="0" fontId="68" fillId="3" borderId="1" xfId="252" applyFont="1" applyFill="1" applyBorder="1" applyAlignment="1" applyProtection="1">
      <alignment horizontal="center" vertical="center"/>
      <protection locked="0"/>
    </xf>
    <xf numFmtId="0" fontId="68" fillId="3" borderId="1" xfId="252" applyFont="1" applyFill="1" applyBorder="1" applyAlignment="1" applyProtection="1">
      <alignment vertical="center"/>
      <protection locked="0"/>
    </xf>
    <xf numFmtId="0" fontId="68" fillId="3" borderId="0" xfId="252" applyFont="1" applyFill="1"/>
    <xf numFmtId="3" fontId="64" fillId="3" borderId="0" xfId="252" applyNumberFormat="1" applyFont="1" applyFill="1"/>
    <xf numFmtId="3" fontId="64" fillId="3" borderId="1" xfId="252" applyNumberFormat="1" applyFont="1" applyFill="1" applyBorder="1" applyAlignment="1">
      <alignment horizontal="center" vertical="center"/>
    </xf>
    <xf numFmtId="0" fontId="64" fillId="3" borderId="1" xfId="252" applyFont="1" applyFill="1" applyBorder="1" applyAlignment="1" applyProtection="1">
      <alignment vertical="center" wrapText="1"/>
      <protection locked="0"/>
    </xf>
    <xf numFmtId="0" fontId="68" fillId="3" borderId="1" xfId="252" applyFont="1" applyFill="1" applyBorder="1" applyAlignment="1" applyProtection="1">
      <alignment vertical="center" wrapText="1"/>
      <protection locked="0"/>
    </xf>
    <xf numFmtId="3" fontId="64" fillId="3" borderId="1" xfId="0" applyNumberFormat="1" applyFont="1" applyFill="1" applyBorder="1" applyAlignment="1">
      <alignment horizontal="center" vertical="center" wrapText="1"/>
    </xf>
    <xf numFmtId="3" fontId="6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3" borderId="1" xfId="0" applyFont="1" applyFill="1" applyBorder="1" applyAlignment="1">
      <alignment horizontal="center"/>
    </xf>
    <xf numFmtId="3" fontId="57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4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51" fillId="3" borderId="1" xfId="81" applyNumberFormat="1" applyFont="1" applyFill="1" applyBorder="1" applyAlignment="1">
      <alignment horizontal="center" vertical="center" wrapText="1"/>
    </xf>
    <xf numFmtId="4" fontId="60" fillId="26" borderId="1" xfId="246" applyNumberFormat="1" applyFont="1" applyFill="1" applyBorder="1" applyAlignment="1">
      <alignment horizontal="center" vertical="center" wrapText="1"/>
    </xf>
    <xf numFmtId="3" fontId="53" fillId="26" borderId="1" xfId="0" applyNumberFormat="1" applyFont="1" applyFill="1" applyBorder="1" applyAlignment="1">
      <alignment horizontal="center" vertical="center"/>
    </xf>
    <xf numFmtId="0" fontId="52" fillId="3" borderId="12" xfId="0" applyFont="1" applyFill="1" applyBorder="1" applyAlignment="1">
      <alignment horizontal="center" vertical="center"/>
    </xf>
    <xf numFmtId="0" fontId="52" fillId="3" borderId="13" xfId="0" applyFont="1" applyFill="1" applyBorder="1" applyAlignment="1">
      <alignment horizontal="center" vertical="center"/>
    </xf>
    <xf numFmtId="0" fontId="52" fillId="3" borderId="14" xfId="0" applyFont="1" applyFill="1" applyBorder="1" applyAlignment="1">
      <alignment horizontal="center" vertical="center"/>
    </xf>
    <xf numFmtId="49" fontId="52" fillId="3" borderId="12" xfId="2" applyNumberFormat="1" applyFont="1" applyFill="1" applyBorder="1" applyAlignment="1">
      <alignment horizontal="center" vertical="center"/>
    </xf>
    <xf numFmtId="49" fontId="52" fillId="3" borderId="13" xfId="2" applyNumberFormat="1" applyFont="1" applyFill="1" applyBorder="1" applyAlignment="1">
      <alignment horizontal="center" vertical="center"/>
    </xf>
    <xf numFmtId="49" fontId="52" fillId="3" borderId="14" xfId="2" applyNumberFormat="1" applyFont="1" applyFill="1" applyBorder="1" applyAlignment="1">
      <alignment horizontal="center" vertical="center"/>
    </xf>
    <xf numFmtId="3" fontId="57" fillId="3" borderId="16" xfId="0" applyNumberFormat="1" applyFont="1" applyFill="1" applyBorder="1" applyAlignment="1">
      <alignment horizontal="center" vertical="center" wrapText="1"/>
    </xf>
    <xf numFmtId="3" fontId="57" fillId="3" borderId="13" xfId="0" applyNumberFormat="1" applyFont="1" applyFill="1" applyBorder="1" applyAlignment="1">
      <alignment horizontal="center" vertical="center" wrapText="1"/>
    </xf>
    <xf numFmtId="3" fontId="57" fillId="3" borderId="14" xfId="0" applyNumberFormat="1" applyFont="1" applyFill="1" applyBorder="1" applyAlignment="1">
      <alignment horizontal="center" vertical="center" wrapText="1"/>
    </xf>
    <xf numFmtId="0" fontId="53" fillId="26" borderId="1" xfId="0" applyFont="1" applyFill="1" applyBorder="1" applyAlignment="1">
      <alignment horizontal="center" vertical="center"/>
    </xf>
    <xf numFmtId="0" fontId="55" fillId="3" borderId="0" xfId="0" applyNumberFormat="1" applyFont="1" applyFill="1" applyBorder="1" applyAlignment="1">
      <alignment horizontal="center" vertical="center" wrapText="1"/>
    </xf>
    <xf numFmtId="3" fontId="54" fillId="3" borderId="1" xfId="0" applyNumberFormat="1" applyFont="1" applyFill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 wrapText="1"/>
    </xf>
    <xf numFmtId="0" fontId="54" fillId="3" borderId="1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 wrapText="1"/>
    </xf>
    <xf numFmtId="3" fontId="53" fillId="26" borderId="1" xfId="0" applyNumberFormat="1" applyFont="1" applyFill="1" applyBorder="1" applyAlignment="1">
      <alignment horizontal="center" vertical="center"/>
    </xf>
    <xf numFmtId="3" fontId="55" fillId="3" borderId="0" xfId="45" applyNumberFormat="1" applyFont="1" applyFill="1" applyBorder="1" applyAlignment="1">
      <alignment horizontal="center" vertical="center" wrapText="1"/>
    </xf>
    <xf numFmtId="3" fontId="52" fillId="3" borderId="1" xfId="45" applyNumberFormat="1" applyFont="1" applyFill="1" applyBorder="1" applyAlignment="1">
      <alignment horizontal="center" vertical="center" wrapText="1"/>
    </xf>
    <xf numFmtId="3" fontId="52" fillId="3" borderId="16" xfId="45" applyNumberFormat="1" applyFont="1" applyFill="1" applyBorder="1" applyAlignment="1">
      <alignment horizontal="center" vertical="center" wrapText="1"/>
    </xf>
    <xf numFmtId="3" fontId="52" fillId="3" borderId="14" xfId="45" applyNumberFormat="1" applyFont="1" applyFill="1" applyBorder="1" applyAlignment="1">
      <alignment horizontal="center" vertical="center" wrapText="1"/>
    </xf>
    <xf numFmtId="3" fontId="57" fillId="3" borderId="1" xfId="45" applyNumberFormat="1" applyFont="1" applyFill="1" applyBorder="1" applyAlignment="1">
      <alignment horizontal="center" vertical="center" wrapText="1"/>
    </xf>
    <xf numFmtId="3" fontId="5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52" fillId="3" borderId="2" xfId="45" applyNumberFormat="1" applyFont="1" applyFill="1" applyBorder="1" applyAlignment="1">
      <alignment horizontal="center" vertical="center"/>
    </xf>
    <xf numFmtId="3" fontId="52" fillId="3" borderId="17" xfId="45" applyNumberFormat="1" applyFont="1" applyFill="1" applyBorder="1" applyAlignment="1">
      <alignment horizontal="center" vertical="center"/>
    </xf>
    <xf numFmtId="3" fontId="52" fillId="3" borderId="26" xfId="45" applyNumberFormat="1" applyFont="1" applyFill="1" applyBorder="1" applyAlignment="1">
      <alignment horizontal="center" vertical="center"/>
    </xf>
    <xf numFmtId="3" fontId="51" fillId="3" borderId="19" xfId="0" applyNumberFormat="1" applyFont="1" applyFill="1" applyBorder="1" applyAlignment="1">
      <alignment horizontal="center" vertical="center" wrapText="1"/>
    </xf>
    <xf numFmtId="3" fontId="51" fillId="3" borderId="17" xfId="0" applyNumberFormat="1" applyFont="1" applyFill="1" applyBorder="1" applyAlignment="1">
      <alignment horizontal="center" vertical="center" wrapText="1"/>
    </xf>
    <xf numFmtId="3" fontId="51" fillId="3" borderId="26" xfId="0" applyNumberFormat="1" applyFont="1" applyFill="1" applyBorder="1" applyAlignment="1">
      <alignment horizontal="center" vertical="center" wrapText="1"/>
    </xf>
    <xf numFmtId="4" fontId="51" fillId="3" borderId="1" xfId="0" applyNumberFormat="1" applyFont="1" applyFill="1" applyBorder="1" applyAlignment="1">
      <alignment horizontal="center" vertical="center" wrapText="1"/>
    </xf>
    <xf numFmtId="3" fontId="64" fillId="3" borderId="16" xfId="0" applyNumberFormat="1" applyFont="1" applyFill="1" applyBorder="1" applyAlignment="1">
      <alignment horizontal="center" vertical="center" wrapText="1"/>
    </xf>
    <xf numFmtId="3" fontId="64" fillId="3" borderId="14" xfId="0" applyNumberFormat="1" applyFont="1" applyFill="1" applyBorder="1" applyAlignment="1">
      <alignment horizontal="center" vertical="center" wrapText="1"/>
    </xf>
    <xf numFmtId="3" fontId="51" fillId="3" borderId="16" xfId="0" applyNumberFormat="1" applyFont="1" applyFill="1" applyBorder="1" applyAlignment="1">
      <alignment horizontal="center" vertical="center" wrapText="1"/>
    </xf>
    <xf numFmtId="3" fontId="51" fillId="3" borderId="14" xfId="0" applyNumberFormat="1" applyFont="1" applyFill="1" applyBorder="1" applyAlignment="1">
      <alignment horizontal="center" vertical="center" wrapText="1"/>
    </xf>
    <xf numFmtId="3" fontId="54" fillId="3" borderId="16" xfId="45" applyNumberFormat="1" applyFont="1" applyFill="1" applyBorder="1" applyAlignment="1">
      <alignment horizontal="center" vertical="center" wrapText="1"/>
    </xf>
    <xf numFmtId="3" fontId="54" fillId="3" borderId="14" xfId="45" applyNumberFormat="1" applyFont="1" applyFill="1" applyBorder="1" applyAlignment="1">
      <alignment horizontal="center" vertical="center" wrapText="1"/>
    </xf>
    <xf numFmtId="3" fontId="57" fillId="3" borderId="16" xfId="45" applyNumberFormat="1" applyFont="1" applyFill="1" applyBorder="1" applyAlignment="1">
      <alignment horizontal="center" vertical="center" wrapText="1"/>
    </xf>
    <xf numFmtId="3" fontId="57" fillId="3" borderId="13" xfId="45" applyNumberFormat="1" applyFont="1" applyFill="1" applyBorder="1" applyAlignment="1">
      <alignment horizontal="center" vertical="center" wrapText="1"/>
    </xf>
    <xf numFmtId="3" fontId="57" fillId="3" borderId="14" xfId="45" applyNumberFormat="1" applyFont="1" applyFill="1" applyBorder="1" applyAlignment="1">
      <alignment horizontal="center" vertical="center" wrapText="1"/>
    </xf>
    <xf numFmtId="3" fontId="51" fillId="3" borderId="13" xfId="0" applyNumberFormat="1" applyFont="1" applyFill="1" applyBorder="1" applyAlignment="1">
      <alignment horizontal="center" vertical="center" wrapText="1"/>
    </xf>
    <xf numFmtId="3" fontId="54" fillId="3" borderId="13" xfId="45" applyNumberFormat="1" applyFont="1" applyFill="1" applyBorder="1" applyAlignment="1">
      <alignment horizontal="center" vertical="center" wrapText="1"/>
    </xf>
    <xf numFmtId="3" fontId="55" fillId="3" borderId="0" xfId="0" applyNumberFormat="1" applyFont="1" applyFill="1" applyBorder="1" applyAlignment="1">
      <alignment horizontal="center" vertical="center" wrapText="1"/>
    </xf>
    <xf numFmtId="4" fontId="51" fillId="3" borderId="16" xfId="0" applyNumberFormat="1" applyFont="1" applyFill="1" applyBorder="1" applyAlignment="1">
      <alignment horizontal="center" vertical="center" wrapText="1"/>
    </xf>
    <xf numFmtId="4" fontId="51" fillId="3" borderId="13" xfId="0" applyNumberFormat="1" applyFont="1" applyFill="1" applyBorder="1" applyAlignment="1">
      <alignment horizontal="center" vertical="center" wrapText="1"/>
    </xf>
    <xf numFmtId="4" fontId="51" fillId="3" borderId="14" xfId="0" applyNumberFormat="1" applyFont="1" applyFill="1" applyBorder="1" applyAlignment="1">
      <alignment horizontal="center" vertical="center" wrapText="1"/>
    </xf>
    <xf numFmtId="3" fontId="61" fillId="0" borderId="17" xfId="245" applyNumberFormat="1" applyFont="1" applyFill="1" applyBorder="1" applyAlignment="1">
      <alignment horizontal="center" vertical="center" wrapText="1"/>
    </xf>
    <xf numFmtId="3" fontId="61" fillId="0" borderId="51" xfId="245" applyNumberFormat="1" applyFont="1" applyFill="1" applyBorder="1" applyAlignment="1">
      <alignment horizontal="center" vertical="center" wrapText="1"/>
    </xf>
    <xf numFmtId="3" fontId="61" fillId="0" borderId="26" xfId="245" applyNumberFormat="1" applyFont="1" applyFill="1" applyBorder="1" applyAlignment="1">
      <alignment horizontal="center" vertical="center" wrapText="1"/>
    </xf>
    <xf numFmtId="3" fontId="61" fillId="0" borderId="1" xfId="245" applyNumberFormat="1" applyFont="1" applyFill="1" applyBorder="1" applyAlignment="1">
      <alignment horizontal="center" vertical="center" wrapText="1"/>
    </xf>
    <xf numFmtId="3" fontId="61" fillId="0" borderId="19" xfId="245" applyNumberFormat="1" applyFont="1" applyFill="1" applyBorder="1" applyAlignment="1">
      <alignment horizontal="center" vertical="center" wrapText="1"/>
    </xf>
    <xf numFmtId="0" fontId="51" fillId="0" borderId="20" xfId="247" applyFont="1" applyFill="1" applyBorder="1" applyAlignment="1">
      <alignment horizontal="center" vertical="center" wrapText="1"/>
    </xf>
    <xf numFmtId="0" fontId="51" fillId="0" borderId="27" xfId="247" applyFont="1" applyFill="1" applyBorder="1" applyAlignment="1">
      <alignment horizontal="center" vertical="center" wrapText="1"/>
    </xf>
    <xf numFmtId="0" fontId="51" fillId="0" borderId="21" xfId="247" applyFont="1" applyFill="1" applyBorder="1" applyAlignment="1">
      <alignment horizontal="center" vertical="center" wrapText="1"/>
    </xf>
    <xf numFmtId="0" fontId="51" fillId="0" borderId="24" xfId="247" applyFont="1" applyFill="1" applyBorder="1" applyAlignment="1">
      <alignment horizontal="center" vertical="center" wrapText="1"/>
    </xf>
    <xf numFmtId="0" fontId="51" fillId="0" borderId="28" xfId="247" applyFont="1" applyFill="1" applyBorder="1" applyAlignment="1">
      <alignment horizontal="center" vertical="center" wrapText="1"/>
    </xf>
    <xf numFmtId="0" fontId="51" fillId="0" borderId="25" xfId="247" applyFont="1" applyFill="1" applyBorder="1" applyAlignment="1">
      <alignment horizontal="center" vertical="center" wrapText="1"/>
    </xf>
    <xf numFmtId="3" fontId="61" fillId="0" borderId="16" xfId="245" applyNumberFormat="1" applyFont="1" applyFill="1" applyBorder="1" applyAlignment="1">
      <alignment horizontal="center" vertical="center" wrapText="1"/>
    </xf>
    <xf numFmtId="3" fontId="61" fillId="0" borderId="14" xfId="245" applyNumberFormat="1" applyFont="1" applyFill="1" applyBorder="1" applyAlignment="1">
      <alignment horizontal="center" vertical="center" wrapText="1"/>
    </xf>
    <xf numFmtId="0" fontId="61" fillId="0" borderId="21" xfId="248" applyFont="1" applyFill="1" applyBorder="1" applyAlignment="1">
      <alignment horizontal="center" vertical="center" wrapText="1"/>
    </xf>
    <xf numFmtId="0" fontId="61" fillId="0" borderId="25" xfId="248" applyFont="1" applyFill="1" applyBorder="1" applyAlignment="1">
      <alignment horizontal="center" vertical="center" wrapText="1"/>
    </xf>
    <xf numFmtId="0" fontId="61" fillId="0" borderId="16" xfId="247" applyFont="1" applyFill="1" applyBorder="1" applyAlignment="1">
      <alignment horizontal="center" vertical="center" wrapText="1"/>
    </xf>
    <xf numFmtId="0" fontId="61" fillId="0" borderId="14" xfId="247" applyFont="1" applyFill="1" applyBorder="1" applyAlignment="1">
      <alignment horizontal="center" vertical="center" wrapText="1"/>
    </xf>
    <xf numFmtId="0" fontId="58" fillId="3" borderId="0" xfId="45" applyNumberFormat="1" applyFont="1" applyFill="1" applyBorder="1" applyAlignment="1">
      <alignment horizontal="center" vertical="center" wrapText="1"/>
    </xf>
    <xf numFmtId="3" fontId="54" fillId="0" borderId="16" xfId="245" applyNumberFormat="1" applyFont="1" applyFill="1" applyBorder="1" applyAlignment="1">
      <alignment horizontal="center" vertical="center" wrapText="1"/>
    </xf>
    <xf numFmtId="3" fontId="54" fillId="0" borderId="13" xfId="245" applyNumberFormat="1" applyFont="1" applyFill="1" applyBorder="1" applyAlignment="1">
      <alignment horizontal="center" vertical="center" wrapText="1"/>
    </xf>
    <xf numFmtId="3" fontId="54" fillId="0" borderId="14" xfId="245" applyNumberFormat="1" applyFont="1" applyFill="1" applyBorder="1" applyAlignment="1">
      <alignment horizontal="center" vertical="center" wrapText="1"/>
    </xf>
    <xf numFmtId="3" fontId="61" fillId="0" borderId="13" xfId="245" applyNumberFormat="1" applyFont="1" applyFill="1" applyBorder="1" applyAlignment="1">
      <alignment horizontal="center" vertical="center" wrapText="1"/>
    </xf>
    <xf numFmtId="3" fontId="61" fillId="0" borderId="20" xfId="245" applyNumberFormat="1" applyFont="1" applyFill="1" applyBorder="1" applyAlignment="1">
      <alignment horizontal="center" vertical="center" wrapText="1"/>
    </xf>
    <xf numFmtId="3" fontId="61" fillId="0" borderId="27" xfId="245" applyNumberFormat="1" applyFont="1" applyFill="1" applyBorder="1" applyAlignment="1">
      <alignment horizontal="center" vertical="center" wrapText="1"/>
    </xf>
    <xf numFmtId="3" fontId="61" fillId="0" borderId="21" xfId="245" applyNumberFormat="1" applyFont="1" applyFill="1" applyBorder="1" applyAlignment="1">
      <alignment horizontal="center" vertical="center" wrapText="1"/>
    </xf>
    <xf numFmtId="3" fontId="61" fillId="0" borderId="24" xfId="245" applyNumberFormat="1" applyFont="1" applyFill="1" applyBorder="1" applyAlignment="1">
      <alignment horizontal="center" vertical="center" wrapText="1"/>
    </xf>
    <xf numFmtId="3" fontId="61" fillId="0" borderId="28" xfId="245" applyNumberFormat="1" applyFont="1" applyFill="1" applyBorder="1" applyAlignment="1">
      <alignment horizontal="center" vertical="center" wrapText="1"/>
    </xf>
    <xf numFmtId="3" fontId="61" fillId="0" borderId="25" xfId="245" applyNumberFormat="1" applyFont="1" applyFill="1" applyBorder="1" applyAlignment="1">
      <alignment horizontal="center" vertical="center" wrapText="1"/>
    </xf>
    <xf numFmtId="0" fontId="51" fillId="0" borderId="16" xfId="247" applyFont="1" applyFill="1" applyBorder="1" applyAlignment="1">
      <alignment horizontal="center" vertical="center" wrapText="1"/>
    </xf>
    <xf numFmtId="0" fontId="51" fillId="0" borderId="14" xfId="247" applyFont="1" applyFill="1" applyBorder="1" applyAlignment="1">
      <alignment horizontal="center" vertical="center" wrapText="1"/>
    </xf>
    <xf numFmtId="3" fontId="61" fillId="0" borderId="20" xfId="246" applyNumberFormat="1" applyFont="1" applyFill="1" applyBorder="1" applyAlignment="1">
      <alignment horizontal="center" vertical="center" wrapText="1"/>
    </xf>
    <xf numFmtId="3" fontId="61" fillId="0" borderId="21" xfId="246" applyNumberFormat="1" applyFont="1" applyFill="1" applyBorder="1" applyAlignment="1">
      <alignment horizontal="center" vertical="center" wrapText="1"/>
    </xf>
    <xf numFmtId="3" fontId="61" fillId="0" borderId="24" xfId="246" applyNumberFormat="1" applyFont="1" applyFill="1" applyBorder="1" applyAlignment="1">
      <alignment horizontal="center" vertical="center" wrapText="1"/>
    </xf>
    <xf numFmtId="3" fontId="61" fillId="0" borderId="25" xfId="246" applyNumberFormat="1" applyFont="1" applyFill="1" applyBorder="1" applyAlignment="1">
      <alignment horizontal="center" vertical="center" wrapText="1"/>
    </xf>
    <xf numFmtId="3" fontId="59" fillId="0" borderId="16" xfId="237" applyNumberFormat="1" applyFont="1" applyFill="1" applyBorder="1" applyAlignment="1">
      <alignment horizontal="center" vertical="center" wrapText="1"/>
    </xf>
    <xf numFmtId="3" fontId="59" fillId="0" borderId="14" xfId="237" applyNumberFormat="1" applyFont="1" applyFill="1" applyBorder="1" applyAlignment="1">
      <alignment horizontal="center" vertical="center" wrapText="1"/>
    </xf>
    <xf numFmtId="3" fontId="51" fillId="0" borderId="1" xfId="245" applyNumberFormat="1" applyFont="1" applyFill="1" applyBorder="1" applyAlignment="1">
      <alignment horizontal="center" vertical="center" wrapText="1"/>
    </xf>
    <xf numFmtId="4" fontId="53" fillId="26" borderId="19" xfId="45" applyNumberFormat="1" applyFont="1" applyFill="1" applyBorder="1" applyAlignment="1">
      <alignment horizontal="center" vertical="center" wrapText="1"/>
    </xf>
    <xf numFmtId="4" fontId="53" fillId="26" borderId="17" xfId="45" applyNumberFormat="1" applyFont="1" applyFill="1" applyBorder="1" applyAlignment="1">
      <alignment horizontal="center" vertical="center" wrapText="1"/>
    </xf>
    <xf numFmtId="4" fontId="53" fillId="26" borderId="26" xfId="45" applyNumberFormat="1" applyFont="1" applyFill="1" applyBorder="1" applyAlignment="1">
      <alignment horizontal="center" vertical="center" wrapText="1"/>
    </xf>
    <xf numFmtId="0" fontId="52" fillId="3" borderId="16" xfId="45" applyFont="1" applyFill="1" applyBorder="1" applyAlignment="1">
      <alignment horizontal="center" vertical="center"/>
    </xf>
    <xf numFmtId="0" fontId="52" fillId="3" borderId="13" xfId="45" applyFont="1" applyFill="1" applyBorder="1" applyAlignment="1">
      <alignment horizontal="center" vertical="center"/>
    </xf>
    <xf numFmtId="0" fontId="52" fillId="3" borderId="14" xfId="45" applyFont="1" applyFill="1" applyBorder="1" applyAlignment="1">
      <alignment horizontal="center" vertical="center"/>
    </xf>
    <xf numFmtId="49" fontId="51" fillId="3" borderId="16" xfId="94" applyNumberFormat="1" applyFont="1" applyFill="1" applyBorder="1" applyAlignment="1">
      <alignment horizontal="center" vertical="center"/>
    </xf>
    <xf numFmtId="49" fontId="51" fillId="3" borderId="13" xfId="94" applyNumberFormat="1" applyFont="1" applyFill="1" applyBorder="1" applyAlignment="1">
      <alignment horizontal="center" vertical="center"/>
    </xf>
    <xf numFmtId="49" fontId="51" fillId="3" borderId="14" xfId="94" applyNumberFormat="1" applyFont="1" applyFill="1" applyBorder="1" applyAlignment="1">
      <alignment horizontal="center" vertical="center"/>
    </xf>
    <xf numFmtId="0" fontId="53" fillId="26" borderId="1" xfId="45" applyFont="1" applyFill="1" applyBorder="1" applyAlignment="1">
      <alignment horizontal="center" vertical="center"/>
    </xf>
    <xf numFmtId="4" fontId="53" fillId="3" borderId="19" xfId="45" applyNumberFormat="1" applyFont="1" applyFill="1" applyBorder="1" applyAlignment="1">
      <alignment horizontal="center" vertical="center" wrapText="1"/>
    </xf>
    <xf numFmtId="4" fontId="53" fillId="3" borderId="17" xfId="45" applyNumberFormat="1" applyFont="1" applyFill="1" applyBorder="1" applyAlignment="1">
      <alignment horizontal="center" vertical="center" wrapText="1"/>
    </xf>
    <xf numFmtId="4" fontId="53" fillId="3" borderId="26" xfId="45" applyNumberFormat="1" applyFont="1" applyFill="1" applyBorder="1" applyAlignment="1">
      <alignment horizontal="center" vertical="center" wrapText="1"/>
    </xf>
    <xf numFmtId="0" fontId="52" fillId="0" borderId="19" xfId="241" applyFont="1" applyFill="1" applyBorder="1" applyAlignment="1">
      <alignment horizontal="center" vertical="center" wrapText="1"/>
    </xf>
    <xf numFmtId="0" fontId="52" fillId="0" borderId="17" xfId="241" applyFont="1" applyFill="1" applyBorder="1" applyAlignment="1">
      <alignment horizontal="center" vertical="center" wrapText="1"/>
    </xf>
    <xf numFmtId="0" fontId="52" fillId="0" borderId="26" xfId="241" applyFont="1" applyFill="1" applyBorder="1" applyAlignment="1">
      <alignment horizontal="center" vertical="center" wrapText="1"/>
    </xf>
    <xf numFmtId="4" fontId="65" fillId="0" borderId="19" xfId="45" applyNumberFormat="1" applyFont="1" applyFill="1" applyBorder="1" applyAlignment="1">
      <alignment horizontal="center" vertical="center" wrapText="1"/>
    </xf>
    <xf numFmtId="4" fontId="65" fillId="0" borderId="17" xfId="45" applyNumberFormat="1" applyFont="1" applyFill="1" applyBorder="1" applyAlignment="1">
      <alignment horizontal="center" vertical="center" wrapText="1"/>
    </xf>
    <xf numFmtId="4" fontId="65" fillId="0" borderId="26" xfId="45" applyNumberFormat="1" applyFont="1" applyFill="1" applyBorder="1" applyAlignment="1">
      <alignment horizontal="center" vertical="center" wrapText="1"/>
    </xf>
    <xf numFmtId="0" fontId="54" fillId="0" borderId="16" xfId="0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center" vertical="center"/>
    </xf>
    <xf numFmtId="0" fontId="54" fillId="0" borderId="14" xfId="0" applyFont="1" applyFill="1" applyBorder="1" applyAlignment="1">
      <alignment horizontal="center" vertical="center"/>
    </xf>
    <xf numFmtId="49" fontId="54" fillId="0" borderId="16" xfId="2" applyNumberFormat="1" applyFont="1" applyFill="1" applyBorder="1" applyAlignment="1">
      <alignment horizontal="center" vertical="center"/>
    </xf>
    <xf numFmtId="49" fontId="54" fillId="0" borderId="13" xfId="2" applyNumberFormat="1" applyFont="1" applyFill="1" applyBorder="1" applyAlignment="1">
      <alignment horizontal="center" vertical="center"/>
    </xf>
    <xf numFmtId="49" fontId="54" fillId="0" borderId="14" xfId="2" applyNumberFormat="1" applyFont="1" applyFill="1" applyBorder="1" applyAlignment="1">
      <alignment horizontal="center" vertical="center"/>
    </xf>
    <xf numFmtId="3" fontId="52" fillId="0" borderId="16" xfId="238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" fontId="52" fillId="0" borderId="19" xfId="238" applyNumberFormat="1" applyFont="1" applyFill="1" applyBorder="1" applyAlignment="1">
      <alignment horizontal="center" vertical="center" wrapText="1"/>
    </xf>
    <xf numFmtId="0" fontId="55" fillId="0" borderId="0" xfId="241" applyFont="1" applyFill="1" applyBorder="1" applyAlignment="1">
      <alignment horizontal="center" vertical="center" wrapText="1"/>
    </xf>
    <xf numFmtId="0" fontId="65" fillId="0" borderId="18" xfId="45" applyFont="1" applyFill="1" applyBorder="1" applyAlignment="1">
      <alignment horizontal="center" vertical="center"/>
    </xf>
    <xf numFmtId="0" fontId="52" fillId="0" borderId="16" xfId="241" applyFont="1" applyFill="1" applyBorder="1" applyAlignment="1">
      <alignment horizontal="center" vertical="center" wrapText="1"/>
    </xf>
    <xf numFmtId="0" fontId="52" fillId="0" borderId="13" xfId="241" applyFont="1" applyFill="1" applyBorder="1" applyAlignment="1">
      <alignment horizontal="center" vertical="center" wrapText="1"/>
    </xf>
    <xf numFmtId="0" fontId="52" fillId="0" borderId="14" xfId="241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0" fontId="52" fillId="0" borderId="17" xfId="0" applyFont="1" applyFill="1" applyBorder="1" applyAlignment="1">
      <alignment horizontal="center" vertical="center" wrapText="1"/>
    </xf>
    <xf numFmtId="0" fontId="52" fillId="0" borderId="26" xfId="0" applyFont="1" applyFill="1" applyBorder="1" applyAlignment="1">
      <alignment horizontal="center" vertical="center" wrapText="1"/>
    </xf>
    <xf numFmtId="3" fontId="52" fillId="0" borderId="16" xfId="241" applyNumberFormat="1" applyFont="1" applyFill="1" applyBorder="1" applyAlignment="1">
      <alignment horizontal="center" vertical="center" wrapText="1"/>
    </xf>
    <xf numFmtId="3" fontId="52" fillId="0" borderId="13" xfId="241" applyNumberFormat="1" applyFont="1" applyFill="1" applyBorder="1" applyAlignment="1">
      <alignment horizontal="center" vertical="center" wrapText="1"/>
    </xf>
    <xf numFmtId="3" fontId="52" fillId="0" borderId="14" xfId="241" applyNumberFormat="1" applyFont="1" applyFill="1" applyBorder="1" applyAlignment="1">
      <alignment horizontal="center" vertical="center" wrapText="1"/>
    </xf>
    <xf numFmtId="0" fontId="54" fillId="0" borderId="31" xfId="5" applyFont="1" applyFill="1" applyBorder="1" applyAlignment="1">
      <alignment horizontal="center" vertical="center"/>
    </xf>
    <xf numFmtId="0" fontId="54" fillId="0" borderId="32" xfId="5" applyFont="1" applyFill="1" applyBorder="1" applyAlignment="1">
      <alignment horizontal="center" vertical="center"/>
    </xf>
    <xf numFmtId="0" fontId="54" fillId="0" borderId="33" xfId="5" applyFont="1" applyFill="1" applyBorder="1" applyAlignment="1">
      <alignment horizontal="center" vertical="center"/>
    </xf>
    <xf numFmtId="49" fontId="54" fillId="0" borderId="16" xfId="233" applyNumberFormat="1" applyFont="1" applyFill="1" applyBorder="1" applyAlignment="1">
      <alignment horizontal="center" vertical="center"/>
    </xf>
    <xf numFmtId="49" fontId="54" fillId="0" borderId="13" xfId="233" applyNumberFormat="1" applyFont="1" applyFill="1" applyBorder="1" applyAlignment="1">
      <alignment horizontal="center" vertical="center"/>
    </xf>
    <xf numFmtId="49" fontId="54" fillId="0" borderId="14" xfId="233" applyNumberFormat="1" applyFont="1" applyFill="1" applyBorder="1" applyAlignment="1">
      <alignment horizontal="center" vertical="center"/>
    </xf>
    <xf numFmtId="0" fontId="52" fillId="0" borderId="43" xfId="241" applyFont="1" applyFill="1" applyBorder="1" applyAlignment="1">
      <alignment horizontal="center" vertical="center" wrapText="1"/>
    </xf>
    <xf numFmtId="0" fontId="52" fillId="0" borderId="44" xfId="241" applyFont="1" applyFill="1" applyBorder="1" applyAlignment="1">
      <alignment horizontal="center" vertical="center" wrapText="1"/>
    </xf>
    <xf numFmtId="0" fontId="52" fillId="0" borderId="50" xfId="241" applyFont="1" applyFill="1" applyBorder="1" applyAlignment="1">
      <alignment horizontal="center" vertical="center" wrapText="1"/>
    </xf>
    <xf numFmtId="0" fontId="52" fillId="0" borderId="42" xfId="241" applyFont="1" applyFill="1" applyBorder="1" applyAlignment="1">
      <alignment horizontal="center" vertical="center" wrapText="1"/>
    </xf>
    <xf numFmtId="0" fontId="65" fillId="0" borderId="14" xfId="45" applyFont="1" applyFill="1" applyBorder="1" applyAlignment="1">
      <alignment horizontal="center" vertical="center"/>
    </xf>
    <xf numFmtId="0" fontId="65" fillId="0" borderId="24" xfId="45" applyFont="1" applyFill="1" applyBorder="1" applyAlignment="1">
      <alignment horizontal="center" vertical="center"/>
    </xf>
    <xf numFmtId="0" fontId="52" fillId="0" borderId="45" xfId="241" applyFont="1" applyFill="1" applyBorder="1" applyAlignment="1">
      <alignment horizontal="center" vertical="center" wrapText="1"/>
    </xf>
    <xf numFmtId="0" fontId="52" fillId="0" borderId="32" xfId="241" applyFont="1" applyFill="1" applyBorder="1" applyAlignment="1">
      <alignment horizontal="center" vertical="center" wrapText="1"/>
    </xf>
    <xf numFmtId="0" fontId="52" fillId="0" borderId="48" xfId="241" applyFont="1" applyFill="1" applyBorder="1" applyAlignment="1">
      <alignment horizontal="center" vertical="center" wrapText="1"/>
    </xf>
    <xf numFmtId="0" fontId="52" fillId="0" borderId="46" xfId="241" applyFont="1" applyFill="1" applyBorder="1" applyAlignment="1">
      <alignment horizontal="center" vertical="center" wrapText="1"/>
    </xf>
    <xf numFmtId="0" fontId="52" fillId="0" borderId="49" xfId="241" applyFont="1" applyFill="1" applyBorder="1" applyAlignment="1">
      <alignment horizontal="center" vertical="center" wrapText="1"/>
    </xf>
    <xf numFmtId="0" fontId="52" fillId="0" borderId="47" xfId="241" applyFont="1" applyFill="1" applyBorder="1" applyAlignment="1">
      <alignment horizontal="center" vertical="center" wrapText="1"/>
    </xf>
    <xf numFmtId="0" fontId="52" fillId="0" borderId="31" xfId="241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3" fontId="52" fillId="0" borderId="13" xfId="0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52" fillId="0" borderId="39" xfId="0" applyFont="1" applyFill="1" applyBorder="1" applyAlignment="1">
      <alignment horizontal="center" vertical="center" wrapText="1"/>
    </xf>
    <xf numFmtId="0" fontId="52" fillId="0" borderId="40" xfId="0" applyFont="1" applyFill="1" applyBorder="1" applyAlignment="1">
      <alignment horizontal="center" vertical="center" wrapText="1"/>
    </xf>
    <xf numFmtId="0" fontId="52" fillId="0" borderId="41" xfId="0" applyFont="1" applyFill="1" applyBorder="1" applyAlignment="1">
      <alignment horizontal="center" vertical="center" wrapText="1"/>
    </xf>
    <xf numFmtId="3" fontId="52" fillId="3" borderId="16" xfId="0" applyNumberFormat="1" applyFont="1" applyFill="1" applyBorder="1" applyAlignment="1">
      <alignment horizontal="center" vertical="center" wrapText="1"/>
    </xf>
    <xf numFmtId="3" fontId="52" fillId="3" borderId="13" xfId="0" applyNumberFormat="1" applyFont="1" applyFill="1" applyBorder="1" applyAlignment="1">
      <alignment horizontal="center" vertical="center" wrapText="1"/>
    </xf>
    <xf numFmtId="3" fontId="52" fillId="3" borderId="14" xfId="0" applyNumberFormat="1" applyFont="1" applyFill="1" applyBorder="1" applyAlignment="1">
      <alignment horizontal="center" vertical="center" wrapText="1"/>
    </xf>
    <xf numFmtId="3" fontId="51" fillId="3" borderId="16" xfId="203" applyNumberFormat="1" applyFont="1" applyFill="1" applyBorder="1" applyAlignment="1">
      <alignment horizontal="center" vertical="center" wrapText="1"/>
    </xf>
    <xf numFmtId="3" fontId="51" fillId="3" borderId="13" xfId="203" applyNumberFormat="1" applyFont="1" applyFill="1" applyBorder="1" applyAlignment="1">
      <alignment horizontal="center" vertical="center" wrapText="1"/>
    </xf>
    <xf numFmtId="3" fontId="51" fillId="3" borderId="14" xfId="203" applyNumberFormat="1" applyFont="1" applyFill="1" applyBorder="1" applyAlignment="1">
      <alignment horizontal="center" vertical="center" wrapText="1"/>
    </xf>
    <xf numFmtId="3" fontId="57" fillId="3" borderId="2" xfId="0" applyNumberFormat="1" applyFont="1" applyFill="1" applyBorder="1" applyAlignment="1">
      <alignment horizontal="center" vertical="center" wrapText="1"/>
    </xf>
    <xf numFmtId="3" fontId="57" fillId="3" borderId="17" xfId="0" applyNumberFormat="1" applyFont="1" applyFill="1" applyBorder="1" applyAlignment="1">
      <alignment horizontal="center" vertical="center" wrapText="1"/>
    </xf>
    <xf numFmtId="3" fontId="57" fillId="3" borderId="15" xfId="0" applyNumberFormat="1" applyFont="1" applyFill="1" applyBorder="1" applyAlignment="1">
      <alignment horizontal="center" vertical="center" wrapText="1"/>
    </xf>
    <xf numFmtId="3" fontId="52" fillId="0" borderId="19" xfId="0" applyNumberFormat="1" applyFont="1" applyFill="1" applyBorder="1" applyAlignment="1">
      <alignment horizontal="center" vertical="center" wrapText="1"/>
    </xf>
    <xf numFmtId="3" fontId="52" fillId="0" borderId="17" xfId="0" applyNumberFormat="1" applyFont="1" applyFill="1" applyBorder="1" applyAlignment="1">
      <alignment horizontal="center" vertical="center" wrapText="1"/>
    </xf>
    <xf numFmtId="3" fontId="52" fillId="0" borderId="26" xfId="0" applyNumberFormat="1" applyFont="1" applyFill="1" applyBorder="1" applyAlignment="1">
      <alignment horizontal="center" vertical="center" wrapText="1"/>
    </xf>
    <xf numFmtId="3" fontId="52" fillId="0" borderId="14" xfId="0" applyNumberFormat="1" applyFont="1" applyFill="1" applyBorder="1" applyAlignment="1">
      <alignment horizontal="center" vertical="center" wrapText="1"/>
    </xf>
    <xf numFmtId="3" fontId="52" fillId="0" borderId="18" xfId="0" applyNumberFormat="1" applyFont="1" applyFill="1" applyBorder="1" applyAlignment="1">
      <alignment horizontal="center" vertical="center" wrapText="1"/>
    </xf>
    <xf numFmtId="3" fontId="52" fillId="0" borderId="16" xfId="0" applyNumberFormat="1" applyFont="1" applyFill="1" applyBorder="1" applyAlignment="1">
      <alignment horizontal="center" vertical="center"/>
    </xf>
    <xf numFmtId="3" fontId="52" fillId="0" borderId="13" xfId="0" applyNumberFormat="1" applyFont="1" applyFill="1" applyBorder="1" applyAlignment="1">
      <alignment horizontal="center" vertical="center"/>
    </xf>
    <xf numFmtId="3" fontId="52" fillId="0" borderId="14" xfId="0" applyNumberFormat="1" applyFont="1" applyFill="1" applyBorder="1" applyAlignment="1">
      <alignment horizontal="center" vertical="center"/>
    </xf>
    <xf numFmtId="3" fontId="57" fillId="0" borderId="14" xfId="0" applyNumberFormat="1" applyFont="1" applyFill="1" applyBorder="1" applyAlignment="1">
      <alignment horizontal="center" vertical="center" wrapText="1"/>
    </xf>
    <xf numFmtId="3" fontId="57" fillId="0" borderId="18" xfId="0" applyNumberFormat="1" applyFont="1" applyFill="1" applyBorder="1" applyAlignment="1">
      <alignment horizontal="center" vertical="center" wrapText="1"/>
    </xf>
    <xf numFmtId="0" fontId="52" fillId="2" borderId="28" xfId="0" applyFont="1" applyFill="1" applyBorder="1" applyAlignment="1">
      <alignment horizontal="right" vertical="center"/>
    </xf>
    <xf numFmtId="3" fontId="52" fillId="0" borderId="1" xfId="0" applyNumberFormat="1" applyFont="1" applyFill="1" applyBorder="1" applyAlignment="1">
      <alignment horizontal="center" vertical="center" wrapText="1"/>
    </xf>
    <xf numFmtId="0" fontId="68" fillId="3" borderId="19" xfId="0" applyFont="1" applyFill="1" applyBorder="1" applyAlignment="1">
      <alignment horizontal="center" vertical="center"/>
    </xf>
    <xf numFmtId="0" fontId="68" fillId="3" borderId="51" xfId="0" applyFont="1" applyFill="1" applyBorder="1" applyAlignment="1">
      <alignment horizontal="center" vertical="center"/>
    </xf>
    <xf numFmtId="0" fontId="68" fillId="3" borderId="52" xfId="0" applyFont="1" applyFill="1" applyBorder="1" applyAlignment="1">
      <alignment horizontal="center" vertical="center"/>
    </xf>
    <xf numFmtId="3" fontId="64" fillId="3" borderId="1" xfId="0" applyNumberFormat="1" applyFont="1" applyFill="1" applyBorder="1" applyAlignment="1">
      <alignment horizontal="center" vertical="center" wrapText="1"/>
    </xf>
    <xf numFmtId="0" fontId="64" fillId="3" borderId="20" xfId="0" applyFont="1" applyFill="1" applyBorder="1" applyAlignment="1">
      <alignment horizontal="center" vertical="center" wrapText="1"/>
    </xf>
    <xf numFmtId="0" fontId="64" fillId="3" borderId="27" xfId="0" applyFont="1" applyFill="1" applyBorder="1" applyAlignment="1">
      <alignment horizontal="center" vertical="center" wrapText="1"/>
    </xf>
    <xf numFmtId="0" fontId="64" fillId="3" borderId="21" xfId="0" applyFont="1" applyFill="1" applyBorder="1" applyAlignment="1">
      <alignment horizontal="center" vertical="center" wrapText="1"/>
    </xf>
    <xf numFmtId="0" fontId="64" fillId="3" borderId="24" xfId="0" applyFont="1" applyFill="1" applyBorder="1" applyAlignment="1">
      <alignment horizontal="center" vertical="center" wrapText="1"/>
    </xf>
    <xf numFmtId="0" fontId="64" fillId="3" borderId="28" xfId="0" applyFont="1" applyFill="1" applyBorder="1" applyAlignment="1">
      <alignment horizontal="center" vertical="center" wrapText="1"/>
    </xf>
    <xf numFmtId="0" fontId="64" fillId="3" borderId="25" xfId="0" applyFont="1" applyFill="1" applyBorder="1" applyAlignment="1">
      <alignment horizontal="center" vertical="center" wrapText="1"/>
    </xf>
    <xf numFmtId="3" fontId="64" fillId="3" borderId="19" xfId="0" applyNumberFormat="1" applyFont="1" applyFill="1" applyBorder="1" applyAlignment="1">
      <alignment horizontal="center" vertical="center" wrapText="1"/>
    </xf>
    <xf numFmtId="3" fontId="64" fillId="3" borderId="51" xfId="0" applyNumberFormat="1" applyFont="1" applyFill="1" applyBorder="1" applyAlignment="1">
      <alignment horizontal="center" vertical="center" wrapText="1"/>
    </xf>
    <xf numFmtId="3" fontId="64" fillId="3" borderId="52" xfId="0" applyNumberFormat="1" applyFont="1" applyFill="1" applyBorder="1" applyAlignment="1">
      <alignment horizontal="center" vertical="center" wrapText="1"/>
    </xf>
    <xf numFmtId="3" fontId="69" fillId="3" borderId="16" xfId="0" applyNumberFormat="1" applyFont="1" applyFill="1" applyBorder="1" applyAlignment="1" applyProtection="1">
      <alignment horizontal="center" vertical="center" wrapText="1"/>
      <protection locked="0"/>
    </xf>
    <xf numFmtId="3" fontId="69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69" fillId="3" borderId="16" xfId="0" applyNumberFormat="1" applyFont="1" applyFill="1" applyBorder="1" applyAlignment="1">
      <alignment horizontal="center" vertical="center" wrapText="1"/>
    </xf>
    <xf numFmtId="3" fontId="69" fillId="3" borderId="14" xfId="0" applyNumberFormat="1" applyFont="1" applyFill="1" applyBorder="1" applyAlignment="1">
      <alignment horizontal="center" vertical="center" wrapText="1"/>
    </xf>
    <xf numFmtId="3" fontId="6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6" fillId="3" borderId="0" xfId="252" applyFont="1" applyFill="1" applyAlignment="1">
      <alignment horizontal="center" vertical="center"/>
    </xf>
    <xf numFmtId="0" fontId="64" fillId="3" borderId="2" xfId="252" applyFont="1" applyFill="1" applyBorder="1" applyAlignment="1" applyProtection="1">
      <alignment horizontal="center" vertical="center" wrapText="1"/>
      <protection locked="0"/>
    </xf>
    <xf numFmtId="0" fontId="64" fillId="3" borderId="12" xfId="252" applyFont="1" applyFill="1" applyBorder="1" applyAlignment="1" applyProtection="1">
      <alignment horizontal="center" vertical="center" wrapText="1"/>
      <protection locked="0"/>
    </xf>
    <xf numFmtId="0" fontId="64" fillId="3" borderId="13" xfId="252" applyFont="1" applyFill="1" applyBorder="1" applyAlignment="1">
      <alignment horizontal="center" vertical="center" wrapText="1"/>
    </xf>
    <xf numFmtId="0" fontId="64" fillId="3" borderId="14" xfId="252" applyFont="1" applyFill="1" applyBorder="1" applyAlignment="1">
      <alignment horizontal="center" vertical="center" wrapText="1"/>
    </xf>
    <xf numFmtId="0" fontId="64" fillId="3" borderId="12" xfId="252" applyFont="1" applyFill="1" applyBorder="1" applyAlignment="1" applyProtection="1">
      <alignment horizontal="center" vertical="center"/>
      <protection locked="0"/>
    </xf>
    <xf numFmtId="0" fontId="64" fillId="3" borderId="13" xfId="252" applyFont="1" applyFill="1" applyBorder="1" applyAlignment="1" applyProtection="1">
      <alignment horizontal="center" vertical="center"/>
      <protection locked="0"/>
    </xf>
    <xf numFmtId="0" fontId="64" fillId="3" borderId="14" xfId="252" applyFont="1" applyFill="1" applyBorder="1" applyAlignment="1" applyProtection="1">
      <alignment horizontal="center" vertical="center"/>
      <protection locked="0"/>
    </xf>
    <xf numFmtId="3" fontId="68" fillId="3" borderId="12" xfId="252" applyNumberFormat="1" applyFont="1" applyFill="1" applyBorder="1" applyAlignment="1">
      <alignment horizontal="center" vertical="center" wrapText="1"/>
    </xf>
    <xf numFmtId="3" fontId="68" fillId="3" borderId="13" xfId="252" applyNumberFormat="1" applyFont="1" applyFill="1" applyBorder="1" applyAlignment="1">
      <alignment horizontal="center" vertical="center" wrapText="1"/>
    </xf>
    <xf numFmtId="3" fontId="68" fillId="3" borderId="14" xfId="252" applyNumberFormat="1" applyFont="1" applyFill="1" applyBorder="1" applyAlignment="1">
      <alignment horizontal="center" vertical="center" wrapText="1"/>
    </xf>
    <xf numFmtId="3" fontId="68" fillId="3" borderId="19" xfId="0" applyNumberFormat="1" applyFont="1" applyFill="1" applyBorder="1" applyAlignment="1" applyProtection="1">
      <alignment horizontal="center" vertical="center"/>
      <protection locked="0"/>
    </xf>
    <xf numFmtId="3" fontId="68" fillId="3" borderId="51" xfId="0" applyNumberFormat="1" applyFont="1" applyFill="1" applyBorder="1" applyAlignment="1" applyProtection="1">
      <alignment horizontal="center" vertical="center"/>
      <protection locked="0"/>
    </xf>
    <xf numFmtId="3" fontId="68" fillId="3" borderId="52" xfId="0" applyNumberFormat="1" applyFont="1" applyFill="1" applyBorder="1" applyAlignment="1" applyProtection="1">
      <alignment horizontal="center" vertical="center"/>
      <protection locked="0"/>
    </xf>
    <xf numFmtId="3" fontId="64" fillId="3" borderId="20" xfId="0" applyNumberFormat="1" applyFont="1" applyFill="1" applyBorder="1" applyAlignment="1" applyProtection="1">
      <alignment horizontal="center" vertical="center" wrapText="1"/>
      <protection locked="0"/>
    </xf>
    <xf numFmtId="3" fontId="64" fillId="3" borderId="21" xfId="0" applyNumberFormat="1" applyFont="1" applyFill="1" applyBorder="1" applyAlignment="1" applyProtection="1">
      <alignment horizontal="center" vertical="center" wrapText="1"/>
      <protection locked="0"/>
    </xf>
    <xf numFmtId="3" fontId="64" fillId="3" borderId="24" xfId="0" applyNumberFormat="1" applyFont="1" applyFill="1" applyBorder="1" applyAlignment="1" applyProtection="1">
      <alignment horizontal="center" vertical="center" wrapText="1"/>
      <protection locked="0"/>
    </xf>
    <xf numFmtId="3" fontId="64" fillId="3" borderId="25" xfId="0" applyNumberFormat="1" applyFont="1" applyFill="1" applyBorder="1" applyAlignment="1" applyProtection="1">
      <alignment horizontal="center" vertical="center" wrapText="1"/>
      <protection locked="0"/>
    </xf>
    <xf numFmtId="3" fontId="64" fillId="3" borderId="1" xfId="0" applyNumberFormat="1" applyFont="1" applyFill="1" applyBorder="1" applyAlignment="1" applyProtection="1">
      <alignment horizontal="center" vertical="center"/>
      <protection locked="0"/>
    </xf>
    <xf numFmtId="0" fontId="51" fillId="0" borderId="0" xfId="0" applyFont="1" applyFill="1" applyAlignment="1">
      <alignment horizontal="center" vertical="center"/>
    </xf>
    <xf numFmtId="0" fontId="51" fillId="3" borderId="0" xfId="0" applyFont="1" applyFill="1" applyAlignment="1">
      <alignment horizontal="left" vertical="center"/>
    </xf>
    <xf numFmtId="3" fontId="51" fillId="2" borderId="0" xfId="0" applyNumberFormat="1" applyFont="1" applyFill="1" applyAlignment="1">
      <alignment horizontal="right" vertical="center"/>
    </xf>
    <xf numFmtId="0" fontId="51" fillId="2" borderId="0" xfId="0" applyFont="1" applyFill="1" applyAlignment="1">
      <alignment horizontal="right" vertical="center"/>
    </xf>
    <xf numFmtId="4" fontId="51" fillId="0" borderId="0" xfId="0" applyNumberFormat="1" applyFont="1" applyAlignment="1">
      <alignment horizontal="center" vertical="center"/>
    </xf>
    <xf numFmtId="0" fontId="51" fillId="0" borderId="0" xfId="0" applyFont="1" applyAlignment="1">
      <alignment horizontal="right" vertical="center"/>
    </xf>
    <xf numFmtId="0" fontId="51" fillId="0" borderId="0" xfId="0" applyFont="1" applyFill="1" applyAlignment="1">
      <alignment horizontal="left" vertical="center"/>
    </xf>
    <xf numFmtId="0" fontId="51" fillId="3" borderId="0" xfId="0" applyFont="1" applyFill="1" applyAlignment="1">
      <alignment horizontal="right" vertical="center"/>
    </xf>
    <xf numFmtId="0" fontId="72" fillId="3" borderId="0" xfId="0" applyNumberFormat="1" applyFont="1" applyFill="1" applyBorder="1" applyAlignment="1">
      <alignment horizontal="center" vertical="center" wrapText="1"/>
    </xf>
    <xf numFmtId="0" fontId="51" fillId="2" borderId="0" xfId="0" applyNumberFormat="1" applyFont="1" applyFill="1" applyBorder="1" applyAlignment="1">
      <alignment horizontal="center" vertical="center" wrapText="1"/>
    </xf>
    <xf numFmtId="4" fontId="51" fillId="2" borderId="0" xfId="0" applyNumberFormat="1" applyFont="1" applyFill="1" applyAlignment="1">
      <alignment horizontal="right" vertical="center"/>
    </xf>
    <xf numFmtId="0" fontId="64" fillId="2" borderId="1" xfId="0" applyFont="1" applyFill="1" applyBorder="1" applyAlignment="1">
      <alignment horizontal="center" vertical="center" wrapText="1"/>
    </xf>
    <xf numFmtId="0" fontId="64" fillId="3" borderId="1" xfId="0" applyFont="1" applyFill="1" applyBorder="1" applyAlignment="1">
      <alignment horizontal="center" vertical="center" wrapText="1"/>
    </xf>
    <xf numFmtId="3" fontId="64" fillId="3" borderId="18" xfId="0" applyNumberFormat="1" applyFont="1" applyFill="1" applyBorder="1" applyAlignment="1">
      <alignment horizontal="center" vertical="center" wrapText="1"/>
    </xf>
    <xf numFmtId="4" fontId="64" fillId="2" borderId="16" xfId="0" applyNumberFormat="1" applyFont="1" applyFill="1" applyBorder="1" applyAlignment="1">
      <alignment horizontal="center" vertical="center" wrapText="1"/>
    </xf>
    <xf numFmtId="0" fontId="64" fillId="2" borderId="16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right" vertical="center"/>
    </xf>
    <xf numFmtId="3" fontId="64" fillId="3" borderId="20" xfId="0" applyNumberFormat="1" applyFont="1" applyFill="1" applyBorder="1" applyAlignment="1">
      <alignment horizontal="center" vertical="center" wrapText="1"/>
    </xf>
    <xf numFmtId="3" fontId="64" fillId="3" borderId="21" xfId="0" applyNumberFormat="1" applyFont="1" applyFill="1" applyBorder="1" applyAlignment="1">
      <alignment horizontal="center" vertical="center" wrapText="1"/>
    </xf>
    <xf numFmtId="4" fontId="64" fillId="2" borderId="13" xfId="0" applyNumberFormat="1" applyFont="1" applyFill="1" applyBorder="1" applyAlignment="1">
      <alignment horizontal="center" vertical="center" wrapText="1"/>
    </xf>
    <xf numFmtId="0" fontId="64" fillId="2" borderId="13" xfId="0" applyFont="1" applyFill="1" applyBorder="1" applyAlignment="1">
      <alignment horizontal="center" vertical="center" wrapText="1"/>
    </xf>
    <xf numFmtId="0" fontId="64" fillId="2" borderId="0" xfId="0" applyFont="1" applyFill="1" applyAlignment="1">
      <alignment horizontal="right" vertical="center"/>
    </xf>
    <xf numFmtId="3" fontId="64" fillId="3" borderId="22" xfId="0" applyNumberFormat="1" applyFont="1" applyFill="1" applyBorder="1" applyAlignment="1">
      <alignment horizontal="center" vertical="center" wrapText="1"/>
    </xf>
    <xf numFmtId="3" fontId="64" fillId="3" borderId="23" xfId="0" applyNumberFormat="1" applyFont="1" applyFill="1" applyBorder="1" applyAlignment="1">
      <alignment horizontal="center" vertical="center" wrapText="1"/>
    </xf>
    <xf numFmtId="3" fontId="64" fillId="3" borderId="13" xfId="0" applyNumberFormat="1" applyFont="1" applyFill="1" applyBorder="1" applyAlignment="1">
      <alignment horizontal="center" vertical="center" wrapText="1"/>
    </xf>
    <xf numFmtId="3" fontId="64" fillId="3" borderId="24" xfId="0" applyNumberFormat="1" applyFont="1" applyFill="1" applyBorder="1" applyAlignment="1">
      <alignment horizontal="center" vertical="center" wrapText="1"/>
    </xf>
    <xf numFmtId="3" fontId="64" fillId="3" borderId="25" xfId="0" applyNumberFormat="1" applyFont="1" applyFill="1" applyBorder="1" applyAlignment="1">
      <alignment horizontal="center" vertical="center" wrapText="1"/>
    </xf>
    <xf numFmtId="4" fontId="64" fillId="2" borderId="14" xfId="0" applyNumberFormat="1" applyFont="1" applyFill="1" applyBorder="1" applyAlignment="1">
      <alignment horizontal="center" vertical="center" wrapText="1"/>
    </xf>
    <xf numFmtId="0" fontId="64" fillId="2" borderId="14" xfId="0" applyFont="1" applyFill="1" applyBorder="1" applyAlignment="1">
      <alignment horizontal="center" vertical="center" wrapText="1"/>
    </xf>
    <xf numFmtId="0" fontId="72" fillId="26" borderId="1" xfId="0" applyFont="1" applyFill="1" applyBorder="1" applyAlignment="1">
      <alignment horizontal="center" vertical="center"/>
    </xf>
    <xf numFmtId="3" fontId="72" fillId="26" borderId="18" xfId="0" applyNumberFormat="1" applyFont="1" applyFill="1" applyBorder="1" applyAlignment="1">
      <alignment horizontal="right" vertical="center"/>
    </xf>
    <xf numFmtId="4" fontId="72" fillId="26" borderId="18" xfId="0" applyNumberFormat="1" applyFont="1" applyFill="1" applyBorder="1" applyAlignment="1">
      <alignment horizontal="right" vertical="center"/>
    </xf>
    <xf numFmtId="0" fontId="72" fillId="2" borderId="0" xfId="0" applyFont="1" applyFill="1" applyAlignment="1">
      <alignment horizontal="right" vertical="center"/>
    </xf>
    <xf numFmtId="0" fontId="72" fillId="0" borderId="1" xfId="0" applyFont="1" applyBorder="1" applyAlignment="1">
      <alignment horizontal="center" vertical="center"/>
    </xf>
    <xf numFmtId="4" fontId="72" fillId="3" borderId="1" xfId="0" applyNumberFormat="1" applyFont="1" applyFill="1" applyBorder="1" applyAlignment="1">
      <alignment vertical="center" wrapText="1"/>
    </xf>
    <xf numFmtId="3" fontId="51" fillId="3" borderId="18" xfId="0" applyNumberFormat="1" applyFont="1" applyFill="1" applyBorder="1" applyAlignment="1">
      <alignment horizontal="right" vertical="center"/>
    </xf>
    <xf numFmtId="3" fontId="72" fillId="3" borderId="18" xfId="0" applyNumberFormat="1" applyFont="1" applyFill="1" applyBorder="1" applyAlignment="1">
      <alignment horizontal="right" vertical="center"/>
    </xf>
    <xf numFmtId="4" fontId="51" fillId="0" borderId="18" xfId="0" applyNumberFormat="1" applyFont="1" applyFill="1" applyBorder="1" applyAlignment="1">
      <alignment horizontal="right" vertical="center"/>
    </xf>
    <xf numFmtId="4" fontId="51" fillId="3" borderId="18" xfId="0" applyNumberFormat="1" applyFont="1" applyFill="1" applyBorder="1" applyAlignment="1">
      <alignment horizontal="right" vertical="center"/>
    </xf>
    <xf numFmtId="0" fontId="72" fillId="3" borderId="0" xfId="0" applyFont="1" applyFill="1" applyAlignment="1">
      <alignment horizontal="right" vertical="center"/>
    </xf>
    <xf numFmtId="0" fontId="51" fillId="3" borderId="1" xfId="0" applyFont="1" applyFill="1" applyBorder="1" applyAlignment="1">
      <alignment horizontal="center" vertical="center"/>
    </xf>
    <xf numFmtId="49" fontId="51" fillId="3" borderId="1" xfId="2" applyNumberFormat="1" applyFont="1" applyFill="1" applyBorder="1" applyAlignment="1">
      <alignment horizontal="center" vertical="center" wrapText="1"/>
    </xf>
    <xf numFmtId="0" fontId="51" fillId="3" borderId="1" xfId="2" applyFont="1" applyFill="1" applyBorder="1" applyAlignment="1">
      <alignment horizontal="left" vertical="center" wrapText="1"/>
    </xf>
    <xf numFmtId="0" fontId="51" fillId="3" borderId="1" xfId="2" applyFont="1" applyFill="1" applyBorder="1" applyAlignment="1">
      <alignment horizontal="center" vertical="center" wrapText="1"/>
    </xf>
    <xf numFmtId="49" fontId="51" fillId="3" borderId="1" xfId="2" applyNumberFormat="1" applyFont="1" applyFill="1" applyBorder="1" applyAlignment="1">
      <alignment horizontal="center" vertical="center"/>
    </xf>
    <xf numFmtId="49" fontId="51" fillId="3" borderId="1" xfId="0" applyNumberFormat="1" applyFont="1" applyFill="1" applyBorder="1" applyAlignment="1">
      <alignment horizontal="center" vertical="center" wrapText="1"/>
    </xf>
    <xf numFmtId="0" fontId="51" fillId="3" borderId="1" xfId="0" applyFont="1" applyFill="1" applyBorder="1" applyAlignment="1">
      <alignment horizontal="left" vertical="center" wrapText="1"/>
    </xf>
    <xf numFmtId="0" fontId="51" fillId="3" borderId="12" xfId="0" applyFont="1" applyFill="1" applyBorder="1" applyAlignment="1">
      <alignment horizontal="center" vertical="center"/>
    </xf>
    <xf numFmtId="49" fontId="51" fillId="3" borderId="12" xfId="2" applyNumberFormat="1" applyFont="1" applyFill="1" applyBorder="1" applyAlignment="1">
      <alignment horizontal="center" vertical="center"/>
    </xf>
    <xf numFmtId="0" fontId="72" fillId="3" borderId="1" xfId="2" applyFont="1" applyFill="1" applyBorder="1" applyAlignment="1">
      <alignment horizontal="left" vertical="center" wrapText="1"/>
    </xf>
    <xf numFmtId="0" fontId="51" fillId="3" borderId="13" xfId="0" applyFont="1" applyFill="1" applyBorder="1" applyAlignment="1">
      <alignment horizontal="center" vertical="center"/>
    </xf>
    <xf numFmtId="49" fontId="51" fillId="3" borderId="13" xfId="2" applyNumberFormat="1" applyFont="1" applyFill="1" applyBorder="1" applyAlignment="1">
      <alignment horizontal="center" vertical="center"/>
    </xf>
    <xf numFmtId="0" fontId="51" fillId="3" borderId="14" xfId="0" applyFont="1" applyFill="1" applyBorder="1" applyAlignment="1">
      <alignment horizontal="center" vertical="center"/>
    </xf>
    <xf numFmtId="49" fontId="51" fillId="3" borderId="14" xfId="2" applyNumberFormat="1" applyFont="1" applyFill="1" applyBorder="1" applyAlignment="1">
      <alignment horizontal="center" vertical="center"/>
    </xf>
    <xf numFmtId="0" fontId="51" fillId="3" borderId="18" xfId="195" applyFont="1" applyFill="1" applyBorder="1" applyAlignment="1">
      <alignment horizontal="left" vertical="center" wrapText="1"/>
    </xf>
    <xf numFmtId="49" fontId="51" fillId="3" borderId="1" xfId="0" applyNumberFormat="1" applyFont="1" applyFill="1" applyBorder="1" applyAlignment="1">
      <alignment horizontal="center" vertical="center"/>
    </xf>
    <xf numFmtId="49" fontId="51" fillId="3" borderId="1" xfId="2" applyNumberFormat="1" applyFont="1" applyFill="1" applyBorder="1" applyAlignment="1">
      <alignment horizontal="left" vertical="center" wrapText="1"/>
    </xf>
    <xf numFmtId="0" fontId="51" fillId="3" borderId="1" xfId="0" quotePrefix="1" applyFont="1" applyFill="1" applyBorder="1" applyAlignment="1">
      <alignment horizontal="center" vertical="center"/>
    </xf>
    <xf numFmtId="3" fontId="51" fillId="3" borderId="1" xfId="2" applyNumberFormat="1" applyFont="1" applyFill="1" applyBorder="1" applyAlignment="1">
      <alignment horizontal="left" vertical="center" wrapText="1"/>
    </xf>
    <xf numFmtId="3" fontId="51" fillId="3" borderId="1" xfId="2" applyNumberFormat="1" applyFont="1" applyFill="1" applyBorder="1" applyAlignment="1">
      <alignment horizontal="center" vertical="center"/>
    </xf>
    <xf numFmtId="3" fontId="51" fillId="3" borderId="1" xfId="0" applyNumberFormat="1" applyFont="1" applyFill="1" applyBorder="1" applyAlignment="1">
      <alignment horizontal="left" vertical="center" wrapText="1"/>
    </xf>
    <xf numFmtId="169" fontId="51" fillId="3" borderId="1" xfId="2" applyNumberFormat="1" applyFont="1" applyFill="1" applyBorder="1" applyAlignment="1">
      <alignment horizontal="center" vertical="center"/>
    </xf>
    <xf numFmtId="3" fontId="51" fillId="3" borderId="12" xfId="2" applyNumberFormat="1" applyFont="1" applyFill="1" applyBorder="1" applyAlignment="1">
      <alignment horizontal="center" vertical="center"/>
    </xf>
    <xf numFmtId="0" fontId="51" fillId="0" borderId="0" xfId="0" applyFont="1"/>
    <xf numFmtId="0" fontId="51" fillId="3" borderId="1" xfId="0" applyFont="1" applyFill="1" applyBorder="1" applyAlignment="1">
      <alignment horizontal="left" vertical="center"/>
    </xf>
    <xf numFmtId="4" fontId="51" fillId="3" borderId="1" xfId="0" applyNumberFormat="1" applyFont="1" applyFill="1" applyBorder="1" applyAlignment="1">
      <alignment horizontal="right" vertical="center"/>
    </xf>
    <xf numFmtId="3" fontId="51" fillId="3" borderId="1" xfId="203" applyNumberFormat="1" applyFont="1" applyFill="1" applyBorder="1" applyAlignment="1">
      <alignment horizontal="right" vertical="center"/>
    </xf>
    <xf numFmtId="0" fontId="51" fillId="3" borderId="0" xfId="0" applyFont="1" applyFill="1" applyAlignment="1">
      <alignment horizontal="center" vertical="center"/>
    </xf>
    <xf numFmtId="3" fontId="51" fillId="3" borderId="0" xfId="0" applyNumberFormat="1" applyFont="1" applyFill="1" applyAlignment="1">
      <alignment horizontal="right" vertical="center"/>
    </xf>
    <xf numFmtId="3" fontId="66" fillId="3" borderId="0" xfId="0" applyNumberFormat="1" applyFont="1" applyFill="1" applyBorder="1" applyAlignment="1">
      <alignment horizontal="center" vertical="center" wrapText="1"/>
    </xf>
    <xf numFmtId="0" fontId="51" fillId="3" borderId="0" xfId="0" applyNumberFormat="1" applyFont="1" applyFill="1" applyBorder="1" applyAlignment="1">
      <alignment horizontal="center" vertical="center" wrapText="1"/>
    </xf>
    <xf numFmtId="0" fontId="51" fillId="3" borderId="1" xfId="0" applyFont="1" applyFill="1" applyBorder="1" applyAlignment="1">
      <alignment horizontal="center" vertical="center" wrapText="1"/>
    </xf>
    <xf numFmtId="3" fontId="51" fillId="3" borderId="1" xfId="0" applyNumberFormat="1" applyFont="1" applyFill="1" applyBorder="1" applyAlignment="1">
      <alignment horizontal="center" vertical="center" wrapText="1"/>
    </xf>
    <xf numFmtId="0" fontId="64" fillId="3" borderId="16" xfId="81" applyFont="1" applyFill="1" applyBorder="1" applyAlignment="1">
      <alignment horizontal="center" vertical="center" wrapText="1"/>
    </xf>
    <xf numFmtId="0" fontId="64" fillId="3" borderId="13" xfId="81" applyFont="1" applyFill="1" applyBorder="1" applyAlignment="1">
      <alignment horizontal="center" vertical="center" wrapText="1"/>
    </xf>
    <xf numFmtId="3" fontId="51" fillId="3" borderId="2" xfId="81" applyNumberFormat="1" applyFont="1" applyFill="1" applyBorder="1" applyAlignment="1">
      <alignment horizontal="center" vertical="center" wrapText="1"/>
    </xf>
    <xf numFmtId="3" fontId="51" fillId="3" borderId="52" xfId="81" applyNumberFormat="1" applyFont="1" applyFill="1" applyBorder="1" applyAlignment="1">
      <alignment horizontal="center" vertical="center" wrapText="1"/>
    </xf>
    <xf numFmtId="0" fontId="64" fillId="3" borderId="14" xfId="81" applyFont="1" applyFill="1" applyBorder="1" applyAlignment="1">
      <alignment horizontal="center" vertical="center" wrapText="1"/>
    </xf>
    <xf numFmtId="0" fontId="72" fillId="3" borderId="1" xfId="0" applyFont="1" applyFill="1" applyBorder="1" applyAlignment="1">
      <alignment horizontal="center" vertical="center"/>
    </xf>
    <xf numFmtId="3" fontId="72" fillId="3" borderId="1" xfId="0" applyNumberFormat="1" applyFont="1" applyFill="1" applyBorder="1" applyAlignment="1">
      <alignment horizontal="right" vertical="center"/>
    </xf>
    <xf numFmtId="3" fontId="72" fillId="3" borderId="1" xfId="45" applyNumberFormat="1" applyFont="1" applyFill="1" applyBorder="1" applyAlignment="1">
      <alignment horizontal="right" vertical="center"/>
    </xf>
    <xf numFmtId="0" fontId="72" fillId="3" borderId="1" xfId="0" applyFont="1" applyFill="1" applyBorder="1" applyAlignment="1">
      <alignment horizontal="center" vertical="center"/>
    </xf>
    <xf numFmtId="3" fontId="51" fillId="3" borderId="1" xfId="45" applyNumberFormat="1" applyFont="1" applyFill="1" applyBorder="1" applyAlignment="1">
      <alignment horizontal="right" vertical="center"/>
    </xf>
    <xf numFmtId="0" fontId="51" fillId="3" borderId="16" xfId="0" applyFont="1" applyFill="1" applyBorder="1" applyAlignment="1">
      <alignment horizontal="center" vertical="center"/>
    </xf>
    <xf numFmtId="49" fontId="51" fillId="3" borderId="16" xfId="2" applyNumberFormat="1" applyFont="1" applyFill="1" applyBorder="1" applyAlignment="1">
      <alignment horizontal="center" vertical="center"/>
    </xf>
    <xf numFmtId="0" fontId="51" fillId="3" borderId="1" xfId="195" applyFont="1" applyFill="1" applyBorder="1" applyAlignment="1">
      <alignment horizontal="left" vertical="center" wrapText="1"/>
    </xf>
    <xf numFmtId="3" fontId="51" fillId="3" borderId="16" xfId="2" applyNumberFormat="1" applyFont="1" applyFill="1" applyBorder="1" applyAlignment="1">
      <alignment horizontal="center" vertical="center"/>
    </xf>
    <xf numFmtId="0" fontId="51" fillId="3" borderId="0" xfId="0" applyFont="1" applyFill="1"/>
  </cellXfs>
  <cellStyles count="253">
    <cellStyle name="20% - Accent1" xfId="99" xr:uid="{00000000-0005-0000-0000-000000000000}"/>
    <cellStyle name="20% - Accent2" xfId="100" xr:uid="{00000000-0005-0000-0000-000001000000}"/>
    <cellStyle name="20% - Accent3" xfId="101" xr:uid="{00000000-0005-0000-0000-000002000000}"/>
    <cellStyle name="20% - Accent4" xfId="102" xr:uid="{00000000-0005-0000-0000-000003000000}"/>
    <cellStyle name="20% - Accent5" xfId="103" xr:uid="{00000000-0005-0000-0000-000004000000}"/>
    <cellStyle name="20% - Accent6" xfId="104" xr:uid="{00000000-0005-0000-0000-000005000000}"/>
    <cellStyle name="20% - Акцент1 2" xfId="105" xr:uid="{00000000-0005-0000-0000-000006000000}"/>
    <cellStyle name="20% - Акцент2 2" xfId="106" xr:uid="{00000000-0005-0000-0000-000007000000}"/>
    <cellStyle name="20% - Акцент3 2" xfId="107" xr:uid="{00000000-0005-0000-0000-000008000000}"/>
    <cellStyle name="20% - Акцент4 2" xfId="108" xr:uid="{00000000-0005-0000-0000-000009000000}"/>
    <cellStyle name="20% - Акцент5 2" xfId="109" xr:uid="{00000000-0005-0000-0000-00000A000000}"/>
    <cellStyle name="20% - Акцент6 2" xfId="110" xr:uid="{00000000-0005-0000-0000-00000B000000}"/>
    <cellStyle name="40% - Accent1" xfId="111" xr:uid="{00000000-0005-0000-0000-00000C000000}"/>
    <cellStyle name="40% - Accent2" xfId="112" xr:uid="{00000000-0005-0000-0000-00000D000000}"/>
    <cellStyle name="40% - Accent3" xfId="113" xr:uid="{00000000-0005-0000-0000-00000E000000}"/>
    <cellStyle name="40% - Accent4" xfId="114" xr:uid="{00000000-0005-0000-0000-00000F000000}"/>
    <cellStyle name="40% - Accent5" xfId="115" xr:uid="{00000000-0005-0000-0000-000010000000}"/>
    <cellStyle name="40% - Accent6" xfId="116" xr:uid="{00000000-0005-0000-0000-000011000000}"/>
    <cellStyle name="40% - Акцент1 2" xfId="117" xr:uid="{00000000-0005-0000-0000-000012000000}"/>
    <cellStyle name="40% - Акцент2 2" xfId="118" xr:uid="{00000000-0005-0000-0000-000013000000}"/>
    <cellStyle name="40% - Акцент3 2" xfId="119" xr:uid="{00000000-0005-0000-0000-000014000000}"/>
    <cellStyle name="40% - Акцент4 2" xfId="120" xr:uid="{00000000-0005-0000-0000-000015000000}"/>
    <cellStyle name="40% - Акцент5 2" xfId="121" xr:uid="{00000000-0005-0000-0000-000016000000}"/>
    <cellStyle name="40% - Акцент6 2" xfId="122" xr:uid="{00000000-0005-0000-0000-000017000000}"/>
    <cellStyle name="60% - Accent1" xfId="123" xr:uid="{00000000-0005-0000-0000-000018000000}"/>
    <cellStyle name="60% - Accent2" xfId="124" xr:uid="{00000000-0005-0000-0000-000019000000}"/>
    <cellStyle name="60% - Accent3" xfId="125" xr:uid="{00000000-0005-0000-0000-00001A000000}"/>
    <cellStyle name="60% - Accent4" xfId="126" xr:uid="{00000000-0005-0000-0000-00001B000000}"/>
    <cellStyle name="60% - Accent5" xfId="127" xr:uid="{00000000-0005-0000-0000-00001C000000}"/>
    <cellStyle name="60% - Accent6" xfId="128" xr:uid="{00000000-0005-0000-0000-00001D000000}"/>
    <cellStyle name="60% - Акцент1 2" xfId="129" xr:uid="{00000000-0005-0000-0000-00001E000000}"/>
    <cellStyle name="60% - Акцент2 2" xfId="130" xr:uid="{00000000-0005-0000-0000-00001F000000}"/>
    <cellStyle name="60% - Акцент3 2" xfId="131" xr:uid="{00000000-0005-0000-0000-000020000000}"/>
    <cellStyle name="60% - Акцент4 2" xfId="132" xr:uid="{00000000-0005-0000-0000-000021000000}"/>
    <cellStyle name="60% - Акцент5 2" xfId="133" xr:uid="{00000000-0005-0000-0000-000022000000}"/>
    <cellStyle name="60% - Акцент6 2" xfId="134" xr:uid="{00000000-0005-0000-0000-000023000000}"/>
    <cellStyle name="Accent1" xfId="135" xr:uid="{00000000-0005-0000-0000-000024000000}"/>
    <cellStyle name="Accent2" xfId="136" xr:uid="{00000000-0005-0000-0000-000025000000}"/>
    <cellStyle name="Accent3" xfId="137" xr:uid="{00000000-0005-0000-0000-000026000000}"/>
    <cellStyle name="Accent4" xfId="138" xr:uid="{00000000-0005-0000-0000-000027000000}"/>
    <cellStyle name="Accent5" xfId="139" xr:uid="{00000000-0005-0000-0000-000028000000}"/>
    <cellStyle name="Accent6" xfId="140" xr:uid="{00000000-0005-0000-0000-000029000000}"/>
    <cellStyle name="Bad" xfId="141" xr:uid="{00000000-0005-0000-0000-00002A000000}"/>
    <cellStyle name="Calculation" xfId="142" xr:uid="{00000000-0005-0000-0000-00002B000000}"/>
    <cellStyle name="Check Cell" xfId="143" xr:uid="{00000000-0005-0000-0000-00002C000000}"/>
    <cellStyle name="Excel Built-in Normal" xfId="4" xr:uid="{00000000-0005-0000-0000-00002D000000}"/>
    <cellStyle name="Excel Built-in Normal 2" xfId="144" xr:uid="{00000000-0005-0000-0000-00002E000000}"/>
    <cellStyle name="Excel Built-in Normal 3" xfId="145" xr:uid="{00000000-0005-0000-0000-00002F000000}"/>
    <cellStyle name="Excel Built-in Normal 4" xfId="146" xr:uid="{00000000-0005-0000-0000-000030000000}"/>
    <cellStyle name="Excel Built-in Обычный 2" xfId="147" xr:uid="{00000000-0005-0000-0000-000031000000}"/>
    <cellStyle name="Excel Built-in Обычный_КОЙКИ - ПЛАН 2005год" xfId="148" xr:uid="{00000000-0005-0000-0000-000032000000}"/>
    <cellStyle name="Explanatory Text" xfId="149" xr:uid="{00000000-0005-0000-0000-000033000000}"/>
    <cellStyle name="Good" xfId="150" xr:uid="{00000000-0005-0000-0000-000034000000}"/>
    <cellStyle name="Heading" xfId="151" xr:uid="{00000000-0005-0000-0000-000035000000}"/>
    <cellStyle name="Heading 1" xfId="152" xr:uid="{00000000-0005-0000-0000-000036000000}"/>
    <cellStyle name="Heading 2" xfId="153" xr:uid="{00000000-0005-0000-0000-000037000000}"/>
    <cellStyle name="Heading 3" xfId="154" xr:uid="{00000000-0005-0000-0000-000038000000}"/>
    <cellStyle name="Heading 4" xfId="155" xr:uid="{00000000-0005-0000-0000-000039000000}"/>
    <cellStyle name="Heading1" xfId="156" xr:uid="{00000000-0005-0000-0000-00003A000000}"/>
    <cellStyle name="Input" xfId="157" xr:uid="{00000000-0005-0000-0000-00003B000000}"/>
    <cellStyle name="Linked Cell" xfId="158" xr:uid="{00000000-0005-0000-0000-00003C000000}"/>
    <cellStyle name="Neutral" xfId="159" xr:uid="{00000000-0005-0000-0000-00003D000000}"/>
    <cellStyle name="Normal_Book1" xfId="1" xr:uid="{00000000-0005-0000-0000-00003E000000}"/>
    <cellStyle name="Note" xfId="160" xr:uid="{00000000-0005-0000-0000-00003F000000}"/>
    <cellStyle name="Output" xfId="161" xr:uid="{00000000-0005-0000-0000-000040000000}"/>
    <cellStyle name="Result" xfId="162" xr:uid="{00000000-0005-0000-0000-000041000000}"/>
    <cellStyle name="Result2" xfId="163" xr:uid="{00000000-0005-0000-0000-000042000000}"/>
    <cellStyle name="Title" xfId="164" xr:uid="{00000000-0005-0000-0000-000043000000}"/>
    <cellStyle name="Total" xfId="165" xr:uid="{00000000-0005-0000-0000-000044000000}"/>
    <cellStyle name="Warning Text" xfId="166" xr:uid="{00000000-0005-0000-0000-000045000000}"/>
    <cellStyle name="Акцент1 2" xfId="167" xr:uid="{00000000-0005-0000-0000-000046000000}"/>
    <cellStyle name="Акцент2 2" xfId="168" xr:uid="{00000000-0005-0000-0000-000047000000}"/>
    <cellStyle name="Акцент3 2" xfId="169" xr:uid="{00000000-0005-0000-0000-000048000000}"/>
    <cellStyle name="Акцент4 2" xfId="170" xr:uid="{00000000-0005-0000-0000-000049000000}"/>
    <cellStyle name="Акцент5 2" xfId="171" xr:uid="{00000000-0005-0000-0000-00004A000000}"/>
    <cellStyle name="Акцент6 2" xfId="172" xr:uid="{00000000-0005-0000-0000-00004B000000}"/>
    <cellStyle name="Ввод  2" xfId="173" xr:uid="{00000000-0005-0000-0000-00004C000000}"/>
    <cellStyle name="Вывод 2" xfId="174" xr:uid="{00000000-0005-0000-0000-00004D000000}"/>
    <cellStyle name="Вычисление 2" xfId="175" xr:uid="{00000000-0005-0000-0000-00004E000000}"/>
    <cellStyle name="Заголовок 1 2" xfId="176" xr:uid="{00000000-0005-0000-0000-00004F000000}"/>
    <cellStyle name="Заголовок 2 2" xfId="177" xr:uid="{00000000-0005-0000-0000-000050000000}"/>
    <cellStyle name="Заголовок 3 2" xfId="178" xr:uid="{00000000-0005-0000-0000-000051000000}"/>
    <cellStyle name="Заголовок 4 2" xfId="179" xr:uid="{00000000-0005-0000-0000-000052000000}"/>
    <cellStyle name="Итог 2" xfId="180" xr:uid="{00000000-0005-0000-0000-000053000000}"/>
    <cellStyle name="Контрольная ячейка 2" xfId="181" xr:uid="{00000000-0005-0000-0000-000054000000}"/>
    <cellStyle name="Название 2" xfId="182" xr:uid="{00000000-0005-0000-0000-000055000000}"/>
    <cellStyle name="Нейтральный 2" xfId="183" xr:uid="{00000000-0005-0000-0000-000056000000}"/>
    <cellStyle name="Обычный" xfId="0" builtinId="0"/>
    <cellStyle name="Обычный 10" xfId="184" xr:uid="{00000000-0005-0000-0000-000058000000}"/>
    <cellStyle name="Обычный 100" xfId="5" xr:uid="{00000000-0005-0000-0000-000059000000}"/>
    <cellStyle name="Обычный 101" xfId="6" xr:uid="{00000000-0005-0000-0000-00005A000000}"/>
    <cellStyle name="Обычный 102" xfId="7" xr:uid="{00000000-0005-0000-0000-00005B000000}"/>
    <cellStyle name="Обычный 103" xfId="8" xr:uid="{00000000-0005-0000-0000-00005C000000}"/>
    <cellStyle name="Обычный 104" xfId="9" xr:uid="{00000000-0005-0000-0000-00005D000000}"/>
    <cellStyle name="Обычный 105" xfId="10" xr:uid="{00000000-0005-0000-0000-00005E000000}"/>
    <cellStyle name="Обычный 106" xfId="11" xr:uid="{00000000-0005-0000-0000-00005F000000}"/>
    <cellStyle name="Обычный 107" xfId="12" xr:uid="{00000000-0005-0000-0000-000060000000}"/>
    <cellStyle name="Обычный 108" xfId="13" xr:uid="{00000000-0005-0000-0000-000061000000}"/>
    <cellStyle name="Обычный 109" xfId="14" xr:uid="{00000000-0005-0000-0000-000062000000}"/>
    <cellStyle name="Обычный 11" xfId="185" xr:uid="{00000000-0005-0000-0000-000063000000}"/>
    <cellStyle name="Обычный 110" xfId="15" xr:uid="{00000000-0005-0000-0000-000064000000}"/>
    <cellStyle name="Обычный 111" xfId="16" xr:uid="{00000000-0005-0000-0000-000065000000}"/>
    <cellStyle name="Обычный 112" xfId="17" xr:uid="{00000000-0005-0000-0000-000066000000}"/>
    <cellStyle name="Обычный 113" xfId="18" xr:uid="{00000000-0005-0000-0000-000067000000}"/>
    <cellStyle name="Обычный 114" xfId="19" xr:uid="{00000000-0005-0000-0000-000068000000}"/>
    <cellStyle name="Обычный 115" xfId="20" xr:uid="{00000000-0005-0000-0000-000069000000}"/>
    <cellStyle name="Обычный 116" xfId="21" xr:uid="{00000000-0005-0000-0000-00006A000000}"/>
    <cellStyle name="Обычный 117" xfId="22" xr:uid="{00000000-0005-0000-0000-00006B000000}"/>
    <cellStyle name="Обычный 118" xfId="23" xr:uid="{00000000-0005-0000-0000-00006C000000}"/>
    <cellStyle name="Обычный 119" xfId="24" xr:uid="{00000000-0005-0000-0000-00006D000000}"/>
    <cellStyle name="Обычный 12" xfId="186" xr:uid="{00000000-0005-0000-0000-00006E000000}"/>
    <cellStyle name="Обычный 120" xfId="25" xr:uid="{00000000-0005-0000-0000-00006F000000}"/>
    <cellStyle name="Обычный 121" xfId="26" xr:uid="{00000000-0005-0000-0000-000070000000}"/>
    <cellStyle name="Обычный 122" xfId="27" xr:uid="{00000000-0005-0000-0000-000071000000}"/>
    <cellStyle name="Обычный 123" xfId="28" xr:uid="{00000000-0005-0000-0000-000072000000}"/>
    <cellStyle name="Обычный 124" xfId="29" xr:uid="{00000000-0005-0000-0000-000073000000}"/>
    <cellStyle name="Обычный 125" xfId="30" xr:uid="{00000000-0005-0000-0000-000074000000}"/>
    <cellStyle name="Обычный 126" xfId="31" xr:uid="{00000000-0005-0000-0000-000075000000}"/>
    <cellStyle name="Обычный 127" xfId="32" xr:uid="{00000000-0005-0000-0000-000076000000}"/>
    <cellStyle name="Обычный 128" xfId="33" xr:uid="{00000000-0005-0000-0000-000077000000}"/>
    <cellStyle name="Обычный 129" xfId="34" xr:uid="{00000000-0005-0000-0000-000078000000}"/>
    <cellStyle name="Обычный 13" xfId="187" xr:uid="{00000000-0005-0000-0000-000079000000}"/>
    <cellStyle name="Обычный 130" xfId="35" xr:uid="{00000000-0005-0000-0000-00007A000000}"/>
    <cellStyle name="Обычный 131" xfId="36" xr:uid="{00000000-0005-0000-0000-00007B000000}"/>
    <cellStyle name="Обычный 132" xfId="37" xr:uid="{00000000-0005-0000-0000-00007C000000}"/>
    <cellStyle name="Обычный 133" xfId="38" xr:uid="{00000000-0005-0000-0000-00007D000000}"/>
    <cellStyle name="Обычный 134" xfId="39" xr:uid="{00000000-0005-0000-0000-00007E000000}"/>
    <cellStyle name="Обычный 135" xfId="40" xr:uid="{00000000-0005-0000-0000-00007F000000}"/>
    <cellStyle name="Обычный 136" xfId="41" xr:uid="{00000000-0005-0000-0000-000080000000}"/>
    <cellStyle name="Обычный 137" xfId="42" xr:uid="{00000000-0005-0000-0000-000081000000}"/>
    <cellStyle name="Обычный 138" xfId="43" xr:uid="{00000000-0005-0000-0000-000082000000}"/>
    <cellStyle name="Обычный 139" xfId="44" xr:uid="{00000000-0005-0000-0000-000083000000}"/>
    <cellStyle name="Обычный 14" xfId="188" xr:uid="{00000000-0005-0000-0000-000084000000}"/>
    <cellStyle name="Обычный 15" xfId="189" xr:uid="{00000000-0005-0000-0000-000085000000}"/>
    <cellStyle name="Обычный 15 2" xfId="242" xr:uid="{00000000-0005-0000-0000-000086000000}"/>
    <cellStyle name="Обычный 15 2 4 4" xfId="239" xr:uid="{00000000-0005-0000-0000-000087000000}"/>
    <cellStyle name="Обычный 16" xfId="190" xr:uid="{00000000-0005-0000-0000-000088000000}"/>
    <cellStyle name="Обычный 17" xfId="191" xr:uid="{00000000-0005-0000-0000-000089000000}"/>
    <cellStyle name="Обычный 18" xfId="192" xr:uid="{00000000-0005-0000-0000-00008A000000}"/>
    <cellStyle name="Обычный 19" xfId="243" xr:uid="{00000000-0005-0000-0000-00008B000000}"/>
    <cellStyle name="Обычный 2" xfId="2" xr:uid="{00000000-0005-0000-0000-00008C000000}"/>
    <cellStyle name="Обычный 2 10" xfId="45" xr:uid="{00000000-0005-0000-0000-00008D000000}"/>
    <cellStyle name="Обычный 2 11" xfId="46" xr:uid="{00000000-0005-0000-0000-00008E000000}"/>
    <cellStyle name="Обычный 2 12" xfId="47" xr:uid="{00000000-0005-0000-0000-00008F000000}"/>
    <cellStyle name="Обычный 2 13" xfId="48" xr:uid="{00000000-0005-0000-0000-000090000000}"/>
    <cellStyle name="Обычный 2 136" xfId="235" xr:uid="{00000000-0005-0000-0000-000091000000}"/>
    <cellStyle name="Обычный 2 136 11 7 4 3" xfId="247" xr:uid="{00000000-0005-0000-0000-000092000000}"/>
    <cellStyle name="Обычный 2 136 11 7 4 3 2" xfId="250" xr:uid="{00000000-0005-0000-0000-000093000000}"/>
    <cellStyle name="Обычный 2 136 11 7 6 2 2" xfId="241" xr:uid="{00000000-0005-0000-0000-000094000000}"/>
    <cellStyle name="Обычный 2 136 15 3" xfId="244" xr:uid="{00000000-0005-0000-0000-000095000000}"/>
    <cellStyle name="Обычный 2 136 15 3 2" xfId="245" xr:uid="{00000000-0005-0000-0000-000096000000}"/>
    <cellStyle name="Обычный 2 136 23 7" xfId="248" xr:uid="{00000000-0005-0000-0000-000097000000}"/>
    <cellStyle name="Обычный 2 137" xfId="233" xr:uid="{00000000-0005-0000-0000-000098000000}"/>
    <cellStyle name="Обычный 2 139" xfId="236" xr:uid="{00000000-0005-0000-0000-000099000000}"/>
    <cellStyle name="Обычный 2 14" xfId="49" xr:uid="{00000000-0005-0000-0000-00009A000000}"/>
    <cellStyle name="Обычный 2 15" xfId="50" xr:uid="{00000000-0005-0000-0000-00009B000000}"/>
    <cellStyle name="Обычный 2 16" xfId="51" xr:uid="{00000000-0005-0000-0000-00009C000000}"/>
    <cellStyle name="Обычный 2 17" xfId="52" xr:uid="{00000000-0005-0000-0000-00009D000000}"/>
    <cellStyle name="Обычный 2 18" xfId="53" xr:uid="{00000000-0005-0000-0000-00009E000000}"/>
    <cellStyle name="Обычный 2 19" xfId="54" xr:uid="{00000000-0005-0000-0000-00009F000000}"/>
    <cellStyle name="Обычный 2 2" xfId="55" xr:uid="{00000000-0005-0000-0000-0000A0000000}"/>
    <cellStyle name="Обычный 2 2 2" xfId="94" xr:uid="{00000000-0005-0000-0000-0000A1000000}"/>
    <cellStyle name="Обычный 2 2 2 2" xfId="95" xr:uid="{00000000-0005-0000-0000-0000A2000000}"/>
    <cellStyle name="Обычный 2 2 2 2 2" xfId="229" xr:uid="{00000000-0005-0000-0000-0000A3000000}"/>
    <cellStyle name="Обычный 2 2 2 3" xfId="193" xr:uid="{00000000-0005-0000-0000-0000A4000000}"/>
    <cellStyle name="Обычный 2 2 2 4" xfId="240" xr:uid="{00000000-0005-0000-0000-0000A5000000}"/>
    <cellStyle name="Обычный 2 20" xfId="56" xr:uid="{00000000-0005-0000-0000-0000A6000000}"/>
    <cellStyle name="Обычный 2 21" xfId="57" xr:uid="{00000000-0005-0000-0000-0000A7000000}"/>
    <cellStyle name="Обычный 2 22" xfId="93" xr:uid="{00000000-0005-0000-0000-0000A8000000}"/>
    <cellStyle name="Обычный 2 3" xfId="58" xr:uid="{00000000-0005-0000-0000-0000A9000000}"/>
    <cellStyle name="Обычный 2 3 2" xfId="195" xr:uid="{00000000-0005-0000-0000-0000AA000000}"/>
    <cellStyle name="Обычный 2 3 3" xfId="194" xr:uid="{00000000-0005-0000-0000-0000AB000000}"/>
    <cellStyle name="Обычный 2 4" xfId="59" xr:uid="{00000000-0005-0000-0000-0000AC000000}"/>
    <cellStyle name="Обычный 2 5" xfId="60" xr:uid="{00000000-0005-0000-0000-0000AD000000}"/>
    <cellStyle name="Обычный 2 5 2" xfId="196" xr:uid="{00000000-0005-0000-0000-0000AE000000}"/>
    <cellStyle name="Обычный 2 6" xfId="61" xr:uid="{00000000-0005-0000-0000-0000AF000000}"/>
    <cellStyle name="Обычный 2 6 3" xfId="232" xr:uid="{00000000-0005-0000-0000-0000B0000000}"/>
    <cellStyle name="Обычный 2 7" xfId="62" xr:uid="{00000000-0005-0000-0000-0000B1000000}"/>
    <cellStyle name="Обычный 2 8" xfId="63" xr:uid="{00000000-0005-0000-0000-0000B2000000}"/>
    <cellStyle name="Обычный 2 9" xfId="64" xr:uid="{00000000-0005-0000-0000-0000B3000000}"/>
    <cellStyle name="Обычный 2_npa12EB" xfId="197" xr:uid="{00000000-0005-0000-0000-0000B4000000}"/>
    <cellStyle name="Обычный 20" xfId="198" xr:uid="{00000000-0005-0000-0000-0000B5000000}"/>
    <cellStyle name="Обычный 20 2" xfId="199" xr:uid="{00000000-0005-0000-0000-0000B6000000}"/>
    <cellStyle name="Обычный 21" xfId="249" xr:uid="{00000000-0005-0000-0000-0000B7000000}"/>
    <cellStyle name="Обычный 22" xfId="230" xr:uid="{00000000-0005-0000-0000-0000B8000000}"/>
    <cellStyle name="Обычный 23" xfId="251" xr:uid="{00000000-0005-0000-0000-0000B9000000}"/>
    <cellStyle name="Обычный 24" xfId="252" xr:uid="{00000000-0005-0000-0000-0000BA000000}"/>
    <cellStyle name="Обычный 3" xfId="65" xr:uid="{00000000-0005-0000-0000-0000BB000000}"/>
    <cellStyle name="Обычный 3 2" xfId="200" xr:uid="{00000000-0005-0000-0000-0000BC000000}"/>
    <cellStyle name="Обычный 3 3" xfId="231" xr:uid="{00000000-0005-0000-0000-0000BD000000}"/>
    <cellStyle name="Обычный 4" xfId="66" xr:uid="{00000000-0005-0000-0000-0000BE000000}"/>
    <cellStyle name="Обычный 4 10" xfId="67" xr:uid="{00000000-0005-0000-0000-0000BF000000}"/>
    <cellStyle name="Обычный 4 11" xfId="68" xr:uid="{00000000-0005-0000-0000-0000C0000000}"/>
    <cellStyle name="Обычный 4 12" xfId="69" xr:uid="{00000000-0005-0000-0000-0000C1000000}"/>
    <cellStyle name="Обычный 4 13" xfId="70" xr:uid="{00000000-0005-0000-0000-0000C2000000}"/>
    <cellStyle name="Обычный 4 14" xfId="71" xr:uid="{00000000-0005-0000-0000-0000C3000000}"/>
    <cellStyle name="Обычный 4 15" xfId="72" xr:uid="{00000000-0005-0000-0000-0000C4000000}"/>
    <cellStyle name="Обычный 4 16" xfId="96" xr:uid="{00000000-0005-0000-0000-0000C5000000}"/>
    <cellStyle name="Обычный 4 16 2" xfId="201" xr:uid="{00000000-0005-0000-0000-0000C6000000}"/>
    <cellStyle name="Обычный 4 17" xfId="202" xr:uid="{00000000-0005-0000-0000-0000C7000000}"/>
    <cellStyle name="Обычный 4 2" xfId="73" xr:uid="{00000000-0005-0000-0000-0000C8000000}"/>
    <cellStyle name="Обычный 4 3" xfId="74" xr:uid="{00000000-0005-0000-0000-0000C9000000}"/>
    <cellStyle name="Обычный 4 4" xfId="75" xr:uid="{00000000-0005-0000-0000-0000CA000000}"/>
    <cellStyle name="Обычный 4 5" xfId="76" xr:uid="{00000000-0005-0000-0000-0000CB000000}"/>
    <cellStyle name="Обычный 4 6" xfId="77" xr:uid="{00000000-0005-0000-0000-0000CC000000}"/>
    <cellStyle name="Обычный 4 7" xfId="78" xr:uid="{00000000-0005-0000-0000-0000CD000000}"/>
    <cellStyle name="Обычный 4 8" xfId="79" xr:uid="{00000000-0005-0000-0000-0000CE000000}"/>
    <cellStyle name="Обычный 4 9" xfId="80" xr:uid="{00000000-0005-0000-0000-0000CF000000}"/>
    <cellStyle name="Обычный 5" xfId="81" xr:uid="{00000000-0005-0000-0000-0000D0000000}"/>
    <cellStyle name="Обычный 5 2" xfId="204" xr:uid="{00000000-0005-0000-0000-0000D1000000}"/>
    <cellStyle name="Обычный 5 3" xfId="203" xr:uid="{00000000-0005-0000-0000-0000D2000000}"/>
    <cellStyle name="Обычный 6" xfId="205" xr:uid="{00000000-0005-0000-0000-0000D3000000}"/>
    <cellStyle name="Обычный 6 4" xfId="91" xr:uid="{00000000-0005-0000-0000-0000D4000000}"/>
    <cellStyle name="Обычный 69" xfId="92" xr:uid="{00000000-0005-0000-0000-0000D5000000}"/>
    <cellStyle name="Обычный 69 2" xfId="97" xr:uid="{00000000-0005-0000-0000-0000D6000000}"/>
    <cellStyle name="Обычный 7" xfId="206" xr:uid="{00000000-0005-0000-0000-0000D7000000}"/>
    <cellStyle name="Обычный 7 2" xfId="207" xr:uid="{00000000-0005-0000-0000-0000D8000000}"/>
    <cellStyle name="Обычный 70" xfId="98" xr:uid="{00000000-0005-0000-0000-0000D9000000}"/>
    <cellStyle name="Обычный 8" xfId="208" xr:uid="{00000000-0005-0000-0000-0000DA000000}"/>
    <cellStyle name="Обычный 83" xfId="234" xr:uid="{00000000-0005-0000-0000-0000DB000000}"/>
    <cellStyle name="Обычный 83 2" xfId="237" xr:uid="{00000000-0005-0000-0000-0000DC000000}"/>
    <cellStyle name="Обычный 83 2 2" xfId="246" xr:uid="{00000000-0005-0000-0000-0000DD000000}"/>
    <cellStyle name="Обычный 83 3" xfId="238" xr:uid="{00000000-0005-0000-0000-0000DE000000}"/>
    <cellStyle name="Обычный 9" xfId="209" xr:uid="{00000000-0005-0000-0000-0000DF000000}"/>
    <cellStyle name="Обычный 91" xfId="82" xr:uid="{00000000-0005-0000-0000-0000E0000000}"/>
    <cellStyle name="Обычный 92" xfId="83" xr:uid="{00000000-0005-0000-0000-0000E1000000}"/>
    <cellStyle name="Обычный 93" xfId="84" xr:uid="{00000000-0005-0000-0000-0000E2000000}"/>
    <cellStyle name="Обычный 94" xfId="85" xr:uid="{00000000-0005-0000-0000-0000E3000000}"/>
    <cellStyle name="Обычный 95" xfId="86" xr:uid="{00000000-0005-0000-0000-0000E4000000}"/>
    <cellStyle name="Обычный 96" xfId="87" xr:uid="{00000000-0005-0000-0000-0000E5000000}"/>
    <cellStyle name="Обычный 97" xfId="88" xr:uid="{00000000-0005-0000-0000-0000E6000000}"/>
    <cellStyle name="Обычный 98" xfId="89" xr:uid="{00000000-0005-0000-0000-0000E7000000}"/>
    <cellStyle name="Обычный 99" xfId="90" xr:uid="{00000000-0005-0000-0000-0000E8000000}"/>
    <cellStyle name="Плохой 2" xfId="210" xr:uid="{00000000-0005-0000-0000-0000E9000000}"/>
    <cellStyle name="Пояснение 2" xfId="211" xr:uid="{00000000-0005-0000-0000-0000EA000000}"/>
    <cellStyle name="Примечание 2" xfId="212" xr:uid="{00000000-0005-0000-0000-0000EB000000}"/>
    <cellStyle name="Процентный 2" xfId="213" xr:uid="{00000000-0005-0000-0000-0000EC000000}"/>
    <cellStyle name="Процентный 2 2" xfId="214" xr:uid="{00000000-0005-0000-0000-0000ED000000}"/>
    <cellStyle name="Процентный 3" xfId="215" xr:uid="{00000000-0005-0000-0000-0000EE000000}"/>
    <cellStyle name="Процентный 4" xfId="216" xr:uid="{00000000-0005-0000-0000-0000EF000000}"/>
    <cellStyle name="Процентный 5" xfId="217" xr:uid="{00000000-0005-0000-0000-0000F0000000}"/>
    <cellStyle name="Процентный 6" xfId="228" xr:uid="{00000000-0005-0000-0000-0000F1000000}"/>
    <cellStyle name="Связанная ячейка 2" xfId="218" xr:uid="{00000000-0005-0000-0000-0000F2000000}"/>
    <cellStyle name="Стиль 1" xfId="3" xr:uid="{00000000-0005-0000-0000-0000F3000000}"/>
    <cellStyle name="Текст предупреждения 2" xfId="219" xr:uid="{00000000-0005-0000-0000-0000F4000000}"/>
    <cellStyle name="Финансовый 2" xfId="220" xr:uid="{00000000-0005-0000-0000-0000F5000000}"/>
    <cellStyle name="Финансовый 2 2" xfId="221" xr:uid="{00000000-0005-0000-0000-0000F6000000}"/>
    <cellStyle name="Финансовый 3" xfId="222" xr:uid="{00000000-0005-0000-0000-0000F7000000}"/>
    <cellStyle name="Финансовый 4" xfId="223" xr:uid="{00000000-0005-0000-0000-0000F8000000}"/>
    <cellStyle name="Финансовый 5" xfId="224" xr:uid="{00000000-0005-0000-0000-0000F9000000}"/>
    <cellStyle name="Финансовый 6" xfId="225" xr:uid="{00000000-0005-0000-0000-0000FA000000}"/>
    <cellStyle name="Финансовый 7" xfId="226" xr:uid="{00000000-0005-0000-0000-0000FB000000}"/>
    <cellStyle name="Хороший 2" xfId="227" xr:uid="{00000000-0005-0000-0000-0000FC000000}"/>
  </cellStyles>
  <dxfs count="0"/>
  <tableStyles count="0" defaultTableStyle="TableStyleMedium9" defaultPivotStyle="PivotStyleLight16"/>
  <colors>
    <mruColors>
      <color rgb="FFFF6699"/>
      <color rgb="FFC4D79B"/>
      <color rgb="FFCCC0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86;&#1083;&#1086;&#1079;&#1086;&#1074;&#1072;%20&#1045;\&#1047;&#1072;&#1087;&#1088;&#1086;&#1089;&#1099;%20&#1060;&#1060;&#1054;&#1052;&#1057;\&#1089;&#1090;&#1086;&#1080;&#1084;&#1086;&#1089;&#1090;&#1100;%20&#1079;&#1072;&#1082;&#1086;&#1085;&#1095;%20&#1089;&#1083;&#1091;&#1095;&#1072;&#1103;%20&#1074;%20&#1088;&#1072;&#1079;&#1088;&#1077;&#1079;&#1077;%20&#1087;&#1088;&#1086;&#1092;&#1080;&#1083;&#1077;&#1081;%20&#1042;&#1052;&#1055;\&#1074;&#1084;&#1087;%20&#1089;&#1090;&#1072;&#1094;%20&#1086;&#1090;&#1095;&#1077;&#1090;%20&#1043;&#1072;&#1079;&#1080;&#1079;&#1086;&#1074;&#1086;&#1081;%20&#1053;.&#1043;%20(&#1087;&#1086;%20&#1074;&#1080;&#1076;&#1091;%20&#1042;&#1052;&#1055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ORDLEN\&#1054;&#1090;&#1076;&#1077;&#1083;&#1099;\&#1054;&#1090;&#1076;&#1077;&#1083;%20&#1092;&#1080;&#1085;&#1072;&#1085;&#1089;&#1080;&#1088;&#1086;&#1074;&#1072;&#1085;&#1080;&#1103;%20&#1062;&#1055;%20&#1080;%20&#1088;&#1072;&#1089;&#1095;&#1077;&#1090;&#1072;%20&#1085;&#1086;&#1088;&#1084;&#1072;&#1090;&#1080;&#1074;&#1086;&#1074;%20&#1043;&#1059;\&#1046;&#1077;&#1088;&#1085;&#1086;&#1074;&#1082;&#1086;&#1074;&#1072;%20&#1045;&#1042;\&#1054;&#1073;&#1098;&#1077;&#1084;&#1099;%20&#1084;&#1077;&#1076;&#1080;&#1094;&#1080;&#1085;&#1089;&#1082;&#1086;&#1081;%20&#1087;&#1086;&#1084;&#1086;&#1097;&#1080;%20&#1085;&#1072;%202019%20&#1075;\&#1040;&#1055;&#1059;%202019\&#1053;&#1077;&#1086;&#1090;&#1083;&#1086;&#1078;&#1082;&#1072;\&#1040;&#1055;&#1059;%20&#1086;&#1073;&#1088;&#1072;&#1097;&#1077;&#1085;&#1080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uit-fs\minzdrav\&#1057;_&#1043;\&#1063;&#1047;&#1051;_&#1086;&#1090;&#1095;&#1077;&#1090;%20&#1060;&#1060;&#1054;&#1052;&#1057;\&#1048;&#1079;%20&#1057;&#1041;&#1044;\&#1063;&#1047;&#1051;_010122_&#1087;&#1088;&#1080;&#1082;&#1088;&#1077;&#1087;&#1083;&#1077;&#1085;&#1080;&#107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uit-fs\minzdrav\&#1057;_&#1043;\&#1063;&#1047;&#1051;_&#1086;&#1090;&#1095;&#1077;&#1090;%20&#1060;&#1060;&#1054;&#1052;&#1057;\&#1048;&#1079;%20&#1057;&#1041;&#1044;\&#1063;&#1047;&#1051;_010123_&#1087;&#1088;&#1080;&#1082;&#1088;&#1077;&#1087;&#1083;&#1077;&#1085;&#1080;&#107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ORDLEN\Data\Users\User\Desktop\&#1087;&#1077;&#1088;&#1077;&#1088;&#1072;&#1089;&#1087;&#1088;%20&#1050;&#1057;&#1043;\&#1084;&#1072;&#1088;&#1090;%20&#1086;&#1090;&#1087;&#1091;&#1089;&#1082;\minzdrav\&#1056;&#1072;&#1073;&#1086;&#1090;&#1072;\3.VBA\2017-&#1050;&#1057;&#1043;-&#1052;&#1080;&#1085;&#1079;&#1076;&#1088;&#1072;&#1074;\&#1050;&#1057;-&#1050;&#1055;\&#1089;&#1087;&#1088;&#1072;&#1074;&#1086;&#1095;&#1085;&#1080;&#1082;%20&#1076;&#1083;&#1103;%20&#1087;&#1088;&#1086;&#1075;&#1088;&#1072;&#1084;&#1084;&#1099;_&#1050;&#105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ORDLEN\Data\Users\Price_1\Desktop\2024%20&#1075;&#1086;&#1076;\&#1057;&#1052;&#1055;%202024\&#1072;&#1085;&#1072;&#1083;&#1080;&#1079;%20&#1057;&#1052;&#1055;%20%209%20&#1084;&#1077;&#1089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(2)"/>
      <sheetName val="свод"/>
      <sheetName val="Кругл"/>
      <sheetName val="абдом хир"/>
      <sheetName val="акуше и гинек"/>
      <sheetName val="гастро"/>
      <sheetName val="гемат"/>
      <sheetName val="комбуст"/>
      <sheetName val="неврол"/>
      <sheetName val="нейрохир"/>
      <sheetName val="онко"/>
      <sheetName val="ЛОР"/>
      <sheetName val="офтальм"/>
      <sheetName val="ревмат"/>
      <sheetName val="серд сосуд"/>
      <sheetName val="торак хир"/>
      <sheetName val="травма энд"/>
      <sheetName val="травма без  эндопр"/>
      <sheetName val="трансплан"/>
      <sheetName val="уролог"/>
      <sheetName val="ЧЛХ"/>
      <sheetName val="эндокри"/>
      <sheetName val="неонат"/>
      <sheetName val="педиатр"/>
      <sheetName val="XLR_NoRangeSheet"/>
      <sheetName val="Лист23"/>
      <sheetName val="0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6">
          <cell r="B6" t="str">
            <v>Еремеева Г.И.</v>
          </cell>
          <cell r="C6" t="str">
            <v>за период с 06.02.12 по 17.01.13</v>
          </cell>
          <cell r="D6" t="str">
            <v>по высокотехнологичной медицинской помощи</v>
          </cell>
        </row>
      </sheetData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Список листов"/>
      <sheetName val="СВОД с формулами"/>
      <sheetName val="СВОД с Промеда"/>
      <sheetName val="АНО «Перинатальный центр»"/>
      <sheetName val="БГМУ"/>
      <sheetName val="ООО Аймед"/>
      <sheetName val="ООО Академия здоровья"/>
      <sheetName val="ООО ВитадентКосмо"/>
      <sheetName val="ООО МЕДИК"/>
      <sheetName val="ООО МЦ МЕГИ"/>
      <sheetName val="ООО Эмидент Люкс ул.Айская"/>
      <sheetName val="ООО Эмидент Люкс ул.Революцион"/>
      <sheetName val="ООО СтомЭл"/>
      <sheetName val="ООО МЦ Семейный доктор"/>
      <sheetName val="ООО Евромед-Уфа"/>
      <sheetName val="ООО Евромед+"/>
      <sheetName val="ООО Клиника Доктора Симаковой"/>
      <sheetName val="ООО Медсервис г. Салават"/>
      <sheetName val="ООО МедСервис г.Нефтекамск"/>
      <sheetName val="ООО Медсервис с.Верхнеяркеево"/>
      <sheetName val="ООО Медсервис с.Ермолаево"/>
      <sheetName val="ООО Профи-клиник"/>
      <sheetName val="ООО Студия стоматологии"/>
      <sheetName val="ООО ЦДХ"/>
      <sheetName val="ООО Эмидент ул.Мира"/>
      <sheetName val="АУЗ РСП"/>
      <sheetName val="ГАУЗ РБ ДСП № 3"/>
      <sheetName val="ГАУЗ РБ КВД г.Салават"/>
      <sheetName val="ГАУЗ РБ КВД г.Стерлитамак"/>
      <sheetName val="ГАУЗ РБ СП № 8 г.Уфа"/>
      <sheetName val="ГАУЗ РБ СП №9 г.Уфы"/>
      <sheetName val="ГАУЗ РБ Стоматологическая полик"/>
      <sheetName val="ГАУЗ РБ Учалинская ЦГБ"/>
      <sheetName val="ГАУЗ РКВД №1"/>
      <sheetName val="ГАУЗ СП Дюртюлинского района"/>
      <sheetName val="ГБУ Уфимский НИИ глазных болезн"/>
      <sheetName val="ГБУЗ РБ Акъярская ЦРБ"/>
      <sheetName val="ГБУЗ РБ Архангельская ЦРБ"/>
      <sheetName val="ГБУЗ РБ Аскаровская ЦРБ"/>
      <sheetName val="ГБУЗ РБ Аскинская ЦРБ"/>
      <sheetName val="ГБУЗ РБ Баймакская ЦГБ"/>
      <sheetName val="ГБУЗ РБ Бакалинская ЦРБ"/>
      <sheetName val="ГБУЗ РБ Балтачевская ЦРБ"/>
      <sheetName val="ГБУЗ РБ Белебеевская ЦРБ"/>
      <sheetName val="ГБУЗ РБ Белокатайская ЦРБ"/>
      <sheetName val="ГБУЗ РБ Белорецкая ЦРКБ"/>
      <sheetName val="ГБУЗ РБ Бижбулякская ЦРБ"/>
      <sheetName val="ГБУЗ РБ Бирская СП"/>
      <sheetName val="ГБУЗ РБ Бирская ЦРБ"/>
      <sheetName val="ГБУЗ РБ Благовещенская ЦРБ"/>
      <sheetName val="ГБУЗ РБ Большеустьикинская ЦРБ"/>
      <sheetName val="ГБУЗ РБ Буздякская ЦРБ"/>
      <sheetName val="ГБУЗ РБ Бураевская ЦРБ"/>
      <sheetName val="ГБУЗ РБ Бурзянская ЦРБ"/>
      <sheetName val="ГБУЗ РБ Верхне-Татышлинская ЦРБ"/>
      <sheetName val="ГБУЗ РБ Верхнеяркеевская ЦРБ"/>
      <sheetName val="ГБУЗ РБ ГБ г.Кумертау"/>
      <sheetName val="ГБУЗ РБ ГБ г.Нефтекамск"/>
      <sheetName val="ГБУЗ РБ ГБ г.Салават"/>
      <sheetName val="ГБУЗ РБ ГБ № 12 г. Уфа"/>
      <sheetName val="ГБУЗ РБ ГБ № 9 г.Уфа"/>
      <sheetName val="ГБУЗ РБ ГБ №1 г.Октябрьский"/>
      <sheetName val="ГБУЗ РБ ГБ №2 г.Стерлитамак"/>
      <sheetName val="ГБУЗ РБ ГБ №3 г.Стерлитамак"/>
      <sheetName val="ГБУЗ РБ ГБ №4 г.Стерлитамак"/>
      <sheetName val="ГБУЗ РБ ГДКБ № 17 г.Уфа"/>
      <sheetName val="ГБУЗ РБ ГКБ Демского района г.У"/>
      <sheetName val="ГБУЗ РБ ГКБ № 10 г.Уфа"/>
      <sheetName val="ГБУЗ РБ ГКБ № 13 г. Уфа"/>
      <sheetName val="ГБУЗ РБ ГКБ № 18 г.Уфа"/>
      <sheetName val="ГБУЗ РБ ГКБ № 21 г. Уфа"/>
      <sheetName val="ГБУЗ РБ ГКБ № 5 г.Уфа"/>
      <sheetName val="ГБУЗ РБ ГКБ № 8 г.Уфа"/>
      <sheetName val="ГБУЗ РБ Давлекановская ЦРБ"/>
      <sheetName val="ГБУЗ РБ ДБ г. Стерлитамак"/>
      <sheetName val="ГБУЗ РБ Детская поликлиника № 4"/>
      <sheetName val="ГБУЗ РБ ДП № 2 г.Уфа"/>
      <sheetName val="ГБУЗ РБ ДП № 3 г.Уфа"/>
      <sheetName val="ГБУЗ РБ ДП № 5 г.Уфа"/>
      <sheetName val="ГБУЗ РБ ДП № 6 г.Уфа"/>
      <sheetName val="ГБУЗ РБ ДСП № 7 г.Уфа"/>
      <sheetName val="ГБУЗ РБ Дюртюлинская ЦРБ"/>
      <sheetName val="ГБУЗ РБ Ермекеевская ЦРБ"/>
      <sheetName val="ГБУЗ РБ Зилаирская ЦРБ"/>
      <sheetName val="ГБУЗ РБ Иглинская ЦРБ"/>
      <sheetName val="ГБУЗ РБ Исянгуловская ЦРБ"/>
      <sheetName val="ГБУЗ РБ Ишимбайская ЦРБ"/>
      <sheetName val="ГБУЗ РБ Калтасинская ЦРБ"/>
      <sheetName val="ГБУЗ РБ Караидельская ЦРБ"/>
      <sheetName val="ГБУЗ РБ Кармаскалинская ЦРБ"/>
      <sheetName val="ГБУЗ РБ КБ № 1 г.Стерлитамак"/>
      <sheetName val="ГБУЗ РБ Кигинская ЦРБ"/>
      <sheetName val="ГБУЗ РБ Краснокамская ЦРБ"/>
      <sheetName val="ГБУЗ РБ Красноусольская ЦРБ"/>
      <sheetName val="ГБУЗ РБ Кушнаренковская ЦРБ"/>
      <sheetName val="ГБУЗ РБ Малоязовская ЦРБ"/>
      <sheetName val="ГБУЗ РБ Мелеузовская ЦРБ"/>
      <sheetName val="ГБУЗ РБ Месягутовская ЦРБ"/>
      <sheetName val="ГБУЗ РБ Мишкинская ЦРБ"/>
      <sheetName val="ГБУЗ РБ Миякинская ЦРБ"/>
      <sheetName val="ГБУЗ РБ Мраковская ЦРБ"/>
      <sheetName val="ГБУЗ РБ Нуримановская ЦРБ"/>
      <sheetName val="ГБУЗ РБ Поликлиника № 1 г Уфа"/>
      <sheetName val="ГБУЗ РБ Поликлиника № 2 г.Уфа"/>
      <sheetName val="ГБУЗ РБ Поликлиника № 32 г.Уфа"/>
      <sheetName val="ГБУЗ РБ Поликлиника № 38 г.Уфа"/>
      <sheetName val="ГБУЗ РБ Поликлиника № 43 г.Уфа"/>
      <sheetName val="ГБУЗ РБ Поликлиника № 44 г.Уфа"/>
      <sheetName val="ГБУЗ РБ Поликлиника № 46 г.Уфа"/>
      <sheetName val="ГБУЗ РБ Поликлиника № 48 г.Уфа"/>
      <sheetName val="ГБУЗ РБ Поликлиника № 50 г.Уфа"/>
      <sheetName val="ГБУЗ РБ Поликлиника № 51 г.Уфа"/>
      <sheetName val="ГБУЗ РБ Поликлиника № 52 г.Уфа"/>
      <sheetName val="ГБУЗ РБ Раевская ЦРБ"/>
      <sheetName val="ГБУЗ РБ РД № 3 г.Уфа"/>
      <sheetName val="ГБУЗ РБ СП г.Октябрьский"/>
      <sheetName val="ГБУЗ РБ СП г.Салават"/>
      <sheetName val="ГБУЗ РБ СП г.Стерлитамак"/>
      <sheetName val="ГБУЗ РБ СП № 1 г.Уфа"/>
      <sheetName val="ГБУЗ РБ СП № 2 г.Уфа"/>
      <sheetName val="ГБУЗ РБ СП № 4 г.Уфа"/>
      <sheetName val="ГБУЗ РБ СП № 5 г.Уфа"/>
      <sheetName val="ГБУЗ РБ Стерлибашевская ЦРБ"/>
      <sheetName val="ГБУЗ РБ Стоматологическая полик"/>
      <sheetName val="ГБУЗ РБ Толбазинская ЦРБ"/>
      <sheetName val="ГБУЗ РБ Туймазинская ЦРБ"/>
      <sheetName val="ГБУЗ РБ Федоровская ЦРБ"/>
      <sheetName val="ГБУЗ РБ ЦГБ г.Сибай"/>
      <sheetName val="ГБУЗ РБ Чекмагушевская ЦРБ"/>
      <sheetName val="ГБУЗ РБ Чишминская ЦРБ"/>
      <sheetName val="ГБУЗ РБ Шаранская ЦРБ"/>
      <sheetName val="ГБУЗ РБ Языковская ЦРБ"/>
      <sheetName val="ГБУЗ РБ Янаульская ЦРБ"/>
      <sheetName val="ГБУЗ РКПЦ МЗ РБ"/>
      <sheetName val="ИП Искужин Р.Г."/>
      <sheetName val="НУЗ &quot;Узловая больница на ст. Ст"/>
      <sheetName val="НУЗ «Дорожный центр восстановит"/>
      <sheetName val="ООО &quot;МД ПРОЕКТ 2010&quot;"/>
      <sheetName val="ООО &quot;Экодент&quot;"/>
      <sheetName val="ООО «Академия здоровья»"/>
      <sheetName val="ООО «Белый жемчуг»"/>
      <sheetName val="ООО «ВИП»"/>
      <sheetName val="ООО «ВИТАЛ»"/>
      <sheetName val="ООО «ГСК»"/>
      <sheetName val="ООО «Дента»"/>
      <sheetName val="ООО «Дентал стандарт»"/>
      <sheetName val="ООО «ДЭНТА»"/>
      <sheetName val="ООО «Клиника Авиценна»"/>
      <sheetName val="ООО «Корона +»"/>
      <sheetName val="ООО «Мастер-Дент»"/>
      <sheetName val="ООО «Медента»"/>
      <sheetName val="ООО «МЕДИССА»"/>
      <sheetName val="ООО «Медицинский центр Семья»"/>
      <sheetName val="ООО «МЕДХЕЛП»"/>
      <sheetName val="ООО «ММОЦ»"/>
      <sheetName val="ООО «Мой Доктор»"/>
      <sheetName val="ООО «ПАЛИТРАДЕНТ»"/>
      <sheetName val="ООО «Радуга»"/>
      <sheetName val="ООО «Центр здоровья и красоты»"/>
      <sheetName val="ООО «ЦМТ»"/>
      <sheetName val="ООО «ЭнжеДент»"/>
      <sheetName val="ООО «ЮНИСТ»"/>
      <sheetName val="ООО Арт-Лион"/>
      <sheetName val="ООО Ваша стоматология"/>
      <sheetName val="ООО Дантист"/>
      <sheetName val="ООО СП «Березка»"/>
      <sheetName val="ООО Эмидент"/>
      <sheetName val="ОСП ГБУЗ РБ ГБ г. Кумертау (ГБУ"/>
      <sheetName val="ОСП ГБУЗ РБ ГБ г. Нефтекамск (Г"/>
      <sheetName val="ОСП ГБУЗ РБ ГБ г. Салават (ГБУЗ"/>
      <sheetName val="ОСП ГБУЗ РБ ГБ№4 г.Стерлитамак "/>
      <sheetName val="ОСП ГБУЗ РБ ГКБ № 21 г. Уфа (ГБ"/>
      <sheetName val="Поликлиника УФИЦ РАН"/>
      <sheetName val="ФГБОУ ВО БГМУ Минздрава России"/>
      <sheetName val="ФГБУ &quot;ВЦГПХ&quot; Минздрава России"/>
      <sheetName val="ФГБУЗ МСЧ № 142 ФМБА России"/>
      <sheetName val="ФКУЗ МСЧ МВД России по РБ"/>
      <sheetName val="XLR_NoRangeSheet"/>
    </sheetNames>
    <sheetDataSet>
      <sheetData sheetId="0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  <cell r="AK1">
            <v>36</v>
          </cell>
          <cell r="AL1">
            <v>37</v>
          </cell>
          <cell r="AM1">
            <v>38</v>
          </cell>
          <cell r="AN1">
            <v>39</v>
          </cell>
          <cell r="AO1">
            <v>40</v>
          </cell>
          <cell r="AP1">
            <v>41</v>
          </cell>
          <cell r="AQ1">
            <v>42</v>
          </cell>
          <cell r="AR1">
            <v>43</v>
          </cell>
          <cell r="AS1">
            <v>44</v>
          </cell>
          <cell r="AT1">
            <v>45</v>
          </cell>
          <cell r="AU1">
            <v>46</v>
          </cell>
          <cell r="AV1">
            <v>47</v>
          </cell>
          <cell r="AW1">
            <v>48</v>
          </cell>
          <cell r="AX1">
            <v>49</v>
          </cell>
          <cell r="AY1">
            <v>50</v>
          </cell>
          <cell r="AZ1">
            <v>51</v>
          </cell>
          <cell r="BA1">
            <v>52</v>
          </cell>
          <cell r="BB1">
            <v>53</v>
          </cell>
          <cell r="BC1">
            <v>54</v>
          </cell>
          <cell r="BD1">
            <v>55</v>
          </cell>
          <cell r="BE1">
            <v>56</v>
          </cell>
          <cell r="BF1">
            <v>57</v>
          </cell>
          <cell r="BG1">
            <v>58</v>
          </cell>
          <cell r="BH1">
            <v>59</v>
          </cell>
          <cell r="BI1">
            <v>60</v>
          </cell>
          <cell r="BJ1">
            <v>61</v>
          </cell>
          <cell r="BK1">
            <v>62</v>
          </cell>
          <cell r="BL1">
            <v>63</v>
          </cell>
          <cell r="BM1">
            <v>64</v>
          </cell>
          <cell r="BN1">
            <v>65</v>
          </cell>
          <cell r="BO1">
            <v>66</v>
          </cell>
          <cell r="BP1">
            <v>67</v>
          </cell>
          <cell r="BQ1">
            <v>68</v>
          </cell>
          <cell r="BR1">
            <v>69</v>
          </cell>
          <cell r="BS1">
            <v>70</v>
          </cell>
          <cell r="BT1">
            <v>71</v>
          </cell>
          <cell r="BU1">
            <v>72</v>
          </cell>
          <cell r="BV1">
            <v>73</v>
          </cell>
          <cell r="BW1">
            <v>74</v>
          </cell>
          <cell r="BX1">
            <v>75</v>
          </cell>
          <cell r="BY1">
            <v>76</v>
          </cell>
          <cell r="BZ1">
            <v>77</v>
          </cell>
          <cell r="CA1">
            <v>78</v>
          </cell>
          <cell r="CB1">
            <v>79</v>
          </cell>
          <cell r="CC1">
            <v>80</v>
          </cell>
          <cell r="CD1">
            <v>81</v>
          </cell>
          <cell r="CE1">
            <v>82</v>
          </cell>
          <cell r="CF1">
            <v>83</v>
          </cell>
          <cell r="CG1">
            <v>84</v>
          </cell>
          <cell r="CH1">
            <v>85</v>
          </cell>
          <cell r="CI1">
            <v>86</v>
          </cell>
          <cell r="CJ1">
            <v>87</v>
          </cell>
          <cell r="CK1">
            <v>88</v>
          </cell>
          <cell r="CL1">
            <v>89</v>
          </cell>
          <cell r="CM1">
            <v>90</v>
          </cell>
          <cell r="CN1">
            <v>91</v>
          </cell>
          <cell r="CO1">
            <v>92</v>
          </cell>
          <cell r="CP1">
            <v>93</v>
          </cell>
          <cell r="CQ1">
            <v>94</v>
          </cell>
          <cell r="CR1">
            <v>95</v>
          </cell>
          <cell r="CS1">
            <v>96</v>
          </cell>
          <cell r="CT1">
            <v>97</v>
          </cell>
          <cell r="CU1">
            <v>98</v>
          </cell>
          <cell r="CV1">
            <v>99</v>
          </cell>
          <cell r="CW1">
            <v>100</v>
          </cell>
          <cell r="CX1">
            <v>101</v>
          </cell>
          <cell r="CY1">
            <v>102</v>
          </cell>
          <cell r="CZ1">
            <v>103</v>
          </cell>
          <cell r="DA1">
            <v>104</v>
          </cell>
          <cell r="DB1">
            <v>105</v>
          </cell>
          <cell r="DC1">
            <v>106</v>
          </cell>
          <cell r="DD1">
            <v>107</v>
          </cell>
          <cell r="DE1">
            <v>108</v>
          </cell>
          <cell r="DF1">
            <v>109</v>
          </cell>
          <cell r="DG1">
            <v>110</v>
          </cell>
          <cell r="DH1">
            <v>111</v>
          </cell>
          <cell r="DI1">
            <v>112</v>
          </cell>
          <cell r="DJ1">
            <v>113</v>
          </cell>
          <cell r="DK1">
            <v>114</v>
          </cell>
          <cell r="DL1">
            <v>115</v>
          </cell>
          <cell r="DM1">
            <v>116</v>
          </cell>
          <cell r="DN1">
            <v>117</v>
          </cell>
          <cell r="DO1">
            <v>118</v>
          </cell>
          <cell r="DP1">
            <v>119</v>
          </cell>
          <cell r="DQ1">
            <v>120</v>
          </cell>
          <cell r="DR1">
            <v>121</v>
          </cell>
          <cell r="DS1">
            <v>122</v>
          </cell>
          <cell r="DT1">
            <v>123</v>
          </cell>
          <cell r="DU1">
            <v>124</v>
          </cell>
          <cell r="DV1">
            <v>125</v>
          </cell>
          <cell r="DW1">
            <v>126</v>
          </cell>
          <cell r="DX1">
            <v>127</v>
          </cell>
          <cell r="DY1">
            <v>128</v>
          </cell>
          <cell r="DZ1">
            <v>129</v>
          </cell>
          <cell r="EA1">
            <v>130</v>
          </cell>
          <cell r="EB1">
            <v>131</v>
          </cell>
          <cell r="EC1">
            <v>132</v>
          </cell>
          <cell r="ED1">
            <v>133</v>
          </cell>
          <cell r="EE1">
            <v>134</v>
          </cell>
          <cell r="EF1">
            <v>135</v>
          </cell>
        </row>
        <row r="2">
          <cell r="B2">
            <v>805067</v>
          </cell>
          <cell r="C2" t="str">
            <v>Заявка не им.прикр.нас., дети</v>
          </cell>
          <cell r="D2" t="str">
            <v>Заявка не им.прикр.нас., взр.</v>
          </cell>
          <cell r="E2" t="str">
            <v>Акушерство и гинекология</v>
          </cell>
          <cell r="F2" t="str">
            <v>Аллергология и иммунология</v>
          </cell>
          <cell r="G2" t="str">
            <v>Ангиохирургический прием</v>
          </cell>
          <cell r="H2" t="str">
            <v>Гастроэнтерология</v>
          </cell>
          <cell r="I2" t="str">
            <v>Гематология</v>
          </cell>
          <cell r="J2" t="str">
            <v>Дерматология</v>
          </cell>
          <cell r="K2" t="str">
            <v>Инфекционные болезни</v>
          </cell>
          <cell r="L2" t="str">
            <v>Кардиология</v>
          </cell>
          <cell r="M2" t="str">
            <v>Колопроктология</v>
          </cell>
          <cell r="N2" t="str">
            <v>Неврология</v>
          </cell>
          <cell r="O2" t="str">
            <v>Нейрохирургия</v>
          </cell>
          <cell r="P2" t="str">
            <v>Нефрология</v>
          </cell>
          <cell r="Q2" t="str">
            <v>Онкология</v>
          </cell>
          <cell r="R2" t="str">
            <v>Оториноларингология</v>
          </cell>
          <cell r="S2" t="str">
            <v>Сурдология-оториноларингология</v>
          </cell>
          <cell r="T2" t="str">
            <v>Офтальмология</v>
          </cell>
          <cell r="U2" t="str">
            <v>Педиатрия</v>
          </cell>
          <cell r="V2" t="str">
            <v>Пульмонология</v>
          </cell>
          <cell r="W2" t="str">
            <v>Ревматология</v>
          </cell>
          <cell r="X2" t="str">
            <v>Сердечно-сосудистая хирургия</v>
          </cell>
          <cell r="Y2" t="str">
            <v>Стоматология</v>
          </cell>
          <cell r="Z2" t="str">
            <v>Терапия</v>
          </cell>
          <cell r="AA2" t="str">
            <v>Травматология и ортопедия</v>
          </cell>
          <cell r="AB2" t="str">
            <v>Урология</v>
          </cell>
          <cell r="AC2" t="str">
            <v>Физиотерапия</v>
          </cell>
          <cell r="AD2" t="str">
            <v>Хирургия</v>
          </cell>
          <cell r="AE2" t="str">
            <v>Челюстно-лицевая хирургия</v>
          </cell>
          <cell r="AF2" t="str">
            <v>Эндокринология</v>
          </cell>
          <cell r="AG2" t="str">
            <v>Гериатрия</v>
          </cell>
          <cell r="AH2" t="str">
            <v>Врач общей практики</v>
          </cell>
          <cell r="AK2" t="str">
            <v>Всего по реестрам</v>
          </cell>
          <cell r="AL2" t="str">
            <v>взр., фельд</v>
          </cell>
          <cell r="AM2" t="str">
            <v>взр., с/дело</v>
          </cell>
          <cell r="AN2" t="str">
            <v>взр., акуш</v>
          </cell>
          <cell r="AO2" t="str">
            <v>дети, фельд</v>
          </cell>
          <cell r="AP2" t="str">
            <v>дети, с/дело</v>
          </cell>
          <cell r="AQ2" t="str">
            <v>дети, акуш</v>
          </cell>
          <cell r="AU2" t="str">
            <v>штаты</v>
          </cell>
          <cell r="AV2" t="str">
            <v>штаты</v>
          </cell>
          <cell r="AW2" t="str">
            <v>штаты</v>
          </cell>
          <cell r="AX2" t="str">
            <v>штаты</v>
          </cell>
          <cell r="AY2" t="str">
            <v>штаты</v>
          </cell>
          <cell r="AZ2" t="str">
            <v>штаты</v>
          </cell>
          <cell r="BA2" t="str">
            <v>штаты</v>
          </cell>
          <cell r="BB2" t="str">
            <v>штаты</v>
          </cell>
          <cell r="BC2" t="str">
            <v>штаты</v>
          </cell>
          <cell r="BD2" t="str">
            <v>штаты</v>
          </cell>
          <cell r="BE2" t="str">
            <v>штаты</v>
          </cell>
          <cell r="BF2" t="str">
            <v>штаты</v>
          </cell>
          <cell r="BG2" t="str">
            <v>штаты</v>
          </cell>
          <cell r="BH2" t="str">
            <v>штаты</v>
          </cell>
          <cell r="BI2" t="str">
            <v>штаты</v>
          </cell>
          <cell r="BJ2" t="str">
            <v>штаты</v>
          </cell>
          <cell r="BK2" t="str">
            <v>штаты</v>
          </cell>
          <cell r="BL2" t="str">
            <v>штаты</v>
          </cell>
          <cell r="BM2" t="str">
            <v>штаты</v>
          </cell>
          <cell r="BN2" t="str">
            <v>штаты</v>
          </cell>
          <cell r="BO2" t="str">
            <v>штаты</v>
          </cell>
          <cell r="BP2" t="str">
            <v>штаты</v>
          </cell>
          <cell r="BQ2" t="str">
            <v>штаты</v>
          </cell>
          <cell r="BR2" t="str">
            <v>штаты</v>
          </cell>
          <cell r="BS2" t="str">
            <v>штаты</v>
          </cell>
          <cell r="BT2" t="str">
            <v>штаты</v>
          </cell>
          <cell r="BU2" t="str">
            <v>штаты</v>
          </cell>
          <cell r="BV2" t="str">
            <v>штаты</v>
          </cell>
          <cell r="BW2" t="str">
            <v>штаты</v>
          </cell>
          <cell r="BX2" t="str">
            <v>штаты</v>
          </cell>
          <cell r="BY2" t="str">
            <v>занятые должности</v>
          </cell>
          <cell r="BZ2" t="str">
            <v>занятые должности</v>
          </cell>
          <cell r="CA2" t="str">
            <v>занятые должности</v>
          </cell>
          <cell r="CB2" t="str">
            <v>занятые должности</v>
          </cell>
          <cell r="CC2" t="str">
            <v>занятые должности</v>
          </cell>
          <cell r="CD2" t="str">
            <v>занятые должности</v>
          </cell>
          <cell r="CE2" t="str">
            <v>занятые должности</v>
          </cell>
          <cell r="CF2" t="str">
            <v>занятые должности</v>
          </cell>
          <cell r="CG2" t="str">
            <v>занятые должности</v>
          </cell>
          <cell r="CH2" t="str">
            <v>занятые должности</v>
          </cell>
          <cell r="CI2" t="str">
            <v>занятые должности</v>
          </cell>
          <cell r="CJ2" t="str">
            <v>занятые должности</v>
          </cell>
          <cell r="CK2" t="str">
            <v>занятые должности</v>
          </cell>
          <cell r="CL2" t="str">
            <v>занятые должности</v>
          </cell>
          <cell r="CM2" t="str">
            <v>занятые должности</v>
          </cell>
          <cell r="CN2" t="str">
            <v>занятые должности</v>
          </cell>
          <cell r="CO2" t="str">
            <v>занятые должности</v>
          </cell>
          <cell r="CP2" t="str">
            <v>занятые должности</v>
          </cell>
          <cell r="CQ2" t="str">
            <v>занятые должности</v>
          </cell>
          <cell r="CR2" t="str">
            <v>занятые должности</v>
          </cell>
          <cell r="CS2" t="str">
            <v>занятые должности</v>
          </cell>
          <cell r="CT2" t="str">
            <v>занятые должности</v>
          </cell>
          <cell r="CU2" t="str">
            <v>занятые должности</v>
          </cell>
          <cell r="CV2" t="str">
            <v>занятые должности</v>
          </cell>
          <cell r="CW2" t="str">
            <v>занятые должности</v>
          </cell>
          <cell r="CX2" t="str">
            <v>занятые должности</v>
          </cell>
          <cell r="CY2" t="str">
            <v>занятые должности</v>
          </cell>
          <cell r="CZ2" t="str">
            <v>занятые должности</v>
          </cell>
          <cell r="DA2" t="str">
            <v>занятые должности</v>
          </cell>
          <cell r="DB2" t="str">
            <v>занятые должности</v>
          </cell>
          <cell r="DC2" t="str">
            <v>физлица</v>
          </cell>
          <cell r="DD2" t="str">
            <v>физлица</v>
          </cell>
          <cell r="DE2" t="str">
            <v>физлица</v>
          </cell>
          <cell r="DF2" t="str">
            <v>физлица</v>
          </cell>
          <cell r="DG2" t="str">
            <v>физлица</v>
          </cell>
          <cell r="DH2" t="str">
            <v>физлица</v>
          </cell>
          <cell r="DI2" t="str">
            <v>физлица</v>
          </cell>
          <cell r="DJ2" t="str">
            <v>физлица</v>
          </cell>
          <cell r="DK2" t="str">
            <v>физлица</v>
          </cell>
          <cell r="DL2" t="str">
            <v>физлица</v>
          </cell>
          <cell r="DM2" t="str">
            <v>физлица</v>
          </cell>
          <cell r="DN2" t="str">
            <v>физлица</v>
          </cell>
          <cell r="DO2" t="str">
            <v>физлица</v>
          </cell>
          <cell r="DP2" t="str">
            <v>физлица</v>
          </cell>
          <cell r="DQ2" t="str">
            <v>физлица</v>
          </cell>
          <cell r="DR2" t="str">
            <v>физлица</v>
          </cell>
          <cell r="DS2" t="str">
            <v>физлица</v>
          </cell>
          <cell r="DT2" t="str">
            <v>физлица</v>
          </cell>
          <cell r="DU2" t="str">
            <v>физлица</v>
          </cell>
          <cell r="DV2" t="str">
            <v>физлица</v>
          </cell>
          <cell r="DW2" t="str">
            <v>физлица</v>
          </cell>
          <cell r="DX2" t="str">
            <v>физлица</v>
          </cell>
          <cell r="DY2" t="str">
            <v>физлица</v>
          </cell>
          <cell r="DZ2" t="str">
            <v>физлица</v>
          </cell>
          <cell r="EA2" t="str">
            <v>физлица</v>
          </cell>
          <cell r="EB2" t="str">
            <v>физлица</v>
          </cell>
          <cell r="EC2" t="str">
            <v>физлица</v>
          </cell>
          <cell r="ED2" t="str">
            <v>физлица</v>
          </cell>
          <cell r="EE2" t="str">
            <v>физлица</v>
          </cell>
          <cell r="EF2" t="str">
            <v>физлица</v>
          </cell>
        </row>
        <row r="3">
          <cell r="B3">
            <v>506562</v>
          </cell>
          <cell r="C3">
            <v>198235</v>
          </cell>
          <cell r="D3">
            <v>606832</v>
          </cell>
          <cell r="AK3">
            <v>118740</v>
          </cell>
          <cell r="AL3">
            <v>5136</v>
          </cell>
          <cell r="AM3">
            <v>5114</v>
          </cell>
          <cell r="AN3">
            <v>3350</v>
          </cell>
          <cell r="AO3">
            <v>3326</v>
          </cell>
          <cell r="AP3">
            <v>9054</v>
          </cell>
          <cell r="AQ3">
            <v>10</v>
          </cell>
          <cell r="AU3" t="str">
            <v>Акушерство и гинекология</v>
          </cell>
          <cell r="AV3" t="str">
            <v>Аллергология и иммунология</v>
          </cell>
          <cell r="AW3" t="str">
            <v>Ангиохирургический прием</v>
          </cell>
          <cell r="AX3" t="str">
            <v>Гастроэнтерология</v>
          </cell>
          <cell r="AY3" t="str">
            <v>Гематология</v>
          </cell>
          <cell r="AZ3" t="str">
            <v>Дерматология</v>
          </cell>
          <cell r="BA3" t="str">
            <v>Инфекционные болезни</v>
          </cell>
          <cell r="BB3" t="str">
            <v>Кардиология</v>
          </cell>
          <cell r="BC3" t="str">
            <v>Колопроктология</v>
          </cell>
          <cell r="BD3" t="str">
            <v>Неврология</v>
          </cell>
          <cell r="BE3" t="str">
            <v>Нейрохирургия</v>
          </cell>
          <cell r="BF3" t="str">
            <v>Нефрология</v>
          </cell>
          <cell r="BG3" t="str">
            <v>Онкология</v>
          </cell>
          <cell r="BH3" t="str">
            <v>Оториноларингология</v>
          </cell>
          <cell r="BI3" t="str">
            <v>Сурдология-оториноларингология</v>
          </cell>
          <cell r="BJ3" t="str">
            <v>Офтальмология</v>
          </cell>
          <cell r="BK3" t="str">
            <v>Педиатрия</v>
          </cell>
          <cell r="BL3" t="str">
            <v>Пульмонология</v>
          </cell>
          <cell r="BM3" t="str">
            <v>Ревматология</v>
          </cell>
          <cell r="BN3" t="str">
            <v>Сердечно-сосудистая хирургия</v>
          </cell>
          <cell r="BO3" t="str">
            <v>Стоматология</v>
          </cell>
          <cell r="BP3" t="str">
            <v>Терапия</v>
          </cell>
          <cell r="BQ3" t="str">
            <v>Травматология и ортопедия</v>
          </cell>
          <cell r="BR3" t="str">
            <v>Урология</v>
          </cell>
          <cell r="BS3" t="str">
            <v>Физиотерапия</v>
          </cell>
          <cell r="BT3" t="str">
            <v>Хирургия</v>
          </cell>
          <cell r="BU3" t="str">
            <v>Челюстно-лицевая хирургия</v>
          </cell>
          <cell r="BV3" t="str">
            <v>Эндокринология</v>
          </cell>
          <cell r="BW3" t="str">
            <v>Гериатрия</v>
          </cell>
          <cell r="BX3" t="str">
            <v>Врач общей практики</v>
          </cell>
          <cell r="BY3" t="str">
            <v>Акушерство и гинекология</v>
          </cell>
          <cell r="BZ3" t="str">
            <v>Аллергология и иммунология</v>
          </cell>
          <cell r="CA3" t="str">
            <v>Ангиохирургический прием</v>
          </cell>
          <cell r="CB3" t="str">
            <v>Гастроэнтерология</v>
          </cell>
          <cell r="CC3" t="str">
            <v>Гематология</v>
          </cell>
          <cell r="CD3" t="str">
            <v>Дерматология</v>
          </cell>
          <cell r="CE3" t="str">
            <v>Инфекционные болезни</v>
          </cell>
          <cell r="CF3" t="str">
            <v>Кардиология</v>
          </cell>
          <cell r="CG3" t="str">
            <v>Колопроктология</v>
          </cell>
          <cell r="CH3" t="str">
            <v>Неврология</v>
          </cell>
          <cell r="CI3" t="str">
            <v>Нейрохирургия</v>
          </cell>
          <cell r="CJ3" t="str">
            <v>Нефрология</v>
          </cell>
          <cell r="CK3" t="str">
            <v>Онкология</v>
          </cell>
          <cell r="CL3" t="str">
            <v>Оториноларингология</v>
          </cell>
          <cell r="CM3" t="str">
            <v>Сурдология-оториноларингология</v>
          </cell>
          <cell r="CN3" t="str">
            <v>Офтальмология</v>
          </cell>
          <cell r="CO3" t="str">
            <v>Педиатрия</v>
          </cell>
          <cell r="CP3" t="str">
            <v>Пульмонология</v>
          </cell>
          <cell r="CQ3" t="str">
            <v>Ревматология</v>
          </cell>
          <cell r="CR3" t="str">
            <v>Сердечно-сосудистая хирургия</v>
          </cell>
          <cell r="CS3" t="str">
            <v>Стоматология</v>
          </cell>
          <cell r="CT3" t="str">
            <v>Терапия</v>
          </cell>
          <cell r="CU3" t="str">
            <v>Травматология и ортопедия</v>
          </cell>
          <cell r="CV3" t="str">
            <v>Урология</v>
          </cell>
          <cell r="CW3" t="str">
            <v>Физиотерапия</v>
          </cell>
          <cell r="CX3" t="str">
            <v>Хирургия</v>
          </cell>
          <cell r="CY3" t="str">
            <v>Челюстно-лицевая хирургия</v>
          </cell>
          <cell r="CZ3" t="str">
            <v>Эндокринология</v>
          </cell>
          <cell r="DA3" t="str">
            <v>Гериатрия</v>
          </cell>
          <cell r="DB3" t="str">
            <v>Врач общей практики</v>
          </cell>
          <cell r="DC3" t="str">
            <v>Акушерство и гинекология</v>
          </cell>
          <cell r="DD3" t="str">
            <v>Аллергология и иммунология</v>
          </cell>
          <cell r="DE3" t="str">
            <v>Ангиохирургический прием</v>
          </cell>
          <cell r="DF3" t="str">
            <v>Гастроэнтерология</v>
          </cell>
          <cell r="DG3" t="str">
            <v>Гематология</v>
          </cell>
          <cell r="DH3" t="str">
            <v>Дерматология</v>
          </cell>
          <cell r="DI3" t="str">
            <v>Инфекционные болезни</v>
          </cell>
          <cell r="DJ3" t="str">
            <v>Кардиология</v>
          </cell>
          <cell r="DK3" t="str">
            <v>Колопроктология</v>
          </cell>
          <cell r="DL3" t="str">
            <v>Неврология</v>
          </cell>
          <cell r="DM3" t="str">
            <v>Нейрохирургия</v>
          </cell>
          <cell r="DN3" t="str">
            <v>Нефрология</v>
          </cell>
          <cell r="DO3" t="str">
            <v>Онкология</v>
          </cell>
          <cell r="DP3" t="str">
            <v>Оториноларингология</v>
          </cell>
          <cell r="DQ3" t="str">
            <v>Сурдология-оториноларингология</v>
          </cell>
          <cell r="DR3" t="str">
            <v>Офтальмология</v>
          </cell>
          <cell r="DS3" t="str">
            <v>Педиатрия</v>
          </cell>
          <cell r="DT3" t="str">
            <v>Пульмонология</v>
          </cell>
          <cell r="DU3" t="str">
            <v>Ревматология</v>
          </cell>
          <cell r="DV3" t="str">
            <v>Сердечно-сосудистая хирургия</v>
          </cell>
          <cell r="DW3" t="str">
            <v>Стоматология</v>
          </cell>
          <cell r="DX3" t="str">
            <v>Терапия</v>
          </cell>
          <cell r="DY3" t="str">
            <v>Травматология и ортопедия</v>
          </cell>
          <cell r="DZ3" t="str">
            <v>Урология</v>
          </cell>
          <cell r="EA3" t="str">
            <v>Физиотерапия</v>
          </cell>
          <cell r="EB3" t="str">
            <v>Хирургия</v>
          </cell>
          <cell r="EC3" t="str">
            <v>Челюстно-лицевая хирургия</v>
          </cell>
          <cell r="ED3" t="str">
            <v>Эндокринология</v>
          </cell>
          <cell r="EE3" t="str">
            <v>Гериатрия</v>
          </cell>
          <cell r="EF3" t="str">
            <v>Врач общей практики</v>
          </cell>
        </row>
        <row r="4">
          <cell r="B4" t="str">
            <v>АНО «Перинатальный центр»</v>
          </cell>
          <cell r="C4">
            <v>241</v>
          </cell>
          <cell r="D4">
            <v>18818</v>
          </cell>
          <cell r="E4">
            <v>17812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1247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15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1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11</v>
          </cell>
          <cell r="BZ4">
            <v>0</v>
          </cell>
          <cell r="CA4">
            <v>0</v>
          </cell>
          <cell r="CB4">
            <v>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  <cell r="CM4">
            <v>0</v>
          </cell>
          <cell r="CN4">
            <v>0</v>
          </cell>
          <cell r="CO4">
            <v>0</v>
          </cell>
          <cell r="CP4">
            <v>0</v>
          </cell>
          <cell r="CQ4">
            <v>0</v>
          </cell>
          <cell r="CR4">
            <v>0</v>
          </cell>
          <cell r="CS4">
            <v>0</v>
          </cell>
          <cell r="CT4">
            <v>1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11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1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</row>
        <row r="5">
          <cell r="B5" t="str">
            <v>БГМУ</v>
          </cell>
          <cell r="C5">
            <v>0</v>
          </cell>
          <cell r="D5">
            <v>0</v>
          </cell>
          <cell r="E5">
            <v>1800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230</v>
          </cell>
          <cell r="K5">
            <v>0</v>
          </cell>
          <cell r="L5">
            <v>696</v>
          </cell>
          <cell r="M5">
            <v>189</v>
          </cell>
          <cell r="N5">
            <v>552</v>
          </cell>
          <cell r="O5">
            <v>0</v>
          </cell>
          <cell r="P5">
            <v>0</v>
          </cell>
          <cell r="Q5">
            <v>0</v>
          </cell>
          <cell r="R5">
            <v>504</v>
          </cell>
          <cell r="S5">
            <v>0</v>
          </cell>
          <cell r="T5">
            <v>1920</v>
          </cell>
          <cell r="U5">
            <v>0</v>
          </cell>
          <cell r="V5">
            <v>0</v>
          </cell>
          <cell r="W5">
            <v>0</v>
          </cell>
          <cell r="X5">
            <v>142</v>
          </cell>
          <cell r="Y5">
            <v>0</v>
          </cell>
          <cell r="Z5">
            <v>4880</v>
          </cell>
          <cell r="AA5">
            <v>0</v>
          </cell>
          <cell r="AB5">
            <v>920</v>
          </cell>
          <cell r="AC5">
            <v>0</v>
          </cell>
          <cell r="AD5">
            <v>1016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12849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1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0.5</v>
          </cell>
          <cell r="BA5">
            <v>0</v>
          </cell>
          <cell r="BB5">
            <v>0.5</v>
          </cell>
          <cell r="BC5">
            <v>0.25</v>
          </cell>
          <cell r="BD5">
            <v>0.5</v>
          </cell>
          <cell r="BE5">
            <v>0</v>
          </cell>
          <cell r="BF5">
            <v>0</v>
          </cell>
          <cell r="BG5">
            <v>0</v>
          </cell>
          <cell r="BH5">
            <v>0.5</v>
          </cell>
          <cell r="BI5">
            <v>0</v>
          </cell>
          <cell r="BJ5">
            <v>1.25</v>
          </cell>
          <cell r="BK5">
            <v>0</v>
          </cell>
          <cell r="BL5">
            <v>0</v>
          </cell>
          <cell r="BM5">
            <v>0</v>
          </cell>
          <cell r="BN5">
            <v>0.25</v>
          </cell>
          <cell r="BO5">
            <v>0</v>
          </cell>
          <cell r="BP5">
            <v>1.5</v>
          </cell>
          <cell r="BQ5">
            <v>0</v>
          </cell>
          <cell r="BR5">
            <v>0.5</v>
          </cell>
          <cell r="BS5">
            <v>0</v>
          </cell>
          <cell r="BT5">
            <v>1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1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0.5</v>
          </cell>
          <cell r="CE5">
            <v>0</v>
          </cell>
          <cell r="CF5">
            <v>0.5</v>
          </cell>
          <cell r="CG5">
            <v>0.25</v>
          </cell>
          <cell r="CH5">
            <v>0.5</v>
          </cell>
          <cell r="CI5">
            <v>0</v>
          </cell>
          <cell r="CJ5">
            <v>0</v>
          </cell>
          <cell r="CK5">
            <v>0</v>
          </cell>
          <cell r="CL5">
            <v>0.5</v>
          </cell>
          <cell r="CM5">
            <v>0</v>
          </cell>
          <cell r="CN5">
            <v>1.25</v>
          </cell>
          <cell r="CO5">
            <v>0</v>
          </cell>
          <cell r="CP5">
            <v>0</v>
          </cell>
          <cell r="CQ5">
            <v>0</v>
          </cell>
          <cell r="CR5">
            <v>0.25</v>
          </cell>
          <cell r="CS5">
            <v>0</v>
          </cell>
          <cell r="CT5">
            <v>1.5</v>
          </cell>
          <cell r="CU5">
            <v>0</v>
          </cell>
          <cell r="CV5">
            <v>0.5</v>
          </cell>
          <cell r="CW5">
            <v>0</v>
          </cell>
          <cell r="CX5">
            <v>1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1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1</v>
          </cell>
          <cell r="DI5">
            <v>0</v>
          </cell>
          <cell r="DJ5">
            <v>1</v>
          </cell>
          <cell r="DK5">
            <v>1</v>
          </cell>
          <cell r="DL5">
            <v>1</v>
          </cell>
          <cell r="DM5">
            <v>0</v>
          </cell>
          <cell r="DN5">
            <v>0</v>
          </cell>
          <cell r="DO5">
            <v>0</v>
          </cell>
          <cell r="DP5">
            <v>1</v>
          </cell>
          <cell r="DQ5">
            <v>0</v>
          </cell>
          <cell r="DR5">
            <v>2</v>
          </cell>
          <cell r="DS5">
            <v>0</v>
          </cell>
          <cell r="DT5">
            <v>0</v>
          </cell>
          <cell r="DU5">
            <v>0</v>
          </cell>
          <cell r="DV5">
            <v>1</v>
          </cell>
          <cell r="DW5">
            <v>0</v>
          </cell>
          <cell r="DX5">
            <v>1</v>
          </cell>
          <cell r="DY5">
            <v>0</v>
          </cell>
          <cell r="DZ5">
            <v>1</v>
          </cell>
          <cell r="EA5">
            <v>0</v>
          </cell>
          <cell r="EB5">
            <v>1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</row>
        <row r="6">
          <cell r="B6" t="str">
            <v>ООО Аймед</v>
          </cell>
          <cell r="C6">
            <v>0</v>
          </cell>
          <cell r="D6">
            <v>4000</v>
          </cell>
          <cell r="E6">
            <v>2000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2000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8000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1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1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1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1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</row>
        <row r="7">
          <cell r="B7" t="str">
            <v>ООО Академия здоровья г.Уфа</v>
          </cell>
          <cell r="C7">
            <v>0</v>
          </cell>
          <cell r="D7">
            <v>2400</v>
          </cell>
          <cell r="E7">
            <v>1000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700</v>
          </cell>
          <cell r="M7">
            <v>0</v>
          </cell>
          <cell r="N7">
            <v>700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4800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1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1</v>
          </cell>
          <cell r="BC7">
            <v>0</v>
          </cell>
          <cell r="BD7">
            <v>1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1</v>
          </cell>
          <cell r="CG7">
            <v>0</v>
          </cell>
          <cell r="CH7">
            <v>1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1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1</v>
          </cell>
          <cell r="DK7">
            <v>0</v>
          </cell>
          <cell r="DL7">
            <v>1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</row>
        <row r="8">
          <cell r="B8" t="str">
            <v>ООО Витадент Космо</v>
          </cell>
          <cell r="C8">
            <v>0</v>
          </cell>
          <cell r="D8">
            <v>600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600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1200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5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4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4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</row>
        <row r="9">
          <cell r="B9" t="str">
            <v>ООО МЕДИК</v>
          </cell>
          <cell r="C9">
            <v>0</v>
          </cell>
          <cell r="D9">
            <v>7899</v>
          </cell>
          <cell r="E9">
            <v>1740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1315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2225</v>
          </cell>
          <cell r="AA9">
            <v>0</v>
          </cell>
          <cell r="AB9">
            <v>1013</v>
          </cell>
          <cell r="AC9">
            <v>0</v>
          </cell>
          <cell r="AD9">
            <v>0</v>
          </cell>
          <cell r="AE9">
            <v>0</v>
          </cell>
          <cell r="AF9">
            <v>1606</v>
          </cell>
          <cell r="AG9">
            <v>0</v>
          </cell>
          <cell r="AH9">
            <v>0</v>
          </cell>
          <cell r="AI9">
            <v>15798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1.5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1.5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1.5</v>
          </cell>
          <cell r="BQ9">
            <v>0</v>
          </cell>
          <cell r="BR9">
            <v>0.5</v>
          </cell>
          <cell r="BS9">
            <v>0</v>
          </cell>
          <cell r="BT9">
            <v>0</v>
          </cell>
          <cell r="BU9">
            <v>0</v>
          </cell>
          <cell r="BV9">
            <v>1.5</v>
          </cell>
          <cell r="BW9">
            <v>0</v>
          </cell>
          <cell r="BX9">
            <v>0</v>
          </cell>
          <cell r="BY9">
            <v>1.5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1.5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1.5</v>
          </cell>
          <cell r="CU9">
            <v>0</v>
          </cell>
          <cell r="CV9">
            <v>0.5</v>
          </cell>
          <cell r="CW9">
            <v>0</v>
          </cell>
          <cell r="CX9">
            <v>0</v>
          </cell>
          <cell r="CY9">
            <v>0</v>
          </cell>
          <cell r="CZ9">
            <v>1.5</v>
          </cell>
          <cell r="DA9">
            <v>0</v>
          </cell>
          <cell r="DB9">
            <v>0</v>
          </cell>
          <cell r="DC9">
            <v>1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1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1</v>
          </cell>
          <cell r="DY9">
            <v>0</v>
          </cell>
          <cell r="DZ9">
            <v>1</v>
          </cell>
          <cell r="EA9">
            <v>0</v>
          </cell>
          <cell r="EB9">
            <v>0</v>
          </cell>
          <cell r="EC9">
            <v>0</v>
          </cell>
          <cell r="ED9">
            <v>1</v>
          </cell>
          <cell r="EE9">
            <v>0</v>
          </cell>
          <cell r="EF9">
            <v>0</v>
          </cell>
        </row>
        <row r="10">
          <cell r="B10" t="str">
            <v>ООО МЦ МЕГИ</v>
          </cell>
          <cell r="C10">
            <v>0</v>
          </cell>
          <cell r="D10">
            <v>7519</v>
          </cell>
          <cell r="E10">
            <v>573</v>
          </cell>
          <cell r="F10">
            <v>291</v>
          </cell>
          <cell r="G10">
            <v>0</v>
          </cell>
          <cell r="H10">
            <v>391</v>
          </cell>
          <cell r="I10">
            <v>75</v>
          </cell>
          <cell r="J10">
            <v>391</v>
          </cell>
          <cell r="K10">
            <v>291</v>
          </cell>
          <cell r="L10">
            <v>191</v>
          </cell>
          <cell r="M10">
            <v>51</v>
          </cell>
          <cell r="N10">
            <v>291</v>
          </cell>
          <cell r="O10">
            <v>50</v>
          </cell>
          <cell r="P10">
            <v>30</v>
          </cell>
          <cell r="Q10">
            <v>91</v>
          </cell>
          <cell r="R10">
            <v>299</v>
          </cell>
          <cell r="S10">
            <v>50</v>
          </cell>
          <cell r="T10">
            <v>298</v>
          </cell>
          <cell r="U10">
            <v>0</v>
          </cell>
          <cell r="V10">
            <v>99</v>
          </cell>
          <cell r="W10">
            <v>199</v>
          </cell>
          <cell r="X10">
            <v>50</v>
          </cell>
          <cell r="Y10">
            <v>707</v>
          </cell>
          <cell r="Z10">
            <v>1464</v>
          </cell>
          <cell r="AA10">
            <v>582</v>
          </cell>
          <cell r="AB10">
            <v>191</v>
          </cell>
          <cell r="AC10">
            <v>191</v>
          </cell>
          <cell r="AD10">
            <v>291</v>
          </cell>
          <cell r="AE10">
            <v>0</v>
          </cell>
          <cell r="AF10">
            <v>191</v>
          </cell>
          <cell r="AG10">
            <v>0</v>
          </cell>
          <cell r="AH10">
            <v>191</v>
          </cell>
          <cell r="AI10">
            <v>15038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3</v>
          </cell>
          <cell r="AV10">
            <v>1</v>
          </cell>
          <cell r="AW10">
            <v>0</v>
          </cell>
          <cell r="AX10">
            <v>1</v>
          </cell>
          <cell r="AY10">
            <v>1</v>
          </cell>
          <cell r="AZ10">
            <v>1</v>
          </cell>
          <cell r="BA10">
            <v>1</v>
          </cell>
          <cell r="BB10">
            <v>1</v>
          </cell>
          <cell r="BC10">
            <v>1</v>
          </cell>
          <cell r="BD10">
            <v>1</v>
          </cell>
          <cell r="BE10">
            <v>0.5</v>
          </cell>
          <cell r="BF10">
            <v>0.5</v>
          </cell>
          <cell r="BG10">
            <v>1</v>
          </cell>
          <cell r="BH10">
            <v>1</v>
          </cell>
          <cell r="BI10">
            <v>0.5</v>
          </cell>
          <cell r="BJ10">
            <v>1</v>
          </cell>
          <cell r="BK10">
            <v>0</v>
          </cell>
          <cell r="BL10">
            <v>1</v>
          </cell>
          <cell r="BM10">
            <v>1</v>
          </cell>
          <cell r="BN10">
            <v>0.5</v>
          </cell>
          <cell r="BO10">
            <v>1</v>
          </cell>
          <cell r="BP10">
            <v>1.5</v>
          </cell>
          <cell r="BQ10">
            <v>1</v>
          </cell>
          <cell r="BR10">
            <v>1</v>
          </cell>
          <cell r="BS10">
            <v>1</v>
          </cell>
          <cell r="BT10">
            <v>1</v>
          </cell>
          <cell r="BU10">
            <v>0</v>
          </cell>
          <cell r="BV10">
            <v>1</v>
          </cell>
          <cell r="BW10">
            <v>0</v>
          </cell>
          <cell r="BX10">
            <v>1</v>
          </cell>
          <cell r="BY10">
            <v>3</v>
          </cell>
          <cell r="BZ10">
            <v>1</v>
          </cell>
          <cell r="CA10">
            <v>0</v>
          </cell>
          <cell r="CB10">
            <v>1</v>
          </cell>
          <cell r="CC10">
            <v>1</v>
          </cell>
          <cell r="CD10">
            <v>1</v>
          </cell>
          <cell r="CE10">
            <v>1</v>
          </cell>
          <cell r="CF10">
            <v>1</v>
          </cell>
          <cell r="CG10">
            <v>1</v>
          </cell>
          <cell r="CH10">
            <v>1</v>
          </cell>
          <cell r="CI10">
            <v>0.5</v>
          </cell>
          <cell r="CJ10">
            <v>0.5</v>
          </cell>
          <cell r="CK10">
            <v>1</v>
          </cell>
          <cell r="CL10">
            <v>1</v>
          </cell>
          <cell r="CM10">
            <v>0.5</v>
          </cell>
          <cell r="CN10">
            <v>1</v>
          </cell>
          <cell r="CO10">
            <v>0</v>
          </cell>
          <cell r="CP10">
            <v>1</v>
          </cell>
          <cell r="CQ10">
            <v>1</v>
          </cell>
          <cell r="CR10">
            <v>0.5</v>
          </cell>
          <cell r="CS10">
            <v>1</v>
          </cell>
          <cell r="CT10">
            <v>1.5</v>
          </cell>
          <cell r="CU10">
            <v>1</v>
          </cell>
          <cell r="CV10">
            <v>1</v>
          </cell>
          <cell r="CW10">
            <v>1</v>
          </cell>
          <cell r="CX10">
            <v>1</v>
          </cell>
          <cell r="CY10">
            <v>0</v>
          </cell>
          <cell r="CZ10">
            <v>1</v>
          </cell>
          <cell r="DA10">
            <v>0</v>
          </cell>
          <cell r="DB10">
            <v>1</v>
          </cell>
          <cell r="DC10">
            <v>3</v>
          </cell>
          <cell r="DD10">
            <v>1</v>
          </cell>
          <cell r="DE10">
            <v>0</v>
          </cell>
          <cell r="DF10">
            <v>1</v>
          </cell>
          <cell r="DG10">
            <v>1</v>
          </cell>
          <cell r="DH10">
            <v>1</v>
          </cell>
          <cell r="DI10">
            <v>1</v>
          </cell>
          <cell r="DJ10">
            <v>1</v>
          </cell>
          <cell r="DK10">
            <v>1</v>
          </cell>
          <cell r="DL10">
            <v>1</v>
          </cell>
          <cell r="DM10">
            <v>1</v>
          </cell>
          <cell r="DN10">
            <v>1</v>
          </cell>
          <cell r="DO10">
            <v>1</v>
          </cell>
          <cell r="DP10">
            <v>1</v>
          </cell>
          <cell r="DQ10">
            <v>1</v>
          </cell>
          <cell r="DR10">
            <v>1</v>
          </cell>
          <cell r="DS10">
            <v>0</v>
          </cell>
          <cell r="DT10">
            <v>1</v>
          </cell>
          <cell r="DU10">
            <v>1</v>
          </cell>
          <cell r="DV10">
            <v>1</v>
          </cell>
          <cell r="DW10">
            <v>1</v>
          </cell>
          <cell r="DX10">
            <v>2</v>
          </cell>
          <cell r="DY10">
            <v>1</v>
          </cell>
          <cell r="DZ10">
            <v>1</v>
          </cell>
          <cell r="EA10">
            <v>0</v>
          </cell>
          <cell r="EB10">
            <v>1</v>
          </cell>
          <cell r="EC10">
            <v>0</v>
          </cell>
          <cell r="ED10">
            <v>1</v>
          </cell>
          <cell r="EE10">
            <v>0</v>
          </cell>
          <cell r="EF10">
            <v>1</v>
          </cell>
        </row>
        <row r="11">
          <cell r="B11" t="str">
            <v>ООО Эмидент Люкс ул.Айская</v>
          </cell>
          <cell r="C11">
            <v>0</v>
          </cell>
          <cell r="D11">
            <v>3600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3600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7200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2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2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2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</row>
        <row r="12">
          <cell r="B12" t="str">
            <v>ООО Эмидент Люкс ул.Революцион</v>
          </cell>
          <cell r="C12">
            <v>3600</v>
          </cell>
          <cell r="D12">
            <v>3600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7200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10800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2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2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2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</row>
        <row r="13">
          <cell r="B13" t="str">
            <v>ООО СтомЭл</v>
          </cell>
          <cell r="C13">
            <v>100</v>
          </cell>
          <cell r="D13">
            <v>1300</v>
          </cell>
          <cell r="E13">
            <v>300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300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100</v>
          </cell>
          <cell r="V13">
            <v>0</v>
          </cell>
          <cell r="W13">
            <v>200</v>
          </cell>
          <cell r="X13">
            <v>0</v>
          </cell>
          <cell r="Y13">
            <v>500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2700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1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1</v>
          </cell>
          <cell r="BL13">
            <v>0</v>
          </cell>
          <cell r="BM13">
            <v>1</v>
          </cell>
          <cell r="BN13">
            <v>0</v>
          </cell>
          <cell r="BO13">
            <v>3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1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1</v>
          </cell>
          <cell r="CP13">
            <v>0</v>
          </cell>
          <cell r="CQ13">
            <v>1</v>
          </cell>
          <cell r="CR13">
            <v>0</v>
          </cell>
          <cell r="CS13">
            <v>3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1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1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1</v>
          </cell>
          <cell r="DT13">
            <v>0</v>
          </cell>
          <cell r="DU13">
            <v>1</v>
          </cell>
          <cell r="DV13">
            <v>0</v>
          </cell>
          <cell r="DW13">
            <v>3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</row>
        <row r="14">
          <cell r="B14" t="str">
            <v>ООО МЦ Семейный доктор</v>
          </cell>
          <cell r="C14">
            <v>2400</v>
          </cell>
          <cell r="D14">
            <v>23984</v>
          </cell>
          <cell r="E14">
            <v>1729</v>
          </cell>
          <cell r="F14">
            <v>0</v>
          </cell>
          <cell r="G14">
            <v>0</v>
          </cell>
          <cell r="H14">
            <v>1235</v>
          </cell>
          <cell r="I14">
            <v>0</v>
          </cell>
          <cell r="J14">
            <v>1235</v>
          </cell>
          <cell r="K14">
            <v>0</v>
          </cell>
          <cell r="L14">
            <v>1235</v>
          </cell>
          <cell r="M14">
            <v>1235</v>
          </cell>
          <cell r="N14">
            <v>1235</v>
          </cell>
          <cell r="O14">
            <v>0</v>
          </cell>
          <cell r="P14">
            <v>1235</v>
          </cell>
          <cell r="Q14">
            <v>1235</v>
          </cell>
          <cell r="R14">
            <v>1235</v>
          </cell>
          <cell r="S14">
            <v>0</v>
          </cell>
          <cell r="T14">
            <v>1235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8600</v>
          </cell>
          <cell r="Z14">
            <v>0</v>
          </cell>
          <cell r="AA14">
            <v>1235</v>
          </cell>
          <cell r="AB14">
            <v>1235</v>
          </cell>
          <cell r="AC14">
            <v>0</v>
          </cell>
          <cell r="AD14">
            <v>1235</v>
          </cell>
          <cell r="AE14">
            <v>0</v>
          </cell>
          <cell r="AF14">
            <v>1235</v>
          </cell>
          <cell r="AG14">
            <v>0</v>
          </cell>
          <cell r="AH14">
            <v>0</v>
          </cell>
          <cell r="AI14">
            <v>50368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</v>
          </cell>
          <cell r="AV14">
            <v>0</v>
          </cell>
          <cell r="AW14">
            <v>0</v>
          </cell>
          <cell r="AX14">
            <v>1</v>
          </cell>
          <cell r="AY14">
            <v>0</v>
          </cell>
          <cell r="AZ14">
            <v>1</v>
          </cell>
          <cell r="BA14">
            <v>0</v>
          </cell>
          <cell r="BB14">
            <v>1</v>
          </cell>
          <cell r="BC14">
            <v>1</v>
          </cell>
          <cell r="BD14">
            <v>1</v>
          </cell>
          <cell r="BE14">
            <v>0</v>
          </cell>
          <cell r="BF14">
            <v>1</v>
          </cell>
          <cell r="BG14">
            <v>1</v>
          </cell>
          <cell r="BH14">
            <v>1</v>
          </cell>
          <cell r="BI14">
            <v>0</v>
          </cell>
          <cell r="BJ14">
            <v>1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3</v>
          </cell>
          <cell r="BP14">
            <v>0</v>
          </cell>
          <cell r="BQ14">
            <v>1</v>
          </cell>
          <cell r="BR14">
            <v>1</v>
          </cell>
          <cell r="BS14">
            <v>0</v>
          </cell>
          <cell r="BT14">
            <v>1</v>
          </cell>
          <cell r="BU14">
            <v>0</v>
          </cell>
          <cell r="BV14">
            <v>1</v>
          </cell>
          <cell r="BW14">
            <v>0</v>
          </cell>
          <cell r="BX14">
            <v>0</v>
          </cell>
          <cell r="BY14">
            <v>2</v>
          </cell>
          <cell r="BZ14">
            <v>0</v>
          </cell>
          <cell r="CA14">
            <v>0</v>
          </cell>
          <cell r="CB14">
            <v>1</v>
          </cell>
          <cell r="CC14">
            <v>0</v>
          </cell>
          <cell r="CD14">
            <v>1</v>
          </cell>
          <cell r="CE14">
            <v>0</v>
          </cell>
          <cell r="CF14">
            <v>1</v>
          </cell>
          <cell r="CG14">
            <v>1</v>
          </cell>
          <cell r="CH14">
            <v>1</v>
          </cell>
          <cell r="CI14">
            <v>0</v>
          </cell>
          <cell r="CJ14">
            <v>1</v>
          </cell>
          <cell r="CK14">
            <v>1</v>
          </cell>
          <cell r="CL14">
            <v>1</v>
          </cell>
          <cell r="CM14">
            <v>0</v>
          </cell>
          <cell r="CN14">
            <v>1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3</v>
          </cell>
          <cell r="CT14">
            <v>0</v>
          </cell>
          <cell r="CU14">
            <v>1</v>
          </cell>
          <cell r="CV14">
            <v>1</v>
          </cell>
          <cell r="CW14">
            <v>0</v>
          </cell>
          <cell r="CX14">
            <v>1</v>
          </cell>
          <cell r="CY14">
            <v>0</v>
          </cell>
          <cell r="CZ14">
            <v>1</v>
          </cell>
          <cell r="DA14">
            <v>0</v>
          </cell>
          <cell r="DB14">
            <v>0</v>
          </cell>
          <cell r="DC14">
            <v>2</v>
          </cell>
          <cell r="DD14">
            <v>0</v>
          </cell>
          <cell r="DE14">
            <v>0</v>
          </cell>
          <cell r="DF14">
            <v>1</v>
          </cell>
          <cell r="DG14">
            <v>0</v>
          </cell>
          <cell r="DH14">
            <v>1</v>
          </cell>
          <cell r="DI14">
            <v>0</v>
          </cell>
          <cell r="DJ14">
            <v>1</v>
          </cell>
          <cell r="DK14">
            <v>1</v>
          </cell>
          <cell r="DL14">
            <v>1</v>
          </cell>
          <cell r="DM14">
            <v>0</v>
          </cell>
          <cell r="DN14">
            <v>1</v>
          </cell>
          <cell r="DO14">
            <v>1</v>
          </cell>
          <cell r="DP14">
            <v>1</v>
          </cell>
          <cell r="DQ14">
            <v>0</v>
          </cell>
          <cell r="DR14">
            <v>1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3</v>
          </cell>
          <cell r="DX14">
            <v>0</v>
          </cell>
          <cell r="DY14">
            <v>1</v>
          </cell>
          <cell r="DZ14">
            <v>1</v>
          </cell>
          <cell r="EA14">
            <v>0</v>
          </cell>
          <cell r="EB14">
            <v>1</v>
          </cell>
          <cell r="EC14">
            <v>0</v>
          </cell>
          <cell r="ED14">
            <v>1</v>
          </cell>
          <cell r="EE14">
            <v>0</v>
          </cell>
          <cell r="EF14">
            <v>0</v>
          </cell>
        </row>
        <row r="15">
          <cell r="B15" t="str">
            <v>ООО Евромед-Уфа</v>
          </cell>
          <cell r="C15">
            <v>0</v>
          </cell>
          <cell r="D15">
            <v>6600</v>
          </cell>
          <cell r="E15">
            <v>1100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1100</v>
          </cell>
          <cell r="M15">
            <v>1100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1100</v>
          </cell>
          <cell r="AA15">
            <v>0</v>
          </cell>
          <cell r="AB15">
            <v>1100</v>
          </cell>
          <cell r="AC15">
            <v>0</v>
          </cell>
          <cell r="AD15">
            <v>1100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13200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1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1</v>
          </cell>
          <cell r="BC15">
            <v>1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1</v>
          </cell>
          <cell r="BQ15">
            <v>0</v>
          </cell>
          <cell r="BR15">
            <v>1</v>
          </cell>
          <cell r="BS15">
            <v>0</v>
          </cell>
          <cell r="BT15">
            <v>1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1</v>
          </cell>
          <cell r="CG15">
            <v>1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1</v>
          </cell>
          <cell r="CU15">
            <v>0</v>
          </cell>
          <cell r="CV15">
            <v>1</v>
          </cell>
          <cell r="CW15">
            <v>0</v>
          </cell>
          <cell r="CX15">
            <v>1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1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1</v>
          </cell>
          <cell r="DK15">
            <v>1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1</v>
          </cell>
          <cell r="DY15">
            <v>0</v>
          </cell>
          <cell r="DZ15">
            <v>1</v>
          </cell>
          <cell r="EA15">
            <v>0</v>
          </cell>
          <cell r="EB15">
            <v>1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</row>
        <row r="16">
          <cell r="B16" t="str">
            <v>ООО Евромед+</v>
          </cell>
          <cell r="C16">
            <v>0</v>
          </cell>
          <cell r="D16">
            <v>6600</v>
          </cell>
          <cell r="E16">
            <v>1100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1100</v>
          </cell>
          <cell r="M16">
            <v>1100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1100</v>
          </cell>
          <cell r="AA16">
            <v>0</v>
          </cell>
          <cell r="AB16">
            <v>1100</v>
          </cell>
          <cell r="AC16">
            <v>0</v>
          </cell>
          <cell r="AD16">
            <v>1100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13200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1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</v>
          </cell>
          <cell r="BC16">
            <v>1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1</v>
          </cell>
          <cell r="BS16">
            <v>0</v>
          </cell>
          <cell r="BT16">
            <v>1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1</v>
          </cell>
          <cell r="CG16">
            <v>1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1</v>
          </cell>
          <cell r="CU16">
            <v>0</v>
          </cell>
          <cell r="CV16">
            <v>1</v>
          </cell>
          <cell r="CW16">
            <v>0</v>
          </cell>
          <cell r="CX16">
            <v>1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1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1</v>
          </cell>
          <cell r="DK16">
            <v>1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1</v>
          </cell>
          <cell r="DY16">
            <v>0</v>
          </cell>
          <cell r="DZ16">
            <v>1</v>
          </cell>
          <cell r="EA16">
            <v>0</v>
          </cell>
          <cell r="EB16">
            <v>1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</row>
        <row r="17">
          <cell r="B17" t="str">
            <v>ООО Клиника Доктора Симаковой</v>
          </cell>
          <cell r="C17">
            <v>0</v>
          </cell>
          <cell r="D17">
            <v>1000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2000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1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1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1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</row>
        <row r="18">
          <cell r="B18" t="str">
            <v>ООО Медсервис г. Салават</v>
          </cell>
          <cell r="C18">
            <v>0</v>
          </cell>
          <cell r="D18">
            <v>0</v>
          </cell>
          <cell r="E18">
            <v>280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280</v>
          </cell>
          <cell r="K18">
            <v>240</v>
          </cell>
          <cell r="L18">
            <v>1600</v>
          </cell>
          <cell r="M18">
            <v>0</v>
          </cell>
          <cell r="N18">
            <v>1300</v>
          </cell>
          <cell r="O18">
            <v>0</v>
          </cell>
          <cell r="P18">
            <v>0</v>
          </cell>
          <cell r="Q18">
            <v>500</v>
          </cell>
          <cell r="R18">
            <v>640</v>
          </cell>
          <cell r="S18">
            <v>0</v>
          </cell>
          <cell r="T18">
            <v>400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5200</v>
          </cell>
          <cell r="Z18">
            <v>8000</v>
          </cell>
          <cell r="AA18">
            <v>1120</v>
          </cell>
          <cell r="AB18">
            <v>65</v>
          </cell>
          <cell r="AC18">
            <v>0</v>
          </cell>
          <cell r="AD18">
            <v>1050</v>
          </cell>
          <cell r="AE18">
            <v>0</v>
          </cell>
          <cell r="AF18">
            <v>98</v>
          </cell>
          <cell r="AG18">
            <v>0</v>
          </cell>
          <cell r="AH18">
            <v>0</v>
          </cell>
          <cell r="AI18">
            <v>20773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1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1</v>
          </cell>
          <cell r="BA18">
            <v>0.25</v>
          </cell>
          <cell r="BB18">
            <v>1.5</v>
          </cell>
          <cell r="BC18">
            <v>0</v>
          </cell>
          <cell r="BD18">
            <v>1</v>
          </cell>
          <cell r="BE18">
            <v>0</v>
          </cell>
          <cell r="BF18">
            <v>0</v>
          </cell>
          <cell r="BG18">
            <v>1</v>
          </cell>
          <cell r="BH18">
            <v>0.75</v>
          </cell>
          <cell r="BI18">
            <v>0</v>
          </cell>
          <cell r="BJ18">
            <v>1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8</v>
          </cell>
          <cell r="BP18">
            <v>13</v>
          </cell>
          <cell r="BQ18">
            <v>1</v>
          </cell>
          <cell r="BR18">
            <v>1</v>
          </cell>
          <cell r="BS18">
            <v>0</v>
          </cell>
          <cell r="BT18">
            <v>0.5</v>
          </cell>
          <cell r="BU18">
            <v>0</v>
          </cell>
          <cell r="BV18">
            <v>1.5</v>
          </cell>
          <cell r="BW18">
            <v>0</v>
          </cell>
          <cell r="BX18">
            <v>0</v>
          </cell>
          <cell r="BY18">
            <v>1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1</v>
          </cell>
          <cell r="CE18">
            <v>0.25</v>
          </cell>
          <cell r="CF18">
            <v>1.5</v>
          </cell>
          <cell r="CG18">
            <v>0</v>
          </cell>
          <cell r="CH18">
            <v>1</v>
          </cell>
          <cell r="CI18">
            <v>0</v>
          </cell>
          <cell r="CJ18">
            <v>0</v>
          </cell>
          <cell r="CK18">
            <v>1</v>
          </cell>
          <cell r="CL18">
            <v>0.75</v>
          </cell>
          <cell r="CM18">
            <v>0</v>
          </cell>
          <cell r="CN18">
            <v>1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8</v>
          </cell>
          <cell r="CT18">
            <v>11</v>
          </cell>
          <cell r="CU18">
            <v>1</v>
          </cell>
          <cell r="CV18">
            <v>1</v>
          </cell>
          <cell r="CW18">
            <v>0</v>
          </cell>
          <cell r="CX18">
            <v>0.5</v>
          </cell>
          <cell r="CY18">
            <v>0</v>
          </cell>
          <cell r="CZ18">
            <v>1.5</v>
          </cell>
          <cell r="DA18">
            <v>0</v>
          </cell>
          <cell r="DB18">
            <v>0</v>
          </cell>
          <cell r="DC18">
            <v>1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1</v>
          </cell>
          <cell r="DI18">
            <v>1</v>
          </cell>
          <cell r="DJ18">
            <v>1</v>
          </cell>
          <cell r="DK18">
            <v>0</v>
          </cell>
          <cell r="DL18">
            <v>1</v>
          </cell>
          <cell r="DM18">
            <v>0</v>
          </cell>
          <cell r="DN18">
            <v>0</v>
          </cell>
          <cell r="DO18">
            <v>1</v>
          </cell>
          <cell r="DP18">
            <v>1</v>
          </cell>
          <cell r="DQ18">
            <v>0</v>
          </cell>
          <cell r="DR18">
            <v>1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7</v>
          </cell>
          <cell r="DX18">
            <v>11</v>
          </cell>
          <cell r="DY18">
            <v>1</v>
          </cell>
          <cell r="DZ18">
            <v>1</v>
          </cell>
          <cell r="EA18">
            <v>0</v>
          </cell>
          <cell r="EB18">
            <v>1</v>
          </cell>
          <cell r="EC18">
            <v>0</v>
          </cell>
          <cell r="ED18">
            <v>1</v>
          </cell>
          <cell r="EE18">
            <v>0</v>
          </cell>
          <cell r="EF18">
            <v>0</v>
          </cell>
        </row>
        <row r="19">
          <cell r="B19" t="str">
            <v>ООО МедСервис г.Нефтекамск</v>
          </cell>
          <cell r="C19">
            <v>0</v>
          </cell>
          <cell r="D19">
            <v>1740</v>
          </cell>
          <cell r="E19">
            <v>1740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3480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1.5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1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</row>
        <row r="20">
          <cell r="B20" t="str">
            <v>ООО Медсервис с.Верхнеяркеево</v>
          </cell>
          <cell r="C20">
            <v>0</v>
          </cell>
          <cell r="D20">
            <v>1936</v>
          </cell>
          <cell r="E20">
            <v>700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350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396</v>
          </cell>
          <cell r="U20">
            <v>0</v>
          </cell>
          <cell r="V20">
            <v>0</v>
          </cell>
          <cell r="W20">
            <v>190</v>
          </cell>
          <cell r="X20">
            <v>0</v>
          </cell>
          <cell r="Y20">
            <v>300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3872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0.5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0.25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25</v>
          </cell>
          <cell r="BK20">
            <v>0</v>
          </cell>
          <cell r="BL20">
            <v>0</v>
          </cell>
          <cell r="BM20">
            <v>0.25</v>
          </cell>
          <cell r="BN20">
            <v>0</v>
          </cell>
          <cell r="BO20">
            <v>0.25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1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1</v>
          </cell>
          <cell r="CO20">
            <v>0</v>
          </cell>
          <cell r="CP20">
            <v>0</v>
          </cell>
          <cell r="CQ20">
            <v>1</v>
          </cell>
          <cell r="CR20">
            <v>0</v>
          </cell>
          <cell r="CS20">
            <v>1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1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1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1</v>
          </cell>
          <cell r="DS20">
            <v>0</v>
          </cell>
          <cell r="DT20">
            <v>0</v>
          </cell>
          <cell r="DU20">
            <v>1</v>
          </cell>
          <cell r="DV20">
            <v>0</v>
          </cell>
          <cell r="DW20">
            <v>1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</row>
        <row r="21">
          <cell r="B21" t="str">
            <v>ООО Медсервис с.Ермолаево</v>
          </cell>
          <cell r="C21">
            <v>0</v>
          </cell>
          <cell r="D21">
            <v>6422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988</v>
          </cell>
          <cell r="M21">
            <v>0</v>
          </cell>
          <cell r="N21">
            <v>1235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4199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12844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1</v>
          </cell>
          <cell r="BC21">
            <v>0</v>
          </cell>
          <cell r="BD21">
            <v>1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1</v>
          </cell>
          <cell r="CG21">
            <v>0</v>
          </cell>
          <cell r="CH21">
            <v>1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1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1</v>
          </cell>
          <cell r="DK21">
            <v>0</v>
          </cell>
          <cell r="DL21">
            <v>1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1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</row>
        <row r="22">
          <cell r="B22" t="str">
            <v>ООО Профи-клиник</v>
          </cell>
          <cell r="C22">
            <v>0</v>
          </cell>
          <cell r="D22">
            <v>15000</v>
          </cell>
          <cell r="E22">
            <v>2000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2000</v>
          </cell>
          <cell r="K22">
            <v>0</v>
          </cell>
          <cell r="L22">
            <v>0</v>
          </cell>
          <cell r="M22">
            <v>0</v>
          </cell>
          <cell r="N22">
            <v>2000</v>
          </cell>
          <cell r="O22">
            <v>0</v>
          </cell>
          <cell r="P22">
            <v>0</v>
          </cell>
          <cell r="Q22">
            <v>3000</v>
          </cell>
          <cell r="R22">
            <v>3000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2000</v>
          </cell>
          <cell r="Z22">
            <v>0</v>
          </cell>
          <cell r="AA22">
            <v>0</v>
          </cell>
          <cell r="AB22">
            <v>0</v>
          </cell>
          <cell r="AC22">
            <v>1000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30000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2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2</v>
          </cell>
          <cell r="BE22">
            <v>0</v>
          </cell>
          <cell r="BF22">
            <v>0</v>
          </cell>
          <cell r="BG22">
            <v>2</v>
          </cell>
          <cell r="BH22">
            <v>2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3</v>
          </cell>
          <cell r="BP22">
            <v>0</v>
          </cell>
          <cell r="BQ22">
            <v>0</v>
          </cell>
          <cell r="BR22">
            <v>0</v>
          </cell>
          <cell r="BS22">
            <v>1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2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2</v>
          </cell>
          <cell r="CE22">
            <v>0</v>
          </cell>
          <cell r="CF22">
            <v>0</v>
          </cell>
          <cell r="CG22">
            <v>0</v>
          </cell>
          <cell r="CH22">
            <v>2</v>
          </cell>
          <cell r="CI22">
            <v>0</v>
          </cell>
          <cell r="CJ22">
            <v>0</v>
          </cell>
          <cell r="CK22">
            <v>2</v>
          </cell>
          <cell r="CL22">
            <v>2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3</v>
          </cell>
          <cell r="CT22">
            <v>0</v>
          </cell>
          <cell r="CU22">
            <v>0</v>
          </cell>
          <cell r="CV22">
            <v>0</v>
          </cell>
          <cell r="CW22">
            <v>1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2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2</v>
          </cell>
          <cell r="DI22">
            <v>0</v>
          </cell>
          <cell r="DJ22">
            <v>0</v>
          </cell>
          <cell r="DK22">
            <v>0</v>
          </cell>
          <cell r="DL22">
            <v>2</v>
          </cell>
          <cell r="DM22">
            <v>0</v>
          </cell>
          <cell r="DN22">
            <v>0</v>
          </cell>
          <cell r="DO22">
            <v>2</v>
          </cell>
          <cell r="DP22">
            <v>2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3</v>
          </cell>
          <cell r="DX22">
            <v>0</v>
          </cell>
          <cell r="DY22">
            <v>0</v>
          </cell>
          <cell r="DZ22">
            <v>0</v>
          </cell>
          <cell r="EA22">
            <v>1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</row>
        <row r="23">
          <cell r="B23" t="str">
            <v>ООО Студия стоматологии</v>
          </cell>
          <cell r="C23">
            <v>0</v>
          </cell>
          <cell r="D23">
            <v>5000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5000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10000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4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4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4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</row>
        <row r="24">
          <cell r="B24" t="str">
            <v>ООО ЦДХ</v>
          </cell>
          <cell r="C24">
            <v>14400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2880</v>
          </cell>
          <cell r="O24">
            <v>0</v>
          </cell>
          <cell r="P24">
            <v>0</v>
          </cell>
          <cell r="Q24">
            <v>0</v>
          </cell>
          <cell r="R24">
            <v>2880</v>
          </cell>
          <cell r="S24">
            <v>0</v>
          </cell>
          <cell r="T24">
            <v>0</v>
          </cell>
          <cell r="U24">
            <v>2880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2880</v>
          </cell>
          <cell r="AB24">
            <v>0</v>
          </cell>
          <cell r="AC24">
            <v>0</v>
          </cell>
          <cell r="AD24">
            <v>2880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14400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1</v>
          </cell>
          <cell r="BE24">
            <v>0</v>
          </cell>
          <cell r="BF24">
            <v>0</v>
          </cell>
          <cell r="BG24">
            <v>0</v>
          </cell>
          <cell r="BH24">
            <v>1</v>
          </cell>
          <cell r="BI24">
            <v>0</v>
          </cell>
          <cell r="BJ24">
            <v>0</v>
          </cell>
          <cell r="BK24">
            <v>1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1</v>
          </cell>
          <cell r="BR24">
            <v>0</v>
          </cell>
          <cell r="BS24">
            <v>0</v>
          </cell>
          <cell r="BT24">
            <v>1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1</v>
          </cell>
          <cell r="CI24">
            <v>0</v>
          </cell>
          <cell r="CJ24">
            <v>0</v>
          </cell>
          <cell r="CK24">
            <v>0</v>
          </cell>
          <cell r="CL24">
            <v>1</v>
          </cell>
          <cell r="CM24">
            <v>0</v>
          </cell>
          <cell r="CN24">
            <v>0</v>
          </cell>
          <cell r="CO24">
            <v>1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1</v>
          </cell>
          <cell r="CV24">
            <v>0</v>
          </cell>
          <cell r="CW24">
            <v>0</v>
          </cell>
          <cell r="CX24">
            <v>1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1</v>
          </cell>
          <cell r="DM24">
            <v>0</v>
          </cell>
          <cell r="DN24">
            <v>0</v>
          </cell>
          <cell r="DO24">
            <v>0</v>
          </cell>
          <cell r="DP24">
            <v>1</v>
          </cell>
          <cell r="DQ24">
            <v>0</v>
          </cell>
          <cell r="DR24">
            <v>0</v>
          </cell>
          <cell r="DS24">
            <v>1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1</v>
          </cell>
          <cell r="DZ24">
            <v>0</v>
          </cell>
          <cell r="EA24">
            <v>0</v>
          </cell>
          <cell r="EB24">
            <v>1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</row>
        <row r="25">
          <cell r="B25" t="str">
            <v>ООО Эмидент ул.Мира</v>
          </cell>
          <cell r="C25">
            <v>0</v>
          </cell>
          <cell r="D25">
            <v>1176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1176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2352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2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2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2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</row>
        <row r="26">
          <cell r="B26" t="str">
            <v>ИТОГИ по специалистам</v>
          </cell>
          <cell r="C26">
            <v>20500</v>
          </cell>
          <cell r="D26">
            <v>100776</v>
          </cell>
          <cell r="E26">
            <v>16062</v>
          </cell>
          <cell r="F26">
            <v>291</v>
          </cell>
          <cell r="G26">
            <v>0</v>
          </cell>
          <cell r="H26">
            <v>1626</v>
          </cell>
          <cell r="I26">
            <v>75</v>
          </cell>
          <cell r="J26">
            <v>6436</v>
          </cell>
          <cell r="K26">
            <v>531</v>
          </cell>
          <cell r="L26">
            <v>7610</v>
          </cell>
          <cell r="M26">
            <v>3675</v>
          </cell>
          <cell r="N26">
            <v>11858</v>
          </cell>
          <cell r="O26">
            <v>50</v>
          </cell>
          <cell r="P26">
            <v>1265</v>
          </cell>
          <cell r="Q26">
            <v>5826</v>
          </cell>
          <cell r="R26">
            <v>8558</v>
          </cell>
          <cell r="S26">
            <v>50</v>
          </cell>
          <cell r="T26">
            <v>4249</v>
          </cell>
          <cell r="U26">
            <v>2980</v>
          </cell>
          <cell r="V26">
            <v>99</v>
          </cell>
          <cell r="W26">
            <v>589</v>
          </cell>
          <cell r="X26">
            <v>592</v>
          </cell>
          <cell r="Y26">
            <v>34883</v>
          </cell>
          <cell r="Z26">
            <v>22968</v>
          </cell>
          <cell r="AA26">
            <v>5817</v>
          </cell>
          <cell r="AB26">
            <v>5624</v>
          </cell>
          <cell r="AC26">
            <v>1191</v>
          </cell>
          <cell r="AD26">
            <v>8672</v>
          </cell>
          <cell r="AE26">
            <v>0</v>
          </cell>
          <cell r="AF26">
            <v>3130</v>
          </cell>
          <cell r="AG26">
            <v>0</v>
          </cell>
          <cell r="AH26">
            <v>191</v>
          </cell>
          <cell r="AI26">
            <v>255674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17.5</v>
          </cell>
          <cell r="AV26">
            <v>1</v>
          </cell>
          <cell r="AW26">
            <v>0</v>
          </cell>
          <cell r="AX26">
            <v>2</v>
          </cell>
          <cell r="AY26">
            <v>1</v>
          </cell>
          <cell r="AZ26">
            <v>7.5</v>
          </cell>
          <cell r="BA26">
            <v>1.25</v>
          </cell>
          <cell r="BB26">
            <v>8</v>
          </cell>
          <cell r="BC26">
            <v>4.25</v>
          </cell>
          <cell r="BD26">
            <v>10.25</v>
          </cell>
          <cell r="BE26">
            <v>0.5</v>
          </cell>
          <cell r="BF26">
            <v>1.5</v>
          </cell>
          <cell r="BG26">
            <v>6</v>
          </cell>
          <cell r="BH26">
            <v>6.25</v>
          </cell>
          <cell r="BI26">
            <v>0.5</v>
          </cell>
          <cell r="BJ26">
            <v>29.25</v>
          </cell>
          <cell r="BK26">
            <v>2</v>
          </cell>
          <cell r="BL26">
            <v>1</v>
          </cell>
          <cell r="BM26">
            <v>2.25</v>
          </cell>
          <cell r="BN26">
            <v>8.75</v>
          </cell>
          <cell r="BO26">
            <v>33.25</v>
          </cell>
          <cell r="BP26">
            <v>20.5</v>
          </cell>
          <cell r="BQ26">
            <v>4</v>
          </cell>
          <cell r="BR26">
            <v>6</v>
          </cell>
          <cell r="BS26">
            <v>2</v>
          </cell>
          <cell r="BT26">
            <v>6.5</v>
          </cell>
          <cell r="BU26">
            <v>0</v>
          </cell>
          <cell r="BV26">
            <v>5</v>
          </cell>
          <cell r="BW26">
            <v>0</v>
          </cell>
          <cell r="BX26">
            <v>1</v>
          </cell>
          <cell r="BY26">
            <v>17.5</v>
          </cell>
          <cell r="BZ26">
            <v>1</v>
          </cell>
          <cell r="CA26">
            <v>0</v>
          </cell>
          <cell r="CB26">
            <v>2</v>
          </cell>
          <cell r="CC26">
            <v>1</v>
          </cell>
          <cell r="CD26">
            <v>7.5</v>
          </cell>
          <cell r="CE26">
            <v>1.25</v>
          </cell>
          <cell r="CF26">
            <v>8</v>
          </cell>
          <cell r="CG26">
            <v>4.25</v>
          </cell>
          <cell r="CH26">
            <v>11</v>
          </cell>
          <cell r="CI26">
            <v>0.5</v>
          </cell>
          <cell r="CJ26">
            <v>1.5</v>
          </cell>
          <cell r="CK26">
            <v>6</v>
          </cell>
          <cell r="CL26">
            <v>6.25</v>
          </cell>
          <cell r="CM26">
            <v>0.5</v>
          </cell>
          <cell r="CN26">
            <v>5.25</v>
          </cell>
          <cell r="CO26">
            <v>2</v>
          </cell>
          <cell r="CP26">
            <v>1</v>
          </cell>
          <cell r="CQ26">
            <v>3</v>
          </cell>
          <cell r="CR26">
            <v>7.25</v>
          </cell>
          <cell r="CS26">
            <v>33</v>
          </cell>
          <cell r="CT26">
            <v>18.5</v>
          </cell>
          <cell r="CU26">
            <v>4</v>
          </cell>
          <cell r="CV26">
            <v>6</v>
          </cell>
          <cell r="CW26">
            <v>2</v>
          </cell>
          <cell r="CX26">
            <v>6.5</v>
          </cell>
          <cell r="CY26">
            <v>0</v>
          </cell>
          <cell r="CZ26">
            <v>5</v>
          </cell>
          <cell r="DA26">
            <v>0</v>
          </cell>
          <cell r="DB26">
            <v>1</v>
          </cell>
          <cell r="DC26">
            <v>17</v>
          </cell>
          <cell r="DD26">
            <v>1</v>
          </cell>
          <cell r="DE26">
            <v>0</v>
          </cell>
          <cell r="DF26">
            <v>2</v>
          </cell>
          <cell r="DG26">
            <v>1</v>
          </cell>
          <cell r="DH26">
            <v>8</v>
          </cell>
          <cell r="DI26">
            <v>2</v>
          </cell>
          <cell r="DJ26">
            <v>8</v>
          </cell>
          <cell r="DK26">
            <v>5</v>
          </cell>
          <cell r="DL26">
            <v>11</v>
          </cell>
          <cell r="DM26">
            <v>1</v>
          </cell>
          <cell r="DN26">
            <v>2</v>
          </cell>
          <cell r="DO26">
            <v>6</v>
          </cell>
          <cell r="DP26">
            <v>7</v>
          </cell>
          <cell r="DQ26">
            <v>1</v>
          </cell>
          <cell r="DR26">
            <v>6</v>
          </cell>
          <cell r="DS26">
            <v>2</v>
          </cell>
          <cell r="DT26">
            <v>1</v>
          </cell>
          <cell r="DU26">
            <v>3</v>
          </cell>
          <cell r="DV26">
            <v>9</v>
          </cell>
          <cell r="DW26">
            <v>32</v>
          </cell>
          <cell r="DX26">
            <v>18</v>
          </cell>
          <cell r="DY26">
            <v>4</v>
          </cell>
          <cell r="DZ26">
            <v>7</v>
          </cell>
          <cell r="EA26">
            <v>1</v>
          </cell>
          <cell r="EB26">
            <v>7</v>
          </cell>
          <cell r="EC26">
            <v>0</v>
          </cell>
          <cell r="ED26">
            <v>4</v>
          </cell>
          <cell r="EE26">
            <v>0</v>
          </cell>
          <cell r="EF26">
            <v>1</v>
          </cell>
        </row>
        <row r="27">
          <cell r="B27" t="str">
            <v>АУЗ РСП</v>
          </cell>
          <cell r="C27">
            <v>3252</v>
          </cell>
          <cell r="D27">
            <v>15918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19170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36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23.5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31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</row>
        <row r="28">
          <cell r="B28" t="str">
            <v>ГАУЗ РБ ДСП № 3</v>
          </cell>
          <cell r="C28">
            <v>25000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25000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41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36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33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</row>
        <row r="29">
          <cell r="B29" t="str">
            <v>ГАУЗ РБ КВД г.Салават</v>
          </cell>
          <cell r="C29">
            <v>3101</v>
          </cell>
          <cell r="D29">
            <v>6401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9502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10.75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8.75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5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</row>
        <row r="30">
          <cell r="B30" t="str">
            <v>ГАУЗ РБ КВД г.Стерлитамак</v>
          </cell>
          <cell r="C30">
            <v>4220</v>
          </cell>
          <cell r="D30">
            <v>7590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11810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31.25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31.25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27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</row>
        <row r="31">
          <cell r="B31" t="str">
            <v>ГАУЗ РБ СП № 8 г.Уфа</v>
          </cell>
          <cell r="C31">
            <v>0</v>
          </cell>
          <cell r="D31">
            <v>22911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22911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30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30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27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</row>
        <row r="32">
          <cell r="B32" t="str">
            <v>ГАУЗ РБ СП №9 г.Уфы</v>
          </cell>
          <cell r="C32">
            <v>0</v>
          </cell>
          <cell r="D32">
            <v>18369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18369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28.75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28.75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23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</row>
        <row r="33">
          <cell r="B33" t="str">
            <v>ГАУЗ РБ СП г.Сибай</v>
          </cell>
          <cell r="C33">
            <v>6720</v>
          </cell>
          <cell r="D33">
            <v>14780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21500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15.5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15.5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16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</row>
        <row r="34">
          <cell r="B34" t="str">
            <v>ГАУЗ РБ Учалинская ЦГБ</v>
          </cell>
          <cell r="C34">
            <v>0</v>
          </cell>
          <cell r="D34">
            <v>0</v>
          </cell>
          <cell r="E34">
            <v>7960</v>
          </cell>
          <cell r="F34">
            <v>0</v>
          </cell>
          <cell r="G34">
            <v>0</v>
          </cell>
          <cell r="H34">
            <v>1060</v>
          </cell>
          <cell r="I34">
            <v>0</v>
          </cell>
          <cell r="J34">
            <v>8930</v>
          </cell>
          <cell r="K34">
            <v>515</v>
          </cell>
          <cell r="L34">
            <v>3345</v>
          </cell>
          <cell r="M34">
            <v>0</v>
          </cell>
          <cell r="N34">
            <v>3500</v>
          </cell>
          <cell r="O34">
            <v>0</v>
          </cell>
          <cell r="P34">
            <v>0</v>
          </cell>
          <cell r="Q34">
            <v>2205</v>
          </cell>
          <cell r="R34">
            <v>3290</v>
          </cell>
          <cell r="S34">
            <v>0</v>
          </cell>
          <cell r="T34">
            <v>0</v>
          </cell>
          <cell r="U34">
            <v>17500</v>
          </cell>
          <cell r="V34">
            <v>884</v>
          </cell>
          <cell r="W34">
            <v>680</v>
          </cell>
          <cell r="X34">
            <v>0</v>
          </cell>
          <cell r="Y34">
            <v>26774</v>
          </cell>
          <cell r="Z34">
            <v>32660</v>
          </cell>
          <cell r="AA34">
            <v>5190</v>
          </cell>
          <cell r="AB34">
            <v>0</v>
          </cell>
          <cell r="AC34">
            <v>0</v>
          </cell>
          <cell r="AD34">
            <v>2690</v>
          </cell>
          <cell r="AE34">
            <v>0</v>
          </cell>
          <cell r="AF34">
            <v>5150</v>
          </cell>
          <cell r="AG34">
            <v>0</v>
          </cell>
          <cell r="AH34">
            <v>3700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8.75</v>
          </cell>
          <cell r="AV34">
            <v>0</v>
          </cell>
          <cell r="AW34">
            <v>0</v>
          </cell>
          <cell r="AX34">
            <v>1</v>
          </cell>
          <cell r="AY34">
            <v>0</v>
          </cell>
          <cell r="AZ34">
            <v>4</v>
          </cell>
          <cell r="BA34">
            <v>1</v>
          </cell>
          <cell r="BB34">
            <v>2</v>
          </cell>
          <cell r="BC34">
            <v>0</v>
          </cell>
          <cell r="BD34">
            <v>5</v>
          </cell>
          <cell r="BE34">
            <v>0</v>
          </cell>
          <cell r="BF34">
            <v>0</v>
          </cell>
          <cell r="BG34">
            <v>1</v>
          </cell>
          <cell r="BH34">
            <v>4.25</v>
          </cell>
          <cell r="BI34">
            <v>0</v>
          </cell>
          <cell r="BJ34">
            <v>5.5</v>
          </cell>
          <cell r="BK34">
            <v>18</v>
          </cell>
          <cell r="BL34">
            <v>0.75</v>
          </cell>
          <cell r="BM34">
            <v>1</v>
          </cell>
          <cell r="BN34">
            <v>0</v>
          </cell>
          <cell r="BO34">
            <v>30</v>
          </cell>
          <cell r="BP34">
            <v>30</v>
          </cell>
          <cell r="BQ34">
            <v>3</v>
          </cell>
          <cell r="BR34">
            <v>0</v>
          </cell>
          <cell r="BS34">
            <v>0</v>
          </cell>
          <cell r="BT34">
            <v>2.25</v>
          </cell>
          <cell r="BU34">
            <v>0</v>
          </cell>
          <cell r="BV34">
            <v>2.5</v>
          </cell>
          <cell r="BW34">
            <v>0</v>
          </cell>
          <cell r="BX34">
            <v>3</v>
          </cell>
          <cell r="BY34">
            <v>8.75</v>
          </cell>
          <cell r="BZ34">
            <v>0</v>
          </cell>
          <cell r="CA34">
            <v>0</v>
          </cell>
          <cell r="CB34">
            <v>1</v>
          </cell>
          <cell r="CC34">
            <v>0</v>
          </cell>
          <cell r="CD34">
            <v>4</v>
          </cell>
          <cell r="CE34">
            <v>1</v>
          </cell>
          <cell r="CF34">
            <v>2</v>
          </cell>
          <cell r="CG34">
            <v>0</v>
          </cell>
          <cell r="CH34">
            <v>5</v>
          </cell>
          <cell r="CI34">
            <v>0</v>
          </cell>
          <cell r="CJ34">
            <v>0</v>
          </cell>
          <cell r="CK34">
            <v>1</v>
          </cell>
          <cell r="CL34">
            <v>4.25</v>
          </cell>
          <cell r="CM34">
            <v>0</v>
          </cell>
          <cell r="CN34">
            <v>3</v>
          </cell>
          <cell r="CO34">
            <v>18</v>
          </cell>
          <cell r="CP34">
            <v>0.75</v>
          </cell>
          <cell r="CQ34">
            <v>1</v>
          </cell>
          <cell r="CR34">
            <v>0</v>
          </cell>
          <cell r="CS34">
            <v>30</v>
          </cell>
          <cell r="CT34">
            <v>30</v>
          </cell>
          <cell r="CU34">
            <v>3</v>
          </cell>
          <cell r="CV34">
            <v>0</v>
          </cell>
          <cell r="CW34">
            <v>0</v>
          </cell>
          <cell r="CX34">
            <v>2.25</v>
          </cell>
          <cell r="CY34">
            <v>0</v>
          </cell>
          <cell r="CZ34">
            <v>2.5</v>
          </cell>
          <cell r="DA34">
            <v>0</v>
          </cell>
          <cell r="DB34">
            <v>3</v>
          </cell>
          <cell r="DC34">
            <v>7</v>
          </cell>
          <cell r="DD34">
            <v>0</v>
          </cell>
          <cell r="DE34">
            <v>0</v>
          </cell>
          <cell r="DF34">
            <v>2</v>
          </cell>
          <cell r="DG34">
            <v>0</v>
          </cell>
          <cell r="DH34">
            <v>3</v>
          </cell>
          <cell r="DI34">
            <v>1</v>
          </cell>
          <cell r="DJ34">
            <v>2</v>
          </cell>
          <cell r="DK34">
            <v>0</v>
          </cell>
          <cell r="DL34">
            <v>4</v>
          </cell>
          <cell r="DM34">
            <v>0</v>
          </cell>
          <cell r="DN34">
            <v>0</v>
          </cell>
          <cell r="DO34">
            <v>1</v>
          </cell>
          <cell r="DP34">
            <v>4</v>
          </cell>
          <cell r="DQ34">
            <v>0</v>
          </cell>
          <cell r="DR34">
            <v>2</v>
          </cell>
          <cell r="DS34">
            <v>15</v>
          </cell>
          <cell r="DT34">
            <v>1</v>
          </cell>
          <cell r="DU34">
            <v>1</v>
          </cell>
          <cell r="DV34">
            <v>0</v>
          </cell>
          <cell r="DW34">
            <v>22</v>
          </cell>
          <cell r="DX34">
            <v>30</v>
          </cell>
          <cell r="DY34">
            <v>2</v>
          </cell>
          <cell r="DZ34">
            <v>0</v>
          </cell>
          <cell r="EA34">
            <v>0</v>
          </cell>
          <cell r="EB34">
            <v>2</v>
          </cell>
          <cell r="EC34">
            <v>0</v>
          </cell>
          <cell r="ED34">
            <v>1</v>
          </cell>
          <cell r="EE34">
            <v>0</v>
          </cell>
          <cell r="EF34">
            <v>3</v>
          </cell>
        </row>
        <row r="35">
          <cell r="B35" t="str">
            <v>ГАУЗ РКВД №1</v>
          </cell>
          <cell r="C35">
            <v>13600</v>
          </cell>
          <cell r="D35">
            <v>29178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42778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53.5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53.5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49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</row>
        <row r="36">
          <cell r="B36" t="str">
            <v>ГАУЗ СП Дюртюлинского района</v>
          </cell>
          <cell r="C36">
            <v>1478</v>
          </cell>
          <cell r="D36">
            <v>10522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12000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14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12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12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</row>
        <row r="37">
          <cell r="B37" t="str">
            <v>ГБУ Уфимский НИИ глазных болезн</v>
          </cell>
          <cell r="C37">
            <v>8688</v>
          </cell>
          <cell r="D37">
            <v>23112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31800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432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323.5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358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</row>
        <row r="38">
          <cell r="B38" t="str">
            <v>ГБУЗ РБ Акъярская ЦРБ</v>
          </cell>
          <cell r="C38">
            <v>0</v>
          </cell>
          <cell r="D38">
            <v>0</v>
          </cell>
          <cell r="E38">
            <v>1314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704</v>
          </cell>
          <cell r="K38">
            <v>351</v>
          </cell>
          <cell r="L38">
            <v>952</v>
          </cell>
          <cell r="M38">
            <v>0</v>
          </cell>
          <cell r="N38">
            <v>416</v>
          </cell>
          <cell r="O38">
            <v>0</v>
          </cell>
          <cell r="P38">
            <v>0</v>
          </cell>
          <cell r="Q38">
            <v>603</v>
          </cell>
          <cell r="R38">
            <v>1684</v>
          </cell>
          <cell r="S38">
            <v>0</v>
          </cell>
          <cell r="T38">
            <v>1757</v>
          </cell>
          <cell r="U38">
            <v>13642</v>
          </cell>
          <cell r="V38">
            <v>0</v>
          </cell>
          <cell r="W38">
            <v>0</v>
          </cell>
          <cell r="X38">
            <v>0</v>
          </cell>
          <cell r="Y38">
            <v>9800</v>
          </cell>
          <cell r="Z38">
            <v>21901</v>
          </cell>
          <cell r="AA38">
            <v>8</v>
          </cell>
          <cell r="AB38">
            <v>0</v>
          </cell>
          <cell r="AC38">
            <v>0</v>
          </cell>
          <cell r="AD38">
            <v>1760</v>
          </cell>
          <cell r="AE38">
            <v>0</v>
          </cell>
          <cell r="AF38">
            <v>0</v>
          </cell>
          <cell r="AG38">
            <v>0</v>
          </cell>
          <cell r="AH38">
            <v>5697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3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1</v>
          </cell>
          <cell r="BB38">
            <v>0.5</v>
          </cell>
          <cell r="BC38">
            <v>0</v>
          </cell>
          <cell r="BD38">
            <v>1.5</v>
          </cell>
          <cell r="BE38">
            <v>0</v>
          </cell>
          <cell r="BF38">
            <v>0</v>
          </cell>
          <cell r="BG38">
            <v>1</v>
          </cell>
          <cell r="BH38">
            <v>1.5</v>
          </cell>
          <cell r="BI38">
            <v>0</v>
          </cell>
          <cell r="BJ38">
            <v>1.5</v>
          </cell>
          <cell r="BK38">
            <v>10</v>
          </cell>
          <cell r="BL38">
            <v>0</v>
          </cell>
          <cell r="BM38">
            <v>0</v>
          </cell>
          <cell r="BN38">
            <v>0</v>
          </cell>
          <cell r="BO38">
            <v>6.25</v>
          </cell>
          <cell r="BP38">
            <v>10</v>
          </cell>
          <cell r="BQ38">
            <v>0.75</v>
          </cell>
          <cell r="BR38">
            <v>0</v>
          </cell>
          <cell r="BS38">
            <v>0</v>
          </cell>
          <cell r="BT38">
            <v>3</v>
          </cell>
          <cell r="BU38">
            <v>0</v>
          </cell>
          <cell r="BV38">
            <v>0.5</v>
          </cell>
          <cell r="BW38">
            <v>0</v>
          </cell>
          <cell r="BX38">
            <v>3</v>
          </cell>
          <cell r="BY38">
            <v>3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1</v>
          </cell>
          <cell r="CE38">
            <v>1</v>
          </cell>
          <cell r="CF38">
            <v>0.25</v>
          </cell>
          <cell r="CG38">
            <v>0</v>
          </cell>
          <cell r="CH38">
            <v>1.5</v>
          </cell>
          <cell r="CI38">
            <v>0</v>
          </cell>
          <cell r="CJ38">
            <v>0</v>
          </cell>
          <cell r="CK38">
            <v>1</v>
          </cell>
          <cell r="CL38">
            <v>1.5</v>
          </cell>
          <cell r="CM38">
            <v>0</v>
          </cell>
          <cell r="CN38">
            <v>1.5</v>
          </cell>
          <cell r="CO38">
            <v>5</v>
          </cell>
          <cell r="CP38">
            <v>0</v>
          </cell>
          <cell r="CQ38">
            <v>0</v>
          </cell>
          <cell r="CR38">
            <v>0</v>
          </cell>
          <cell r="CS38">
            <v>6.25</v>
          </cell>
          <cell r="CT38">
            <v>8</v>
          </cell>
          <cell r="CU38">
            <v>0.25</v>
          </cell>
          <cell r="CV38">
            <v>0</v>
          </cell>
          <cell r="CW38">
            <v>0</v>
          </cell>
          <cell r="CX38">
            <v>2</v>
          </cell>
          <cell r="CY38">
            <v>0</v>
          </cell>
          <cell r="CZ38">
            <v>0.25</v>
          </cell>
          <cell r="DA38">
            <v>0</v>
          </cell>
          <cell r="DB38">
            <v>2</v>
          </cell>
          <cell r="DC38">
            <v>3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1</v>
          </cell>
          <cell r="DI38">
            <v>1</v>
          </cell>
          <cell r="DJ38">
            <v>1</v>
          </cell>
          <cell r="DK38">
            <v>0</v>
          </cell>
          <cell r="DL38">
            <v>1</v>
          </cell>
          <cell r="DM38">
            <v>0</v>
          </cell>
          <cell r="DN38">
            <v>0</v>
          </cell>
          <cell r="DO38">
            <v>1</v>
          </cell>
          <cell r="DP38">
            <v>1</v>
          </cell>
          <cell r="DQ38">
            <v>0</v>
          </cell>
          <cell r="DR38">
            <v>1</v>
          </cell>
          <cell r="DS38">
            <v>5</v>
          </cell>
          <cell r="DT38">
            <v>0</v>
          </cell>
          <cell r="DU38">
            <v>0</v>
          </cell>
          <cell r="DV38">
            <v>0</v>
          </cell>
          <cell r="DW38">
            <v>5</v>
          </cell>
          <cell r="DX38">
            <v>8</v>
          </cell>
          <cell r="DY38">
            <v>1</v>
          </cell>
          <cell r="DZ38">
            <v>0</v>
          </cell>
          <cell r="EA38">
            <v>0</v>
          </cell>
          <cell r="EB38">
            <v>2</v>
          </cell>
          <cell r="EC38">
            <v>0</v>
          </cell>
          <cell r="ED38">
            <v>0</v>
          </cell>
          <cell r="EE38">
            <v>0</v>
          </cell>
          <cell r="EF38">
            <v>2</v>
          </cell>
        </row>
        <row r="39">
          <cell r="B39" t="str">
            <v>ГБУЗ РБ Архангельская ЦРБ</v>
          </cell>
          <cell r="C39">
            <v>0</v>
          </cell>
          <cell r="D39">
            <v>0</v>
          </cell>
          <cell r="E39">
            <v>3700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739</v>
          </cell>
          <cell r="K39">
            <v>0</v>
          </cell>
          <cell r="L39">
            <v>1687</v>
          </cell>
          <cell r="M39">
            <v>0</v>
          </cell>
          <cell r="N39">
            <v>2644</v>
          </cell>
          <cell r="O39">
            <v>0</v>
          </cell>
          <cell r="P39">
            <v>0</v>
          </cell>
          <cell r="Q39">
            <v>1792</v>
          </cell>
          <cell r="R39">
            <v>1996</v>
          </cell>
          <cell r="S39">
            <v>0</v>
          </cell>
          <cell r="T39">
            <v>1518</v>
          </cell>
          <cell r="U39">
            <v>4455</v>
          </cell>
          <cell r="V39">
            <v>0</v>
          </cell>
          <cell r="W39">
            <v>0</v>
          </cell>
          <cell r="X39">
            <v>0</v>
          </cell>
          <cell r="Y39">
            <v>8482</v>
          </cell>
          <cell r="Z39">
            <v>8312</v>
          </cell>
          <cell r="AA39">
            <v>0</v>
          </cell>
          <cell r="AB39">
            <v>0</v>
          </cell>
          <cell r="AC39">
            <v>0</v>
          </cell>
          <cell r="AD39">
            <v>3204</v>
          </cell>
          <cell r="AE39">
            <v>0</v>
          </cell>
          <cell r="AF39">
            <v>1448</v>
          </cell>
          <cell r="AG39">
            <v>0</v>
          </cell>
          <cell r="AH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2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</v>
          </cell>
          <cell r="BA39">
            <v>0</v>
          </cell>
          <cell r="BB39">
            <v>1</v>
          </cell>
          <cell r="BC39">
            <v>0</v>
          </cell>
          <cell r="BD39">
            <v>2</v>
          </cell>
          <cell r="BE39">
            <v>0</v>
          </cell>
          <cell r="BF39">
            <v>0</v>
          </cell>
          <cell r="BG39">
            <v>0.5</v>
          </cell>
          <cell r="BH39">
            <v>1</v>
          </cell>
          <cell r="BI39">
            <v>0</v>
          </cell>
          <cell r="BJ39">
            <v>1</v>
          </cell>
          <cell r="BK39">
            <v>5</v>
          </cell>
          <cell r="BL39">
            <v>0</v>
          </cell>
          <cell r="BM39">
            <v>0</v>
          </cell>
          <cell r="BN39">
            <v>0</v>
          </cell>
          <cell r="BO39">
            <v>6.5</v>
          </cell>
          <cell r="BP39">
            <v>8</v>
          </cell>
          <cell r="BQ39">
            <v>0</v>
          </cell>
          <cell r="BR39">
            <v>0</v>
          </cell>
          <cell r="BS39">
            <v>0</v>
          </cell>
          <cell r="BT39">
            <v>2</v>
          </cell>
          <cell r="BU39">
            <v>0</v>
          </cell>
          <cell r="BV39">
            <v>1</v>
          </cell>
          <cell r="BW39">
            <v>0</v>
          </cell>
          <cell r="BX39">
            <v>0</v>
          </cell>
          <cell r="BY39">
            <v>2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1</v>
          </cell>
          <cell r="CE39">
            <v>0</v>
          </cell>
          <cell r="CF39">
            <v>1</v>
          </cell>
          <cell r="CG39">
            <v>0</v>
          </cell>
          <cell r="CH39">
            <v>2</v>
          </cell>
          <cell r="CI39">
            <v>0</v>
          </cell>
          <cell r="CJ39">
            <v>0</v>
          </cell>
          <cell r="CK39">
            <v>0.5</v>
          </cell>
          <cell r="CL39">
            <v>1</v>
          </cell>
          <cell r="CM39">
            <v>0</v>
          </cell>
          <cell r="CN39">
            <v>1</v>
          </cell>
          <cell r="CO39">
            <v>5</v>
          </cell>
          <cell r="CP39">
            <v>0</v>
          </cell>
          <cell r="CQ39">
            <v>0</v>
          </cell>
          <cell r="CR39">
            <v>0</v>
          </cell>
          <cell r="CS39">
            <v>6.5</v>
          </cell>
          <cell r="CT39">
            <v>8</v>
          </cell>
          <cell r="CU39">
            <v>0</v>
          </cell>
          <cell r="CV39">
            <v>0</v>
          </cell>
          <cell r="CW39">
            <v>0</v>
          </cell>
          <cell r="CX39">
            <v>2</v>
          </cell>
          <cell r="CY39">
            <v>0</v>
          </cell>
          <cell r="CZ39">
            <v>1</v>
          </cell>
          <cell r="DA39">
            <v>0</v>
          </cell>
          <cell r="DB39">
            <v>0</v>
          </cell>
          <cell r="DC39">
            <v>2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1</v>
          </cell>
          <cell r="DI39">
            <v>0</v>
          </cell>
          <cell r="DJ39">
            <v>1</v>
          </cell>
          <cell r="DK39">
            <v>0</v>
          </cell>
          <cell r="DL39">
            <v>2</v>
          </cell>
          <cell r="DM39">
            <v>0</v>
          </cell>
          <cell r="DN39">
            <v>0</v>
          </cell>
          <cell r="DO39">
            <v>0</v>
          </cell>
          <cell r="DP39">
            <v>1</v>
          </cell>
          <cell r="DQ39">
            <v>0</v>
          </cell>
          <cell r="DR39">
            <v>1</v>
          </cell>
          <cell r="DS39">
            <v>3</v>
          </cell>
          <cell r="DT39">
            <v>0</v>
          </cell>
          <cell r="DU39">
            <v>0</v>
          </cell>
          <cell r="DV39">
            <v>0</v>
          </cell>
          <cell r="DW39">
            <v>6</v>
          </cell>
          <cell r="DX39">
            <v>7</v>
          </cell>
          <cell r="DY39">
            <v>0</v>
          </cell>
          <cell r="DZ39">
            <v>0</v>
          </cell>
          <cell r="EA39">
            <v>0</v>
          </cell>
          <cell r="EB39">
            <v>2</v>
          </cell>
          <cell r="EC39">
            <v>0</v>
          </cell>
          <cell r="ED39">
            <v>1</v>
          </cell>
          <cell r="EE39">
            <v>0</v>
          </cell>
          <cell r="EF39">
            <v>0</v>
          </cell>
        </row>
        <row r="40">
          <cell r="B40" t="str">
            <v>ГБУЗ РБ Аскаровская ЦРБ</v>
          </cell>
          <cell r="C40">
            <v>0</v>
          </cell>
          <cell r="D40">
            <v>0</v>
          </cell>
          <cell r="E40">
            <v>1139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1103</v>
          </cell>
          <cell r="K40">
            <v>252</v>
          </cell>
          <cell r="L40">
            <v>1262</v>
          </cell>
          <cell r="M40">
            <v>12</v>
          </cell>
          <cell r="N40">
            <v>2468</v>
          </cell>
          <cell r="O40">
            <v>0</v>
          </cell>
          <cell r="P40">
            <v>0</v>
          </cell>
          <cell r="Q40">
            <v>1</v>
          </cell>
          <cell r="R40">
            <v>3843</v>
          </cell>
          <cell r="S40">
            <v>0</v>
          </cell>
          <cell r="T40">
            <v>4732</v>
          </cell>
          <cell r="U40">
            <v>17845</v>
          </cell>
          <cell r="V40">
            <v>0</v>
          </cell>
          <cell r="W40">
            <v>0</v>
          </cell>
          <cell r="X40">
            <v>0</v>
          </cell>
          <cell r="Y40">
            <v>2392</v>
          </cell>
          <cell r="Z40">
            <v>27441</v>
          </cell>
          <cell r="AA40">
            <v>35</v>
          </cell>
          <cell r="AB40">
            <v>0</v>
          </cell>
          <cell r="AC40">
            <v>297</v>
          </cell>
          <cell r="AD40">
            <v>22</v>
          </cell>
          <cell r="AE40">
            <v>0</v>
          </cell>
          <cell r="AF40">
            <v>38</v>
          </cell>
          <cell r="AG40">
            <v>0</v>
          </cell>
          <cell r="AH40">
            <v>2717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3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1</v>
          </cell>
          <cell r="BB40">
            <v>1</v>
          </cell>
          <cell r="BC40">
            <v>1</v>
          </cell>
          <cell r="BD40">
            <v>3</v>
          </cell>
          <cell r="BE40">
            <v>0</v>
          </cell>
          <cell r="BF40">
            <v>0</v>
          </cell>
          <cell r="BG40">
            <v>1</v>
          </cell>
          <cell r="BH40">
            <v>3</v>
          </cell>
          <cell r="BI40">
            <v>0</v>
          </cell>
          <cell r="BJ40">
            <v>4</v>
          </cell>
          <cell r="BK40">
            <v>14</v>
          </cell>
          <cell r="BL40">
            <v>0</v>
          </cell>
          <cell r="BM40">
            <v>0</v>
          </cell>
          <cell r="BN40">
            <v>0</v>
          </cell>
          <cell r="BO40">
            <v>16</v>
          </cell>
          <cell r="BP40">
            <v>17</v>
          </cell>
          <cell r="BQ40">
            <v>1</v>
          </cell>
          <cell r="BR40">
            <v>0</v>
          </cell>
          <cell r="BS40">
            <v>1</v>
          </cell>
          <cell r="BT40">
            <v>3</v>
          </cell>
          <cell r="BU40">
            <v>0</v>
          </cell>
          <cell r="BV40">
            <v>2</v>
          </cell>
          <cell r="BW40">
            <v>0</v>
          </cell>
          <cell r="BX40">
            <v>3</v>
          </cell>
          <cell r="BY40">
            <v>3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1</v>
          </cell>
          <cell r="CE40">
            <v>1</v>
          </cell>
          <cell r="CF40">
            <v>1</v>
          </cell>
          <cell r="CG40">
            <v>1</v>
          </cell>
          <cell r="CH40">
            <v>2</v>
          </cell>
          <cell r="CI40">
            <v>0</v>
          </cell>
          <cell r="CJ40">
            <v>0</v>
          </cell>
          <cell r="CK40">
            <v>1</v>
          </cell>
          <cell r="CL40">
            <v>2</v>
          </cell>
          <cell r="CM40">
            <v>0</v>
          </cell>
          <cell r="CN40">
            <v>1</v>
          </cell>
          <cell r="CO40">
            <v>8</v>
          </cell>
          <cell r="CP40">
            <v>0</v>
          </cell>
          <cell r="CQ40">
            <v>0</v>
          </cell>
          <cell r="CR40">
            <v>0</v>
          </cell>
          <cell r="CS40">
            <v>12</v>
          </cell>
          <cell r="CT40">
            <v>12</v>
          </cell>
          <cell r="CU40">
            <v>1</v>
          </cell>
          <cell r="CV40">
            <v>0</v>
          </cell>
          <cell r="CW40">
            <v>1</v>
          </cell>
          <cell r="CX40">
            <v>3</v>
          </cell>
          <cell r="CY40">
            <v>0</v>
          </cell>
          <cell r="CZ40">
            <v>1</v>
          </cell>
          <cell r="DA40">
            <v>0</v>
          </cell>
          <cell r="DB40">
            <v>2</v>
          </cell>
          <cell r="DC40">
            <v>3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1</v>
          </cell>
          <cell r="DI40">
            <v>1</v>
          </cell>
          <cell r="DJ40">
            <v>1</v>
          </cell>
          <cell r="DK40">
            <v>0</v>
          </cell>
          <cell r="DL40">
            <v>3</v>
          </cell>
          <cell r="DM40">
            <v>0</v>
          </cell>
          <cell r="DN40">
            <v>0</v>
          </cell>
          <cell r="DO40">
            <v>1</v>
          </cell>
          <cell r="DP40">
            <v>2</v>
          </cell>
          <cell r="DQ40">
            <v>0</v>
          </cell>
          <cell r="DR40">
            <v>3</v>
          </cell>
          <cell r="DS40">
            <v>12</v>
          </cell>
          <cell r="DT40">
            <v>0</v>
          </cell>
          <cell r="DU40">
            <v>0</v>
          </cell>
          <cell r="DV40">
            <v>0</v>
          </cell>
          <cell r="DW40">
            <v>14</v>
          </cell>
          <cell r="DX40">
            <v>13</v>
          </cell>
          <cell r="DY40">
            <v>0</v>
          </cell>
          <cell r="DZ40">
            <v>0</v>
          </cell>
          <cell r="EA40">
            <v>0</v>
          </cell>
          <cell r="EB40">
            <v>2</v>
          </cell>
          <cell r="EC40">
            <v>0</v>
          </cell>
          <cell r="ED40">
            <v>1</v>
          </cell>
          <cell r="EE40">
            <v>0</v>
          </cell>
          <cell r="EF40">
            <v>3</v>
          </cell>
        </row>
        <row r="41">
          <cell r="B41" t="str">
            <v>ГБУЗ РБ Аскинская ЦРБ</v>
          </cell>
          <cell r="C41">
            <v>0</v>
          </cell>
          <cell r="D41">
            <v>0</v>
          </cell>
          <cell r="E41">
            <v>2194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1884</v>
          </cell>
          <cell r="K41">
            <v>1171</v>
          </cell>
          <cell r="L41">
            <v>1394</v>
          </cell>
          <cell r="M41">
            <v>0</v>
          </cell>
          <cell r="N41">
            <v>2412</v>
          </cell>
          <cell r="O41">
            <v>0</v>
          </cell>
          <cell r="P41">
            <v>0</v>
          </cell>
          <cell r="Q41">
            <v>360</v>
          </cell>
          <cell r="R41">
            <v>2160</v>
          </cell>
          <cell r="S41">
            <v>0</v>
          </cell>
          <cell r="T41">
            <v>2160</v>
          </cell>
          <cell r="U41">
            <v>9320</v>
          </cell>
          <cell r="V41">
            <v>0</v>
          </cell>
          <cell r="W41">
            <v>0</v>
          </cell>
          <cell r="X41">
            <v>0</v>
          </cell>
          <cell r="Y41">
            <v>2853</v>
          </cell>
          <cell r="Z41">
            <v>12593</v>
          </cell>
          <cell r="AA41">
            <v>1020</v>
          </cell>
          <cell r="AB41">
            <v>876</v>
          </cell>
          <cell r="AC41">
            <v>0</v>
          </cell>
          <cell r="AD41">
            <v>2100</v>
          </cell>
          <cell r="AE41">
            <v>0</v>
          </cell>
          <cell r="AF41">
            <v>1380</v>
          </cell>
          <cell r="AG41">
            <v>0</v>
          </cell>
          <cell r="AH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3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1</v>
          </cell>
          <cell r="BA41">
            <v>1.5</v>
          </cell>
          <cell r="BB41">
            <v>0.5</v>
          </cell>
          <cell r="BC41">
            <v>0</v>
          </cell>
          <cell r="BD41">
            <v>2</v>
          </cell>
          <cell r="BE41">
            <v>0</v>
          </cell>
          <cell r="BF41">
            <v>0</v>
          </cell>
          <cell r="BG41">
            <v>1</v>
          </cell>
          <cell r="BH41">
            <v>1</v>
          </cell>
          <cell r="BI41">
            <v>0</v>
          </cell>
          <cell r="BJ41">
            <v>1</v>
          </cell>
          <cell r="BK41">
            <v>7.5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>
            <v>9.75</v>
          </cell>
          <cell r="BQ41">
            <v>0.5</v>
          </cell>
          <cell r="BR41">
            <v>0.5</v>
          </cell>
          <cell r="BS41">
            <v>0</v>
          </cell>
          <cell r="BT41">
            <v>0.5</v>
          </cell>
          <cell r="BU41">
            <v>0</v>
          </cell>
          <cell r="BV41">
            <v>0.75</v>
          </cell>
          <cell r="BW41">
            <v>0</v>
          </cell>
          <cell r="BX41">
            <v>0</v>
          </cell>
          <cell r="BY41">
            <v>3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0.5</v>
          </cell>
          <cell r="CE41">
            <v>1.5</v>
          </cell>
          <cell r="CF41">
            <v>0.5</v>
          </cell>
          <cell r="CG41">
            <v>0</v>
          </cell>
          <cell r="CH41">
            <v>2</v>
          </cell>
          <cell r="CI41">
            <v>0</v>
          </cell>
          <cell r="CJ41">
            <v>0</v>
          </cell>
          <cell r="CK41">
            <v>0.5</v>
          </cell>
          <cell r="CL41">
            <v>0.75</v>
          </cell>
          <cell r="CM41">
            <v>0</v>
          </cell>
          <cell r="CN41">
            <v>0.5</v>
          </cell>
          <cell r="CO41">
            <v>7.5</v>
          </cell>
          <cell r="CP41">
            <v>0</v>
          </cell>
          <cell r="CQ41">
            <v>0</v>
          </cell>
          <cell r="CR41">
            <v>0</v>
          </cell>
          <cell r="CS41">
            <v>4</v>
          </cell>
          <cell r="CT41">
            <v>9.75</v>
          </cell>
          <cell r="CU41">
            <v>0.5</v>
          </cell>
          <cell r="CV41">
            <v>0.5</v>
          </cell>
          <cell r="CW41">
            <v>0</v>
          </cell>
          <cell r="CX41">
            <v>0.5</v>
          </cell>
          <cell r="CY41">
            <v>0</v>
          </cell>
          <cell r="CZ41">
            <v>0.5</v>
          </cell>
          <cell r="DA41">
            <v>0</v>
          </cell>
          <cell r="DB41">
            <v>0</v>
          </cell>
          <cell r="DC41">
            <v>3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1</v>
          </cell>
          <cell r="DJ41">
            <v>0</v>
          </cell>
          <cell r="DK41">
            <v>0</v>
          </cell>
          <cell r="DL41">
            <v>1</v>
          </cell>
          <cell r="DM41">
            <v>0</v>
          </cell>
          <cell r="DN41">
            <v>0</v>
          </cell>
          <cell r="DO41">
            <v>1</v>
          </cell>
          <cell r="DP41">
            <v>0</v>
          </cell>
          <cell r="DQ41">
            <v>0</v>
          </cell>
          <cell r="DR41">
            <v>0</v>
          </cell>
          <cell r="DS41">
            <v>2</v>
          </cell>
          <cell r="DT41">
            <v>0</v>
          </cell>
          <cell r="DU41">
            <v>0</v>
          </cell>
          <cell r="DV41">
            <v>0</v>
          </cell>
          <cell r="DW41">
            <v>1</v>
          </cell>
          <cell r="DX41">
            <v>9</v>
          </cell>
          <cell r="DY41">
            <v>1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</row>
        <row r="42">
          <cell r="B42" t="str">
            <v>ГБУЗ РБ Баймакская ЦГБ</v>
          </cell>
          <cell r="C42">
            <v>0</v>
          </cell>
          <cell r="D42">
            <v>0</v>
          </cell>
          <cell r="E42">
            <v>5401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2617</v>
          </cell>
          <cell r="K42">
            <v>293</v>
          </cell>
          <cell r="L42">
            <v>775</v>
          </cell>
          <cell r="M42">
            <v>0</v>
          </cell>
          <cell r="N42">
            <v>2180</v>
          </cell>
          <cell r="O42">
            <v>0</v>
          </cell>
          <cell r="P42">
            <v>0</v>
          </cell>
          <cell r="Q42">
            <v>2163</v>
          </cell>
          <cell r="R42">
            <v>2052</v>
          </cell>
          <cell r="S42">
            <v>0</v>
          </cell>
          <cell r="T42">
            <v>1813</v>
          </cell>
          <cell r="U42">
            <v>11395</v>
          </cell>
          <cell r="V42">
            <v>0</v>
          </cell>
          <cell r="W42">
            <v>0</v>
          </cell>
          <cell r="X42">
            <v>0</v>
          </cell>
          <cell r="Y42">
            <v>17286</v>
          </cell>
          <cell r="Z42">
            <v>14106</v>
          </cell>
          <cell r="AA42">
            <v>1260</v>
          </cell>
          <cell r="AB42">
            <v>0</v>
          </cell>
          <cell r="AC42">
            <v>1287</v>
          </cell>
          <cell r="AD42">
            <v>1105</v>
          </cell>
          <cell r="AE42">
            <v>0</v>
          </cell>
          <cell r="AF42">
            <v>1200</v>
          </cell>
          <cell r="AG42">
            <v>0</v>
          </cell>
          <cell r="AH42">
            <v>0</v>
          </cell>
          <cell r="AJ42">
            <v>0</v>
          </cell>
          <cell r="AK42">
            <v>945</v>
          </cell>
          <cell r="AL42">
            <v>0</v>
          </cell>
          <cell r="AM42">
            <v>500</v>
          </cell>
          <cell r="AN42">
            <v>0</v>
          </cell>
          <cell r="AO42">
            <v>0</v>
          </cell>
          <cell r="AP42">
            <v>445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6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1.75</v>
          </cell>
          <cell r="BA42">
            <v>0.5</v>
          </cell>
          <cell r="BB42">
            <v>1.5</v>
          </cell>
          <cell r="BC42">
            <v>0</v>
          </cell>
          <cell r="BD42">
            <v>3</v>
          </cell>
          <cell r="BE42">
            <v>0</v>
          </cell>
          <cell r="BF42">
            <v>0</v>
          </cell>
          <cell r="BG42">
            <v>1</v>
          </cell>
          <cell r="BH42">
            <v>2.25</v>
          </cell>
          <cell r="BI42">
            <v>0</v>
          </cell>
          <cell r="BJ42">
            <v>3.25</v>
          </cell>
          <cell r="BK42">
            <v>20.5</v>
          </cell>
          <cell r="BL42">
            <v>0</v>
          </cell>
          <cell r="BM42">
            <v>0</v>
          </cell>
          <cell r="BN42">
            <v>0</v>
          </cell>
          <cell r="BO42">
            <v>11.5</v>
          </cell>
          <cell r="BP42">
            <v>25.5</v>
          </cell>
          <cell r="BQ42">
            <v>1.5</v>
          </cell>
          <cell r="BR42">
            <v>0</v>
          </cell>
          <cell r="BS42">
            <v>1.5</v>
          </cell>
          <cell r="BT42">
            <v>2.5</v>
          </cell>
          <cell r="BU42">
            <v>0</v>
          </cell>
          <cell r="BV42">
            <v>0.5</v>
          </cell>
          <cell r="BW42">
            <v>0</v>
          </cell>
          <cell r="BX42">
            <v>0</v>
          </cell>
          <cell r="BY42">
            <v>6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1.5</v>
          </cell>
          <cell r="CE42">
            <v>0.5</v>
          </cell>
          <cell r="CF42">
            <v>1</v>
          </cell>
          <cell r="CG42">
            <v>0</v>
          </cell>
          <cell r="CH42">
            <v>2.5</v>
          </cell>
          <cell r="CI42">
            <v>0</v>
          </cell>
          <cell r="CJ42">
            <v>0</v>
          </cell>
          <cell r="CK42">
            <v>1</v>
          </cell>
          <cell r="CL42">
            <v>1.25</v>
          </cell>
          <cell r="CM42">
            <v>0</v>
          </cell>
          <cell r="CN42">
            <v>2.5</v>
          </cell>
          <cell r="CO42">
            <v>18.75</v>
          </cell>
          <cell r="CP42">
            <v>0</v>
          </cell>
          <cell r="CQ42">
            <v>0</v>
          </cell>
          <cell r="CR42">
            <v>0</v>
          </cell>
          <cell r="CS42">
            <v>11</v>
          </cell>
          <cell r="CT42">
            <v>23.25</v>
          </cell>
          <cell r="CU42">
            <v>1.25</v>
          </cell>
          <cell r="CV42">
            <v>0</v>
          </cell>
          <cell r="CW42">
            <v>1.5</v>
          </cell>
          <cell r="CX42">
            <v>2.5</v>
          </cell>
          <cell r="CY42">
            <v>0</v>
          </cell>
          <cell r="CZ42">
            <v>0.5</v>
          </cell>
          <cell r="DA42">
            <v>0</v>
          </cell>
          <cell r="DB42">
            <v>0</v>
          </cell>
          <cell r="DC42">
            <v>6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1</v>
          </cell>
          <cell r="DI42">
            <v>0</v>
          </cell>
          <cell r="DJ42">
            <v>0</v>
          </cell>
          <cell r="DK42">
            <v>0</v>
          </cell>
          <cell r="DL42">
            <v>2</v>
          </cell>
          <cell r="DM42">
            <v>0</v>
          </cell>
          <cell r="DN42">
            <v>0</v>
          </cell>
          <cell r="DO42">
            <v>1</v>
          </cell>
          <cell r="DP42">
            <v>1</v>
          </cell>
          <cell r="DQ42">
            <v>0</v>
          </cell>
          <cell r="DR42">
            <v>2</v>
          </cell>
          <cell r="DS42">
            <v>19</v>
          </cell>
          <cell r="DT42">
            <v>0</v>
          </cell>
          <cell r="DU42">
            <v>0</v>
          </cell>
          <cell r="DV42">
            <v>0</v>
          </cell>
          <cell r="DW42">
            <v>10</v>
          </cell>
          <cell r="DX42">
            <v>20</v>
          </cell>
          <cell r="DY42">
            <v>1</v>
          </cell>
          <cell r="DZ42">
            <v>0</v>
          </cell>
          <cell r="EA42">
            <v>1</v>
          </cell>
          <cell r="EB42">
            <v>2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</row>
        <row r="43">
          <cell r="B43" t="str">
            <v>ГБУЗ РБ Бакалинская ЦРБ</v>
          </cell>
          <cell r="C43">
            <v>0</v>
          </cell>
          <cell r="D43">
            <v>0</v>
          </cell>
          <cell r="E43">
            <v>3840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1620</v>
          </cell>
          <cell r="K43">
            <v>480</v>
          </cell>
          <cell r="L43">
            <v>985</v>
          </cell>
          <cell r="M43">
            <v>0</v>
          </cell>
          <cell r="N43">
            <v>2400</v>
          </cell>
          <cell r="O43">
            <v>0</v>
          </cell>
          <cell r="P43">
            <v>0</v>
          </cell>
          <cell r="Q43">
            <v>480</v>
          </cell>
          <cell r="R43">
            <v>2025</v>
          </cell>
          <cell r="S43">
            <v>0</v>
          </cell>
          <cell r="T43">
            <v>1980</v>
          </cell>
          <cell r="U43">
            <v>8500</v>
          </cell>
          <cell r="V43">
            <v>0</v>
          </cell>
          <cell r="W43">
            <v>0</v>
          </cell>
          <cell r="X43">
            <v>0</v>
          </cell>
          <cell r="Y43">
            <v>5711</v>
          </cell>
          <cell r="Z43">
            <v>17685</v>
          </cell>
          <cell r="AA43">
            <v>0</v>
          </cell>
          <cell r="AB43">
            <v>1560</v>
          </cell>
          <cell r="AC43">
            <v>0</v>
          </cell>
          <cell r="AD43">
            <v>2220</v>
          </cell>
          <cell r="AE43">
            <v>0</v>
          </cell>
          <cell r="AF43">
            <v>2300</v>
          </cell>
          <cell r="AG43">
            <v>0</v>
          </cell>
          <cell r="AH43">
            <v>4400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3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1</v>
          </cell>
          <cell r="BA43">
            <v>1</v>
          </cell>
          <cell r="BB43">
            <v>1</v>
          </cell>
          <cell r="BC43">
            <v>0</v>
          </cell>
          <cell r="BD43">
            <v>1.5</v>
          </cell>
          <cell r="BE43">
            <v>0</v>
          </cell>
          <cell r="BF43">
            <v>0</v>
          </cell>
          <cell r="BG43">
            <v>1</v>
          </cell>
          <cell r="BH43">
            <v>1</v>
          </cell>
          <cell r="BI43">
            <v>0</v>
          </cell>
          <cell r="BJ43">
            <v>1</v>
          </cell>
          <cell r="BK43">
            <v>7</v>
          </cell>
          <cell r="BL43">
            <v>0</v>
          </cell>
          <cell r="BM43">
            <v>0</v>
          </cell>
          <cell r="BN43">
            <v>0</v>
          </cell>
          <cell r="BO43">
            <v>5</v>
          </cell>
          <cell r="BP43">
            <v>9</v>
          </cell>
          <cell r="BQ43">
            <v>0</v>
          </cell>
          <cell r="BR43">
            <v>1</v>
          </cell>
          <cell r="BS43">
            <v>0.5</v>
          </cell>
          <cell r="BT43">
            <v>2</v>
          </cell>
          <cell r="BU43">
            <v>0</v>
          </cell>
          <cell r="BV43">
            <v>1.25</v>
          </cell>
          <cell r="BW43">
            <v>0</v>
          </cell>
          <cell r="BX43">
            <v>2</v>
          </cell>
          <cell r="BY43">
            <v>2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0.5</v>
          </cell>
          <cell r="CE43">
            <v>0.25</v>
          </cell>
          <cell r="CF43">
            <v>0.25</v>
          </cell>
          <cell r="CG43">
            <v>0</v>
          </cell>
          <cell r="CH43">
            <v>1.25</v>
          </cell>
          <cell r="CI43">
            <v>0</v>
          </cell>
          <cell r="CJ43">
            <v>0</v>
          </cell>
          <cell r="CK43">
            <v>0.25</v>
          </cell>
          <cell r="CL43">
            <v>1</v>
          </cell>
          <cell r="CM43">
            <v>0</v>
          </cell>
          <cell r="CN43">
            <v>1</v>
          </cell>
          <cell r="CO43">
            <v>4</v>
          </cell>
          <cell r="CP43">
            <v>0</v>
          </cell>
          <cell r="CQ43">
            <v>0</v>
          </cell>
          <cell r="CR43">
            <v>0</v>
          </cell>
          <cell r="CS43">
            <v>4</v>
          </cell>
          <cell r="CT43">
            <v>7</v>
          </cell>
          <cell r="CU43">
            <v>0</v>
          </cell>
          <cell r="CV43">
            <v>1</v>
          </cell>
          <cell r="CW43">
            <v>0.25</v>
          </cell>
          <cell r="CX43">
            <v>1</v>
          </cell>
          <cell r="CY43">
            <v>0</v>
          </cell>
          <cell r="CZ43">
            <v>1.25</v>
          </cell>
          <cell r="DA43">
            <v>0</v>
          </cell>
          <cell r="DB43">
            <v>2</v>
          </cell>
          <cell r="DC43">
            <v>2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1</v>
          </cell>
          <cell r="DI43">
            <v>1</v>
          </cell>
          <cell r="DJ43">
            <v>1</v>
          </cell>
          <cell r="DK43">
            <v>0</v>
          </cell>
          <cell r="DL43">
            <v>2</v>
          </cell>
          <cell r="DM43">
            <v>0</v>
          </cell>
          <cell r="DN43">
            <v>0</v>
          </cell>
          <cell r="DO43">
            <v>1</v>
          </cell>
          <cell r="DP43">
            <v>1</v>
          </cell>
          <cell r="DQ43">
            <v>0</v>
          </cell>
          <cell r="DR43">
            <v>1</v>
          </cell>
          <cell r="DS43">
            <v>4</v>
          </cell>
          <cell r="DT43">
            <v>0</v>
          </cell>
          <cell r="DU43">
            <v>0</v>
          </cell>
          <cell r="DV43">
            <v>0</v>
          </cell>
          <cell r="DW43">
            <v>4</v>
          </cell>
          <cell r="DX43">
            <v>7</v>
          </cell>
          <cell r="DY43">
            <v>0</v>
          </cell>
          <cell r="DZ43">
            <v>1</v>
          </cell>
          <cell r="EA43">
            <v>1</v>
          </cell>
          <cell r="EB43">
            <v>1</v>
          </cell>
          <cell r="EC43">
            <v>0</v>
          </cell>
          <cell r="ED43">
            <v>2</v>
          </cell>
          <cell r="EE43">
            <v>0</v>
          </cell>
          <cell r="EF43">
            <v>2</v>
          </cell>
        </row>
        <row r="44">
          <cell r="B44" t="str">
            <v>ГБУЗ РБ Балтачевская ЦРБ</v>
          </cell>
          <cell r="C44">
            <v>0</v>
          </cell>
          <cell r="D44">
            <v>0</v>
          </cell>
          <cell r="E44">
            <v>2880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1440</v>
          </cell>
          <cell r="K44">
            <v>0</v>
          </cell>
          <cell r="L44">
            <v>0</v>
          </cell>
          <cell r="M44">
            <v>0</v>
          </cell>
          <cell r="N44">
            <v>3540</v>
          </cell>
          <cell r="O44">
            <v>0</v>
          </cell>
          <cell r="P44">
            <v>0</v>
          </cell>
          <cell r="Q44">
            <v>1525</v>
          </cell>
          <cell r="R44">
            <v>983</v>
          </cell>
          <cell r="S44">
            <v>0</v>
          </cell>
          <cell r="T44">
            <v>2032</v>
          </cell>
          <cell r="U44">
            <v>10213</v>
          </cell>
          <cell r="V44">
            <v>0</v>
          </cell>
          <cell r="W44">
            <v>0</v>
          </cell>
          <cell r="X44">
            <v>0</v>
          </cell>
          <cell r="Y44">
            <v>5662</v>
          </cell>
          <cell r="Z44">
            <v>12943</v>
          </cell>
          <cell r="AA44">
            <v>976</v>
          </cell>
          <cell r="AB44">
            <v>0</v>
          </cell>
          <cell r="AC44">
            <v>0</v>
          </cell>
          <cell r="AD44">
            <v>3246</v>
          </cell>
          <cell r="AE44">
            <v>0</v>
          </cell>
          <cell r="AF44">
            <v>1154</v>
          </cell>
          <cell r="AG44">
            <v>0</v>
          </cell>
          <cell r="AH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3.25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1.5</v>
          </cell>
          <cell r="BA44">
            <v>0</v>
          </cell>
          <cell r="BB44">
            <v>1</v>
          </cell>
          <cell r="BC44">
            <v>0</v>
          </cell>
          <cell r="BD44">
            <v>2.5</v>
          </cell>
          <cell r="BE44">
            <v>0</v>
          </cell>
          <cell r="BF44">
            <v>0</v>
          </cell>
          <cell r="BG44">
            <v>1</v>
          </cell>
          <cell r="BH44">
            <v>0.5</v>
          </cell>
          <cell r="BI44">
            <v>0</v>
          </cell>
          <cell r="BJ44">
            <v>1</v>
          </cell>
          <cell r="BK44">
            <v>5</v>
          </cell>
          <cell r="BL44">
            <v>0</v>
          </cell>
          <cell r="BM44">
            <v>0</v>
          </cell>
          <cell r="BN44">
            <v>0</v>
          </cell>
          <cell r="BO44">
            <v>7.75</v>
          </cell>
          <cell r="BP44">
            <v>8</v>
          </cell>
          <cell r="BQ44">
            <v>0.5</v>
          </cell>
          <cell r="BR44">
            <v>0</v>
          </cell>
          <cell r="BS44">
            <v>0</v>
          </cell>
          <cell r="BT44">
            <v>2</v>
          </cell>
          <cell r="BU44">
            <v>0</v>
          </cell>
          <cell r="BV44">
            <v>1</v>
          </cell>
          <cell r="BW44">
            <v>0</v>
          </cell>
          <cell r="BX44">
            <v>0</v>
          </cell>
          <cell r="BY44">
            <v>1.5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1.5</v>
          </cell>
          <cell r="CE44">
            <v>0</v>
          </cell>
          <cell r="CF44">
            <v>0</v>
          </cell>
          <cell r="CG44">
            <v>0</v>
          </cell>
          <cell r="CH44">
            <v>2.5</v>
          </cell>
          <cell r="CI44">
            <v>0</v>
          </cell>
          <cell r="CJ44">
            <v>0</v>
          </cell>
          <cell r="CK44">
            <v>1</v>
          </cell>
          <cell r="CL44">
            <v>0.5</v>
          </cell>
          <cell r="CM44">
            <v>0</v>
          </cell>
          <cell r="CN44">
            <v>1</v>
          </cell>
          <cell r="CO44">
            <v>5</v>
          </cell>
          <cell r="CP44">
            <v>0</v>
          </cell>
          <cell r="CQ44">
            <v>0</v>
          </cell>
          <cell r="CR44">
            <v>0</v>
          </cell>
          <cell r="CS44">
            <v>7.5</v>
          </cell>
          <cell r="CT44">
            <v>8</v>
          </cell>
          <cell r="CU44">
            <v>0.25</v>
          </cell>
          <cell r="CV44">
            <v>0</v>
          </cell>
          <cell r="CW44">
            <v>0</v>
          </cell>
          <cell r="CX44">
            <v>1.5</v>
          </cell>
          <cell r="CY44">
            <v>0</v>
          </cell>
          <cell r="CZ44">
            <v>0.5</v>
          </cell>
          <cell r="DA44">
            <v>0</v>
          </cell>
          <cell r="DB44">
            <v>0</v>
          </cell>
          <cell r="DC44">
            <v>2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1</v>
          </cell>
          <cell r="DI44">
            <v>0</v>
          </cell>
          <cell r="DJ44">
            <v>1</v>
          </cell>
          <cell r="DK44">
            <v>0</v>
          </cell>
          <cell r="DL44">
            <v>2</v>
          </cell>
          <cell r="DM44">
            <v>0</v>
          </cell>
          <cell r="DN44">
            <v>0</v>
          </cell>
          <cell r="DO44">
            <v>1</v>
          </cell>
          <cell r="DP44">
            <v>0</v>
          </cell>
          <cell r="DQ44">
            <v>0</v>
          </cell>
          <cell r="DR44">
            <v>1</v>
          </cell>
          <cell r="DS44">
            <v>5</v>
          </cell>
          <cell r="DT44">
            <v>0</v>
          </cell>
          <cell r="DU44">
            <v>0</v>
          </cell>
          <cell r="DV44">
            <v>0</v>
          </cell>
          <cell r="DW44">
            <v>5</v>
          </cell>
          <cell r="DX44">
            <v>6</v>
          </cell>
          <cell r="DY44">
            <v>0</v>
          </cell>
          <cell r="DZ44">
            <v>0</v>
          </cell>
          <cell r="EA44">
            <v>0</v>
          </cell>
          <cell r="EB44">
            <v>1</v>
          </cell>
          <cell r="EC44">
            <v>0</v>
          </cell>
          <cell r="ED44">
            <v>1</v>
          </cell>
          <cell r="EE44">
            <v>0</v>
          </cell>
          <cell r="EF44">
            <v>0</v>
          </cell>
        </row>
        <row r="45">
          <cell r="B45" t="str">
            <v>ГБУЗ РБ Белебеевская ЦРБ</v>
          </cell>
          <cell r="C45">
            <v>0</v>
          </cell>
          <cell r="D45">
            <v>0</v>
          </cell>
          <cell r="E45">
            <v>14454</v>
          </cell>
          <cell r="F45">
            <v>329</v>
          </cell>
          <cell r="G45">
            <v>0</v>
          </cell>
          <cell r="H45">
            <v>28</v>
          </cell>
          <cell r="I45">
            <v>0</v>
          </cell>
          <cell r="J45">
            <v>6102</v>
          </cell>
          <cell r="K45">
            <v>1936</v>
          </cell>
          <cell r="L45">
            <v>537</v>
          </cell>
          <cell r="M45">
            <v>0</v>
          </cell>
          <cell r="N45">
            <v>8708</v>
          </cell>
          <cell r="O45">
            <v>0</v>
          </cell>
          <cell r="P45">
            <v>0</v>
          </cell>
          <cell r="Q45">
            <v>3174</v>
          </cell>
          <cell r="R45">
            <v>9049</v>
          </cell>
          <cell r="S45">
            <v>0</v>
          </cell>
          <cell r="T45">
            <v>17375</v>
          </cell>
          <cell r="U45">
            <v>34396</v>
          </cell>
          <cell r="V45">
            <v>0</v>
          </cell>
          <cell r="W45">
            <v>0</v>
          </cell>
          <cell r="X45">
            <v>0</v>
          </cell>
          <cell r="Y45">
            <v>14034</v>
          </cell>
          <cell r="Z45">
            <v>70623</v>
          </cell>
          <cell r="AA45">
            <v>5423</v>
          </cell>
          <cell r="AB45">
            <v>3281</v>
          </cell>
          <cell r="AC45">
            <v>0</v>
          </cell>
          <cell r="AD45">
            <v>8843</v>
          </cell>
          <cell r="AE45">
            <v>0</v>
          </cell>
          <cell r="AF45">
            <v>6840</v>
          </cell>
          <cell r="AG45">
            <v>0</v>
          </cell>
          <cell r="AH45">
            <v>8119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11</v>
          </cell>
          <cell r="AV45">
            <v>0.5</v>
          </cell>
          <cell r="AW45">
            <v>0</v>
          </cell>
          <cell r="AX45">
            <v>0.5</v>
          </cell>
          <cell r="AY45">
            <v>0</v>
          </cell>
          <cell r="AZ45">
            <v>3.25</v>
          </cell>
          <cell r="BA45">
            <v>1.75</v>
          </cell>
          <cell r="BB45">
            <v>2</v>
          </cell>
          <cell r="BC45">
            <v>1</v>
          </cell>
          <cell r="BD45">
            <v>5.25</v>
          </cell>
          <cell r="BE45">
            <v>0</v>
          </cell>
          <cell r="BF45">
            <v>0</v>
          </cell>
          <cell r="BG45">
            <v>4</v>
          </cell>
          <cell r="BH45">
            <v>5.25</v>
          </cell>
          <cell r="BI45">
            <v>0.5</v>
          </cell>
          <cell r="BJ45">
            <v>7</v>
          </cell>
          <cell r="BK45">
            <v>21</v>
          </cell>
          <cell r="BL45">
            <v>0</v>
          </cell>
          <cell r="BM45">
            <v>0</v>
          </cell>
          <cell r="BN45">
            <v>0</v>
          </cell>
          <cell r="BO45">
            <v>18.25</v>
          </cell>
          <cell r="BP45">
            <v>34</v>
          </cell>
          <cell r="BQ45">
            <v>9</v>
          </cell>
          <cell r="BR45">
            <v>2.5</v>
          </cell>
          <cell r="BS45">
            <v>0</v>
          </cell>
          <cell r="BT45">
            <v>6.5</v>
          </cell>
          <cell r="BU45">
            <v>0</v>
          </cell>
          <cell r="BV45">
            <v>2.5</v>
          </cell>
          <cell r="BW45">
            <v>0</v>
          </cell>
          <cell r="BX45">
            <v>4</v>
          </cell>
          <cell r="BY45">
            <v>10</v>
          </cell>
          <cell r="BZ45">
            <v>0.5</v>
          </cell>
          <cell r="CA45">
            <v>0</v>
          </cell>
          <cell r="CB45">
            <v>0.5</v>
          </cell>
          <cell r="CC45">
            <v>0</v>
          </cell>
          <cell r="CD45">
            <v>2.25</v>
          </cell>
          <cell r="CE45">
            <v>1.75</v>
          </cell>
          <cell r="CF45">
            <v>0.5</v>
          </cell>
          <cell r="CG45">
            <v>0.75</v>
          </cell>
          <cell r="CH45">
            <v>5</v>
          </cell>
          <cell r="CI45">
            <v>0</v>
          </cell>
          <cell r="CJ45">
            <v>0</v>
          </cell>
          <cell r="CK45">
            <v>2.25</v>
          </cell>
          <cell r="CL45">
            <v>5.25</v>
          </cell>
          <cell r="CM45">
            <v>0.5</v>
          </cell>
          <cell r="CN45">
            <v>6.5</v>
          </cell>
          <cell r="CO45">
            <v>17.25</v>
          </cell>
          <cell r="CP45">
            <v>0</v>
          </cell>
          <cell r="CQ45">
            <v>0</v>
          </cell>
          <cell r="CR45">
            <v>0</v>
          </cell>
          <cell r="CS45">
            <v>13.25</v>
          </cell>
          <cell r="CT45">
            <v>29.25</v>
          </cell>
          <cell r="CU45">
            <v>9</v>
          </cell>
          <cell r="CV45">
            <v>2.25</v>
          </cell>
          <cell r="CW45">
            <v>0</v>
          </cell>
          <cell r="CX45">
            <v>5.5</v>
          </cell>
          <cell r="CY45">
            <v>0</v>
          </cell>
          <cell r="CZ45">
            <v>1.25</v>
          </cell>
          <cell r="DA45">
            <v>0</v>
          </cell>
          <cell r="DB45">
            <v>3</v>
          </cell>
          <cell r="DC45">
            <v>6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3</v>
          </cell>
          <cell r="DI45">
            <v>1</v>
          </cell>
          <cell r="DJ45">
            <v>0</v>
          </cell>
          <cell r="DK45">
            <v>0</v>
          </cell>
          <cell r="DL45">
            <v>5</v>
          </cell>
          <cell r="DM45">
            <v>0</v>
          </cell>
          <cell r="DN45">
            <v>0</v>
          </cell>
          <cell r="DO45">
            <v>1</v>
          </cell>
          <cell r="DP45">
            <v>5</v>
          </cell>
          <cell r="DQ45">
            <v>1</v>
          </cell>
          <cell r="DR45">
            <v>7</v>
          </cell>
          <cell r="DS45">
            <v>19</v>
          </cell>
          <cell r="DT45">
            <v>0</v>
          </cell>
          <cell r="DU45">
            <v>0</v>
          </cell>
          <cell r="DV45">
            <v>0</v>
          </cell>
          <cell r="DW45">
            <v>17</v>
          </cell>
          <cell r="DX45">
            <v>32</v>
          </cell>
          <cell r="DY45">
            <v>5</v>
          </cell>
          <cell r="DZ45">
            <v>1</v>
          </cell>
          <cell r="EA45">
            <v>0</v>
          </cell>
          <cell r="EB45">
            <v>4</v>
          </cell>
          <cell r="EC45">
            <v>0</v>
          </cell>
          <cell r="ED45">
            <v>2</v>
          </cell>
          <cell r="EE45">
            <v>0</v>
          </cell>
          <cell r="EF45">
            <v>3</v>
          </cell>
        </row>
        <row r="46">
          <cell r="B46" t="str">
            <v>ГБУЗ РБ Белокатайская ЦРБ</v>
          </cell>
          <cell r="C46">
            <v>0</v>
          </cell>
          <cell r="D46">
            <v>0</v>
          </cell>
          <cell r="E46">
            <v>1309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752</v>
          </cell>
          <cell r="K46">
            <v>0</v>
          </cell>
          <cell r="L46">
            <v>0</v>
          </cell>
          <cell r="M46">
            <v>0</v>
          </cell>
          <cell r="N46">
            <v>945</v>
          </cell>
          <cell r="O46">
            <v>0</v>
          </cell>
          <cell r="P46">
            <v>0</v>
          </cell>
          <cell r="Q46">
            <v>450</v>
          </cell>
          <cell r="R46">
            <v>1580</v>
          </cell>
          <cell r="S46">
            <v>0</v>
          </cell>
          <cell r="T46">
            <v>222</v>
          </cell>
          <cell r="U46">
            <v>5790</v>
          </cell>
          <cell r="V46">
            <v>0</v>
          </cell>
          <cell r="W46">
            <v>0</v>
          </cell>
          <cell r="X46">
            <v>0</v>
          </cell>
          <cell r="Y46">
            <v>4985</v>
          </cell>
          <cell r="Z46">
            <v>10167</v>
          </cell>
          <cell r="AA46">
            <v>260</v>
          </cell>
          <cell r="AB46">
            <v>0</v>
          </cell>
          <cell r="AC46">
            <v>300</v>
          </cell>
          <cell r="AD46">
            <v>2729</v>
          </cell>
          <cell r="AE46">
            <v>0</v>
          </cell>
          <cell r="AF46">
            <v>0</v>
          </cell>
          <cell r="AG46">
            <v>0</v>
          </cell>
          <cell r="AH46">
            <v>1106</v>
          </cell>
          <cell r="AJ46">
            <v>0</v>
          </cell>
          <cell r="AK46">
            <v>2162</v>
          </cell>
          <cell r="AL46">
            <v>1000</v>
          </cell>
          <cell r="AM46">
            <v>0</v>
          </cell>
          <cell r="AN46">
            <v>0</v>
          </cell>
          <cell r="AO46">
            <v>602</v>
          </cell>
          <cell r="AP46">
            <v>560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1.5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0.5</v>
          </cell>
          <cell r="BA46">
            <v>1</v>
          </cell>
          <cell r="BB46">
            <v>0</v>
          </cell>
          <cell r="BC46">
            <v>0</v>
          </cell>
          <cell r="BD46">
            <v>1</v>
          </cell>
          <cell r="BE46">
            <v>0</v>
          </cell>
          <cell r="BF46">
            <v>0</v>
          </cell>
          <cell r="BG46">
            <v>0.5</v>
          </cell>
          <cell r="BH46">
            <v>1</v>
          </cell>
          <cell r="BI46">
            <v>0</v>
          </cell>
          <cell r="BJ46">
            <v>1</v>
          </cell>
          <cell r="BK46">
            <v>6.25</v>
          </cell>
          <cell r="BL46">
            <v>0</v>
          </cell>
          <cell r="BM46">
            <v>0</v>
          </cell>
          <cell r="BN46">
            <v>0</v>
          </cell>
          <cell r="BO46">
            <v>5.5</v>
          </cell>
          <cell r="BP46">
            <v>5</v>
          </cell>
          <cell r="BQ46">
            <v>0.5</v>
          </cell>
          <cell r="BR46">
            <v>0</v>
          </cell>
          <cell r="BS46">
            <v>0.5</v>
          </cell>
          <cell r="BT46">
            <v>1</v>
          </cell>
          <cell r="BU46">
            <v>0</v>
          </cell>
          <cell r="BV46">
            <v>0</v>
          </cell>
          <cell r="BW46">
            <v>0</v>
          </cell>
          <cell r="BX46">
            <v>1</v>
          </cell>
          <cell r="BY46">
            <v>1.5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0.5</v>
          </cell>
          <cell r="CE46">
            <v>0.5</v>
          </cell>
          <cell r="CF46">
            <v>0</v>
          </cell>
          <cell r="CG46">
            <v>0</v>
          </cell>
          <cell r="CH46">
            <v>0.5</v>
          </cell>
          <cell r="CI46">
            <v>0</v>
          </cell>
          <cell r="CJ46">
            <v>0</v>
          </cell>
          <cell r="CK46">
            <v>0.5</v>
          </cell>
          <cell r="CL46">
            <v>1</v>
          </cell>
          <cell r="CM46">
            <v>0</v>
          </cell>
          <cell r="CN46">
            <v>0.25</v>
          </cell>
          <cell r="CO46">
            <v>3.25</v>
          </cell>
          <cell r="CP46">
            <v>0</v>
          </cell>
          <cell r="CQ46">
            <v>0</v>
          </cell>
          <cell r="CR46">
            <v>0</v>
          </cell>
          <cell r="CS46">
            <v>4.5</v>
          </cell>
          <cell r="CT46">
            <v>2</v>
          </cell>
          <cell r="CU46">
            <v>0.5</v>
          </cell>
          <cell r="CV46">
            <v>0</v>
          </cell>
          <cell r="CW46">
            <v>0.5</v>
          </cell>
          <cell r="CX46">
            <v>1</v>
          </cell>
          <cell r="CY46">
            <v>0</v>
          </cell>
          <cell r="CZ46">
            <v>0</v>
          </cell>
          <cell r="DA46">
            <v>0</v>
          </cell>
          <cell r="DB46">
            <v>0.25</v>
          </cell>
          <cell r="DC46">
            <v>1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1</v>
          </cell>
          <cell r="DI46">
            <v>1</v>
          </cell>
          <cell r="DJ46">
            <v>0</v>
          </cell>
          <cell r="DK46">
            <v>0</v>
          </cell>
          <cell r="DL46">
            <v>1</v>
          </cell>
          <cell r="DM46">
            <v>0</v>
          </cell>
          <cell r="DN46">
            <v>0</v>
          </cell>
          <cell r="DO46">
            <v>1</v>
          </cell>
          <cell r="DP46">
            <v>1</v>
          </cell>
          <cell r="DQ46">
            <v>0</v>
          </cell>
          <cell r="DR46">
            <v>1</v>
          </cell>
          <cell r="DS46">
            <v>5</v>
          </cell>
          <cell r="DT46">
            <v>0</v>
          </cell>
          <cell r="DU46">
            <v>0</v>
          </cell>
          <cell r="DV46">
            <v>0</v>
          </cell>
          <cell r="DW46">
            <v>5</v>
          </cell>
          <cell r="DX46">
            <v>2</v>
          </cell>
          <cell r="DY46">
            <v>1</v>
          </cell>
          <cell r="DZ46">
            <v>0</v>
          </cell>
          <cell r="EA46">
            <v>1</v>
          </cell>
          <cell r="EB46">
            <v>1</v>
          </cell>
          <cell r="EC46">
            <v>0</v>
          </cell>
          <cell r="ED46">
            <v>0</v>
          </cell>
          <cell r="EE46">
            <v>0</v>
          </cell>
          <cell r="EF46">
            <v>1</v>
          </cell>
        </row>
        <row r="47">
          <cell r="B47" t="str">
            <v>ГБУЗ РБ Белорецкая ЦРКБ</v>
          </cell>
          <cell r="C47">
            <v>0</v>
          </cell>
          <cell r="D47">
            <v>0</v>
          </cell>
          <cell r="E47">
            <v>19400</v>
          </cell>
          <cell r="F47">
            <v>0</v>
          </cell>
          <cell r="G47">
            <v>0</v>
          </cell>
          <cell r="H47">
            <v>121</v>
          </cell>
          <cell r="I47">
            <v>0</v>
          </cell>
          <cell r="J47">
            <v>2500</v>
          </cell>
          <cell r="K47">
            <v>3410</v>
          </cell>
          <cell r="L47">
            <v>2500</v>
          </cell>
          <cell r="M47">
            <v>0</v>
          </cell>
          <cell r="N47">
            <v>3850</v>
          </cell>
          <cell r="O47">
            <v>55</v>
          </cell>
          <cell r="P47">
            <v>0</v>
          </cell>
          <cell r="Q47">
            <v>4915</v>
          </cell>
          <cell r="R47">
            <v>6500</v>
          </cell>
          <cell r="S47">
            <v>58</v>
          </cell>
          <cell r="T47">
            <v>10300</v>
          </cell>
          <cell r="U47">
            <v>34500</v>
          </cell>
          <cell r="V47">
            <v>0</v>
          </cell>
          <cell r="W47">
            <v>0</v>
          </cell>
          <cell r="X47">
            <v>0</v>
          </cell>
          <cell r="Y47">
            <v>30500</v>
          </cell>
          <cell r="Z47">
            <v>30000</v>
          </cell>
          <cell r="AA47">
            <v>4900</v>
          </cell>
          <cell r="AB47">
            <v>2820</v>
          </cell>
          <cell r="AC47">
            <v>0</v>
          </cell>
          <cell r="AD47">
            <v>6040</v>
          </cell>
          <cell r="AE47">
            <v>0</v>
          </cell>
          <cell r="AF47">
            <v>2700</v>
          </cell>
          <cell r="AG47">
            <v>0</v>
          </cell>
          <cell r="AH47">
            <v>11000</v>
          </cell>
          <cell r="AJ47">
            <v>0</v>
          </cell>
          <cell r="AK47">
            <v>28700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28700</v>
          </cell>
          <cell r="AS47">
            <v>0</v>
          </cell>
          <cell r="AT47">
            <v>0</v>
          </cell>
          <cell r="AU47">
            <v>20</v>
          </cell>
          <cell r="AV47">
            <v>0</v>
          </cell>
          <cell r="AW47">
            <v>0</v>
          </cell>
          <cell r="AX47">
            <v>0.5</v>
          </cell>
          <cell r="AY47">
            <v>0.25</v>
          </cell>
          <cell r="AZ47">
            <v>8</v>
          </cell>
          <cell r="BA47">
            <v>2</v>
          </cell>
          <cell r="BB47">
            <v>4</v>
          </cell>
          <cell r="BC47">
            <v>0.75</v>
          </cell>
          <cell r="BD47">
            <v>8</v>
          </cell>
          <cell r="BE47">
            <v>0.5</v>
          </cell>
          <cell r="BF47">
            <v>0.5</v>
          </cell>
          <cell r="BG47">
            <v>4</v>
          </cell>
          <cell r="BH47">
            <v>7.75</v>
          </cell>
          <cell r="BI47">
            <v>1</v>
          </cell>
          <cell r="BJ47">
            <v>10.25</v>
          </cell>
          <cell r="BK47">
            <v>44.75</v>
          </cell>
          <cell r="BL47">
            <v>0.5</v>
          </cell>
          <cell r="BM47">
            <v>0</v>
          </cell>
          <cell r="BN47">
            <v>0</v>
          </cell>
          <cell r="BO47">
            <v>46.5</v>
          </cell>
          <cell r="BP47">
            <v>36.75</v>
          </cell>
          <cell r="BQ47">
            <v>5</v>
          </cell>
          <cell r="BR47">
            <v>3</v>
          </cell>
          <cell r="BS47">
            <v>3.25</v>
          </cell>
          <cell r="BT47">
            <v>7.75</v>
          </cell>
          <cell r="BU47">
            <v>0</v>
          </cell>
          <cell r="BV47">
            <v>3</v>
          </cell>
          <cell r="BW47">
            <v>0</v>
          </cell>
          <cell r="BX47">
            <v>10</v>
          </cell>
          <cell r="BY47">
            <v>14.5</v>
          </cell>
          <cell r="BZ47">
            <v>0</v>
          </cell>
          <cell r="CA47">
            <v>0</v>
          </cell>
          <cell r="CB47">
            <v>0.5</v>
          </cell>
          <cell r="CC47">
            <v>0</v>
          </cell>
          <cell r="CD47">
            <v>5.5</v>
          </cell>
          <cell r="CE47">
            <v>1</v>
          </cell>
          <cell r="CF47">
            <v>1.5</v>
          </cell>
          <cell r="CG47">
            <v>0</v>
          </cell>
          <cell r="CH47">
            <v>8</v>
          </cell>
          <cell r="CI47">
            <v>0.5</v>
          </cell>
          <cell r="CJ47">
            <v>0</v>
          </cell>
          <cell r="CK47">
            <v>2.5</v>
          </cell>
          <cell r="CL47">
            <v>7.5</v>
          </cell>
          <cell r="CM47">
            <v>0.5</v>
          </cell>
          <cell r="CN47">
            <v>9.5</v>
          </cell>
          <cell r="CO47">
            <v>35.75</v>
          </cell>
          <cell r="CP47">
            <v>0</v>
          </cell>
          <cell r="CQ47">
            <v>0</v>
          </cell>
          <cell r="CR47">
            <v>0</v>
          </cell>
          <cell r="CS47">
            <v>36.75</v>
          </cell>
          <cell r="CT47">
            <v>32.75</v>
          </cell>
          <cell r="CU47">
            <v>5</v>
          </cell>
          <cell r="CV47">
            <v>3</v>
          </cell>
          <cell r="CW47">
            <v>2</v>
          </cell>
          <cell r="CX47">
            <v>6.75</v>
          </cell>
          <cell r="CY47">
            <v>0</v>
          </cell>
          <cell r="CZ47">
            <v>2.25</v>
          </cell>
          <cell r="DA47">
            <v>0</v>
          </cell>
          <cell r="DB47">
            <v>6.75</v>
          </cell>
          <cell r="DC47">
            <v>10</v>
          </cell>
          <cell r="DD47">
            <v>0</v>
          </cell>
          <cell r="DE47">
            <v>0</v>
          </cell>
          <cell r="DF47">
            <v>1</v>
          </cell>
          <cell r="DG47">
            <v>0</v>
          </cell>
          <cell r="DH47">
            <v>3</v>
          </cell>
          <cell r="DI47">
            <v>1</v>
          </cell>
          <cell r="DJ47">
            <v>1</v>
          </cell>
          <cell r="DK47">
            <v>0</v>
          </cell>
          <cell r="DL47">
            <v>5</v>
          </cell>
          <cell r="DM47">
            <v>1</v>
          </cell>
          <cell r="DN47">
            <v>0</v>
          </cell>
          <cell r="DO47">
            <v>1</v>
          </cell>
          <cell r="DP47">
            <v>4</v>
          </cell>
          <cell r="DQ47">
            <v>1</v>
          </cell>
          <cell r="DR47">
            <v>7</v>
          </cell>
          <cell r="DS47">
            <v>26</v>
          </cell>
          <cell r="DT47">
            <v>0</v>
          </cell>
          <cell r="DU47">
            <v>0</v>
          </cell>
          <cell r="DV47">
            <v>0</v>
          </cell>
          <cell r="DW47">
            <v>30</v>
          </cell>
          <cell r="DX47">
            <v>29</v>
          </cell>
          <cell r="DY47">
            <v>3</v>
          </cell>
          <cell r="DZ47">
            <v>2</v>
          </cell>
          <cell r="EA47">
            <v>3</v>
          </cell>
          <cell r="EB47">
            <v>5</v>
          </cell>
          <cell r="EC47">
            <v>0</v>
          </cell>
          <cell r="ED47">
            <v>2</v>
          </cell>
          <cell r="EE47">
            <v>0</v>
          </cell>
          <cell r="EF47">
            <v>7</v>
          </cell>
        </row>
        <row r="48">
          <cell r="B48" t="str">
            <v>ГБУЗ РБ Бижбулякская ЦРБ</v>
          </cell>
          <cell r="C48">
            <v>0</v>
          </cell>
          <cell r="D48">
            <v>0</v>
          </cell>
          <cell r="E48">
            <v>2220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1290</v>
          </cell>
          <cell r="K48">
            <v>1500</v>
          </cell>
          <cell r="L48">
            <v>571</v>
          </cell>
          <cell r="M48">
            <v>0</v>
          </cell>
          <cell r="N48">
            <v>110</v>
          </cell>
          <cell r="O48">
            <v>0</v>
          </cell>
          <cell r="P48">
            <v>0</v>
          </cell>
          <cell r="Q48">
            <v>0</v>
          </cell>
          <cell r="R48">
            <v>410</v>
          </cell>
          <cell r="S48">
            <v>0</v>
          </cell>
          <cell r="T48">
            <v>900</v>
          </cell>
          <cell r="U48">
            <v>4500</v>
          </cell>
          <cell r="V48">
            <v>0</v>
          </cell>
          <cell r="W48">
            <v>0</v>
          </cell>
          <cell r="X48">
            <v>0</v>
          </cell>
          <cell r="Y48">
            <v>4300</v>
          </cell>
          <cell r="Z48">
            <v>4600</v>
          </cell>
          <cell r="AA48">
            <v>111</v>
          </cell>
          <cell r="AB48">
            <v>0</v>
          </cell>
          <cell r="AC48">
            <v>0</v>
          </cell>
          <cell r="AD48">
            <v>910</v>
          </cell>
          <cell r="AE48">
            <v>0</v>
          </cell>
          <cell r="AF48">
            <v>2020</v>
          </cell>
          <cell r="AG48">
            <v>0</v>
          </cell>
          <cell r="AH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2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1.25</v>
          </cell>
          <cell r="BA48">
            <v>1</v>
          </cell>
          <cell r="BB48">
            <v>0.25</v>
          </cell>
          <cell r="BC48">
            <v>0</v>
          </cell>
          <cell r="BD48">
            <v>1.25</v>
          </cell>
          <cell r="BE48">
            <v>0</v>
          </cell>
          <cell r="BF48">
            <v>0</v>
          </cell>
          <cell r="BG48">
            <v>0</v>
          </cell>
          <cell r="BH48">
            <v>1.25</v>
          </cell>
          <cell r="BI48">
            <v>0</v>
          </cell>
          <cell r="BJ48">
            <v>1.5</v>
          </cell>
          <cell r="BK48">
            <v>7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>
            <v>11.25</v>
          </cell>
          <cell r="BQ48">
            <v>1</v>
          </cell>
          <cell r="BR48">
            <v>0</v>
          </cell>
          <cell r="BS48">
            <v>0</v>
          </cell>
          <cell r="BT48">
            <v>1.5</v>
          </cell>
          <cell r="BU48">
            <v>0</v>
          </cell>
          <cell r="BV48">
            <v>1.25</v>
          </cell>
          <cell r="BW48">
            <v>0</v>
          </cell>
          <cell r="BX48">
            <v>1</v>
          </cell>
          <cell r="BY48">
            <v>2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1</v>
          </cell>
          <cell r="CE48">
            <v>1</v>
          </cell>
          <cell r="CF48">
            <v>0.25</v>
          </cell>
          <cell r="CG48">
            <v>0</v>
          </cell>
          <cell r="CH48">
            <v>0.25</v>
          </cell>
          <cell r="CI48">
            <v>0</v>
          </cell>
          <cell r="CJ48">
            <v>0</v>
          </cell>
          <cell r="CK48">
            <v>0</v>
          </cell>
          <cell r="CL48">
            <v>1</v>
          </cell>
          <cell r="CM48">
            <v>0</v>
          </cell>
          <cell r="CN48">
            <v>0.25</v>
          </cell>
          <cell r="CO48">
            <v>5</v>
          </cell>
          <cell r="CP48">
            <v>0</v>
          </cell>
          <cell r="CQ48">
            <v>0</v>
          </cell>
          <cell r="CR48">
            <v>0</v>
          </cell>
          <cell r="CS48">
            <v>4.75</v>
          </cell>
          <cell r="CT48">
            <v>7.25</v>
          </cell>
          <cell r="CU48">
            <v>0.25</v>
          </cell>
          <cell r="CV48">
            <v>0</v>
          </cell>
          <cell r="CW48">
            <v>0</v>
          </cell>
          <cell r="CX48">
            <v>1.25</v>
          </cell>
          <cell r="CY48">
            <v>0</v>
          </cell>
          <cell r="CZ48">
            <v>1.25</v>
          </cell>
          <cell r="DA48">
            <v>0</v>
          </cell>
          <cell r="DB48">
            <v>0</v>
          </cell>
          <cell r="DC48">
            <v>2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1</v>
          </cell>
          <cell r="DI48">
            <v>1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1</v>
          </cell>
          <cell r="DQ48">
            <v>0</v>
          </cell>
          <cell r="DR48">
            <v>0</v>
          </cell>
          <cell r="DS48">
            <v>5</v>
          </cell>
          <cell r="DT48">
            <v>0</v>
          </cell>
          <cell r="DU48">
            <v>0</v>
          </cell>
          <cell r="DV48">
            <v>0</v>
          </cell>
          <cell r="DW48">
            <v>4</v>
          </cell>
          <cell r="DX48">
            <v>6</v>
          </cell>
          <cell r="DY48">
            <v>0</v>
          </cell>
          <cell r="DZ48">
            <v>0</v>
          </cell>
          <cell r="EA48">
            <v>0</v>
          </cell>
          <cell r="EB48">
            <v>1</v>
          </cell>
          <cell r="EC48">
            <v>0</v>
          </cell>
          <cell r="ED48">
            <v>2</v>
          </cell>
          <cell r="EE48">
            <v>0</v>
          </cell>
          <cell r="EF48">
            <v>0</v>
          </cell>
        </row>
        <row r="49">
          <cell r="B49" t="str">
            <v>ГБУЗ РБ Бирская СП</v>
          </cell>
          <cell r="C49">
            <v>5500</v>
          </cell>
          <cell r="D49">
            <v>11000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16500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18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14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10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</row>
        <row r="50">
          <cell r="B50" t="str">
            <v>ГБУЗ РБ Бирская ЦРБ</v>
          </cell>
          <cell r="C50">
            <v>0</v>
          </cell>
          <cell r="D50">
            <v>0</v>
          </cell>
          <cell r="E50">
            <v>10150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3300</v>
          </cell>
          <cell r="K50">
            <v>1085</v>
          </cell>
          <cell r="L50">
            <v>2100</v>
          </cell>
          <cell r="M50">
            <v>0</v>
          </cell>
          <cell r="N50">
            <v>6800</v>
          </cell>
          <cell r="O50">
            <v>0</v>
          </cell>
          <cell r="P50">
            <v>0</v>
          </cell>
          <cell r="Q50">
            <v>4266</v>
          </cell>
          <cell r="R50">
            <v>2750</v>
          </cell>
          <cell r="S50">
            <v>0</v>
          </cell>
          <cell r="T50">
            <v>5600</v>
          </cell>
          <cell r="U50">
            <v>18479</v>
          </cell>
          <cell r="V50">
            <v>0</v>
          </cell>
          <cell r="W50">
            <v>0</v>
          </cell>
          <cell r="X50">
            <v>0</v>
          </cell>
          <cell r="Y50">
            <v>420</v>
          </cell>
          <cell r="Z50">
            <v>25700</v>
          </cell>
          <cell r="AA50">
            <v>3300</v>
          </cell>
          <cell r="AB50">
            <v>2180</v>
          </cell>
          <cell r="AC50">
            <v>3</v>
          </cell>
          <cell r="AD50">
            <v>4750</v>
          </cell>
          <cell r="AE50">
            <v>0</v>
          </cell>
          <cell r="AF50">
            <v>1604</v>
          </cell>
          <cell r="AG50">
            <v>0</v>
          </cell>
          <cell r="AH50">
            <v>1050</v>
          </cell>
          <cell r="AJ50">
            <v>0</v>
          </cell>
          <cell r="AK50">
            <v>5800</v>
          </cell>
          <cell r="AL50">
            <v>0</v>
          </cell>
          <cell r="AM50">
            <v>25</v>
          </cell>
          <cell r="AN50">
            <v>50</v>
          </cell>
          <cell r="AO50">
            <v>0</v>
          </cell>
          <cell r="AP50">
            <v>25</v>
          </cell>
          <cell r="AQ50">
            <v>0</v>
          </cell>
          <cell r="AR50">
            <v>5700</v>
          </cell>
          <cell r="AS50">
            <v>0</v>
          </cell>
          <cell r="AT50">
            <v>0</v>
          </cell>
          <cell r="AU50">
            <v>8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2.5</v>
          </cell>
          <cell r="BA50">
            <v>1</v>
          </cell>
          <cell r="BB50">
            <v>1</v>
          </cell>
          <cell r="BC50">
            <v>0</v>
          </cell>
          <cell r="BD50">
            <v>5.75</v>
          </cell>
          <cell r="BE50">
            <v>0</v>
          </cell>
          <cell r="BF50">
            <v>0</v>
          </cell>
          <cell r="BG50">
            <v>2.25</v>
          </cell>
          <cell r="BH50">
            <v>2.25</v>
          </cell>
          <cell r="BI50">
            <v>0</v>
          </cell>
          <cell r="BJ50">
            <v>4.25</v>
          </cell>
          <cell r="BK50">
            <v>16</v>
          </cell>
          <cell r="BL50">
            <v>0</v>
          </cell>
          <cell r="BM50">
            <v>0</v>
          </cell>
          <cell r="BN50">
            <v>0</v>
          </cell>
          <cell r="BO50">
            <v>1.25</v>
          </cell>
          <cell r="BP50">
            <v>22</v>
          </cell>
          <cell r="BQ50">
            <v>1.25</v>
          </cell>
          <cell r="BR50">
            <v>1.25</v>
          </cell>
          <cell r="BS50">
            <v>0.25</v>
          </cell>
          <cell r="BT50">
            <v>2.25</v>
          </cell>
          <cell r="BU50">
            <v>0</v>
          </cell>
          <cell r="BV50">
            <v>1</v>
          </cell>
          <cell r="BW50">
            <v>0</v>
          </cell>
          <cell r="BX50">
            <v>0.25</v>
          </cell>
          <cell r="BY50">
            <v>8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2.5</v>
          </cell>
          <cell r="CE50">
            <v>1</v>
          </cell>
          <cell r="CF50">
            <v>1</v>
          </cell>
          <cell r="CG50">
            <v>0</v>
          </cell>
          <cell r="CH50">
            <v>5.75</v>
          </cell>
          <cell r="CI50">
            <v>0</v>
          </cell>
          <cell r="CJ50">
            <v>0</v>
          </cell>
          <cell r="CK50">
            <v>2.25</v>
          </cell>
          <cell r="CL50">
            <v>2.25</v>
          </cell>
          <cell r="CM50">
            <v>0</v>
          </cell>
          <cell r="CN50">
            <v>4.25</v>
          </cell>
          <cell r="CO50">
            <v>13</v>
          </cell>
          <cell r="CP50">
            <v>0</v>
          </cell>
          <cell r="CQ50">
            <v>0</v>
          </cell>
          <cell r="CR50">
            <v>0</v>
          </cell>
          <cell r="CS50">
            <v>1.25</v>
          </cell>
          <cell r="CT50">
            <v>21</v>
          </cell>
          <cell r="CU50">
            <v>1.25</v>
          </cell>
          <cell r="CV50">
            <v>1.25</v>
          </cell>
          <cell r="CW50">
            <v>0.25</v>
          </cell>
          <cell r="CX50">
            <v>2.25</v>
          </cell>
          <cell r="CY50">
            <v>0</v>
          </cell>
          <cell r="CZ50">
            <v>1</v>
          </cell>
          <cell r="DA50">
            <v>0</v>
          </cell>
          <cell r="DB50">
            <v>0.25</v>
          </cell>
          <cell r="DC50">
            <v>3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2</v>
          </cell>
          <cell r="DI50">
            <v>1</v>
          </cell>
          <cell r="DJ50">
            <v>1</v>
          </cell>
          <cell r="DK50">
            <v>0</v>
          </cell>
          <cell r="DL50">
            <v>4</v>
          </cell>
          <cell r="DM50">
            <v>0</v>
          </cell>
          <cell r="DN50">
            <v>0</v>
          </cell>
          <cell r="DO50">
            <v>2</v>
          </cell>
          <cell r="DP50">
            <v>1</v>
          </cell>
          <cell r="DQ50">
            <v>0</v>
          </cell>
          <cell r="DR50">
            <v>4</v>
          </cell>
          <cell r="DS50">
            <v>13</v>
          </cell>
          <cell r="DT50">
            <v>0</v>
          </cell>
          <cell r="DU50">
            <v>0</v>
          </cell>
          <cell r="DV50">
            <v>0</v>
          </cell>
          <cell r="DW50">
            <v>1</v>
          </cell>
          <cell r="DX50">
            <v>19</v>
          </cell>
          <cell r="DY50">
            <v>1</v>
          </cell>
          <cell r="DZ50">
            <v>1</v>
          </cell>
          <cell r="EA50">
            <v>0</v>
          </cell>
          <cell r="EB50">
            <v>2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</row>
        <row r="51">
          <cell r="B51" t="str">
            <v>ГБУЗ РБ Благовещенская ЦРБ</v>
          </cell>
          <cell r="C51">
            <v>0</v>
          </cell>
          <cell r="D51">
            <v>0</v>
          </cell>
          <cell r="E51">
            <v>2844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1287</v>
          </cell>
          <cell r="K51">
            <v>273</v>
          </cell>
          <cell r="L51">
            <v>20</v>
          </cell>
          <cell r="M51">
            <v>0</v>
          </cell>
          <cell r="N51">
            <v>4838</v>
          </cell>
          <cell r="O51">
            <v>0</v>
          </cell>
          <cell r="P51">
            <v>0</v>
          </cell>
          <cell r="Q51">
            <v>1582</v>
          </cell>
          <cell r="R51">
            <v>2405</v>
          </cell>
          <cell r="S51">
            <v>0</v>
          </cell>
          <cell r="T51">
            <v>3760</v>
          </cell>
          <cell r="U51">
            <v>17002</v>
          </cell>
          <cell r="V51">
            <v>0</v>
          </cell>
          <cell r="W51">
            <v>0</v>
          </cell>
          <cell r="X51">
            <v>0</v>
          </cell>
          <cell r="Y51">
            <v>16617</v>
          </cell>
          <cell r="Z51">
            <v>25770</v>
          </cell>
          <cell r="AA51">
            <v>14</v>
          </cell>
          <cell r="AB51">
            <v>851</v>
          </cell>
          <cell r="AC51">
            <v>10</v>
          </cell>
          <cell r="AD51">
            <v>5482</v>
          </cell>
          <cell r="AE51">
            <v>0</v>
          </cell>
          <cell r="AF51">
            <v>2012</v>
          </cell>
          <cell r="AG51">
            <v>0</v>
          </cell>
          <cell r="AH51">
            <v>1596</v>
          </cell>
          <cell r="AJ51">
            <v>0</v>
          </cell>
          <cell r="AK51">
            <v>12</v>
          </cell>
          <cell r="AL51">
            <v>0</v>
          </cell>
          <cell r="AM51">
            <v>5</v>
          </cell>
          <cell r="AN51">
            <v>0</v>
          </cell>
          <cell r="AO51">
            <v>0</v>
          </cell>
          <cell r="AP51">
            <v>7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6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</v>
          </cell>
          <cell r="BA51">
            <v>1</v>
          </cell>
          <cell r="BB51">
            <v>1</v>
          </cell>
          <cell r="BC51">
            <v>0</v>
          </cell>
          <cell r="BD51">
            <v>4</v>
          </cell>
          <cell r="BE51">
            <v>0</v>
          </cell>
          <cell r="BF51">
            <v>0</v>
          </cell>
          <cell r="BG51">
            <v>1</v>
          </cell>
          <cell r="BH51">
            <v>3</v>
          </cell>
          <cell r="BI51">
            <v>0</v>
          </cell>
          <cell r="BJ51">
            <v>3</v>
          </cell>
          <cell r="BK51">
            <v>16</v>
          </cell>
          <cell r="BL51">
            <v>0</v>
          </cell>
          <cell r="BM51">
            <v>0</v>
          </cell>
          <cell r="BN51">
            <v>0</v>
          </cell>
          <cell r="BO51">
            <v>12</v>
          </cell>
          <cell r="BP51">
            <v>27</v>
          </cell>
          <cell r="BQ51">
            <v>2</v>
          </cell>
          <cell r="BR51">
            <v>2</v>
          </cell>
          <cell r="BS51">
            <v>1</v>
          </cell>
          <cell r="BT51">
            <v>4</v>
          </cell>
          <cell r="BU51">
            <v>0</v>
          </cell>
          <cell r="BV51">
            <v>2</v>
          </cell>
          <cell r="BW51">
            <v>0</v>
          </cell>
          <cell r="BX51">
            <v>1</v>
          </cell>
          <cell r="BY51">
            <v>4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1</v>
          </cell>
          <cell r="CE51">
            <v>1</v>
          </cell>
          <cell r="CF51">
            <v>1</v>
          </cell>
          <cell r="CG51">
            <v>0</v>
          </cell>
          <cell r="CH51">
            <v>3</v>
          </cell>
          <cell r="CI51">
            <v>0</v>
          </cell>
          <cell r="CJ51">
            <v>0</v>
          </cell>
          <cell r="CK51">
            <v>1</v>
          </cell>
          <cell r="CL51">
            <v>2</v>
          </cell>
          <cell r="CM51">
            <v>0</v>
          </cell>
          <cell r="CN51">
            <v>3</v>
          </cell>
          <cell r="CO51">
            <v>10</v>
          </cell>
          <cell r="CP51">
            <v>0</v>
          </cell>
          <cell r="CQ51">
            <v>0</v>
          </cell>
          <cell r="CR51">
            <v>0</v>
          </cell>
          <cell r="CS51">
            <v>12</v>
          </cell>
          <cell r="CT51">
            <v>19</v>
          </cell>
          <cell r="CU51">
            <v>1</v>
          </cell>
          <cell r="CV51">
            <v>1</v>
          </cell>
          <cell r="CW51">
            <v>1</v>
          </cell>
          <cell r="CX51">
            <v>2</v>
          </cell>
          <cell r="CY51">
            <v>0</v>
          </cell>
          <cell r="CZ51">
            <v>1</v>
          </cell>
          <cell r="DA51">
            <v>0</v>
          </cell>
          <cell r="DB51">
            <v>1</v>
          </cell>
          <cell r="DC51">
            <v>2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1</v>
          </cell>
          <cell r="DI51">
            <v>1</v>
          </cell>
          <cell r="DJ51">
            <v>1</v>
          </cell>
          <cell r="DK51">
            <v>0</v>
          </cell>
          <cell r="DL51">
            <v>3</v>
          </cell>
          <cell r="DM51">
            <v>0</v>
          </cell>
          <cell r="DN51">
            <v>0</v>
          </cell>
          <cell r="DO51">
            <v>1</v>
          </cell>
          <cell r="DP51">
            <v>2</v>
          </cell>
          <cell r="DQ51">
            <v>0</v>
          </cell>
          <cell r="DR51">
            <v>2</v>
          </cell>
          <cell r="DS51">
            <v>8</v>
          </cell>
          <cell r="DT51">
            <v>0</v>
          </cell>
          <cell r="DU51">
            <v>0</v>
          </cell>
          <cell r="DV51">
            <v>0</v>
          </cell>
          <cell r="DW51">
            <v>11</v>
          </cell>
          <cell r="DX51">
            <v>14</v>
          </cell>
          <cell r="DY51">
            <v>2</v>
          </cell>
          <cell r="DZ51">
            <v>1</v>
          </cell>
          <cell r="EA51">
            <v>1</v>
          </cell>
          <cell r="EB51">
            <v>3</v>
          </cell>
          <cell r="EC51">
            <v>0</v>
          </cell>
          <cell r="ED51">
            <v>1</v>
          </cell>
          <cell r="EE51">
            <v>0</v>
          </cell>
          <cell r="EF51">
            <v>1</v>
          </cell>
        </row>
        <row r="52">
          <cell r="B52" t="str">
            <v>ГБУЗ РБ Большеустикинская ЦРБ</v>
          </cell>
          <cell r="C52">
            <v>0</v>
          </cell>
          <cell r="D52">
            <v>0</v>
          </cell>
          <cell r="E52">
            <v>2112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257</v>
          </cell>
          <cell r="K52">
            <v>936</v>
          </cell>
          <cell r="L52">
            <v>771</v>
          </cell>
          <cell r="M52">
            <v>0</v>
          </cell>
          <cell r="N52">
            <v>2086</v>
          </cell>
          <cell r="O52">
            <v>0</v>
          </cell>
          <cell r="P52">
            <v>0</v>
          </cell>
          <cell r="Q52">
            <v>1067</v>
          </cell>
          <cell r="R52">
            <v>2208</v>
          </cell>
          <cell r="S52">
            <v>0</v>
          </cell>
          <cell r="T52">
            <v>1813</v>
          </cell>
          <cell r="U52">
            <v>9343</v>
          </cell>
          <cell r="V52">
            <v>0</v>
          </cell>
          <cell r="W52">
            <v>0</v>
          </cell>
          <cell r="X52">
            <v>0</v>
          </cell>
          <cell r="Y52">
            <v>6419</v>
          </cell>
          <cell r="Z52">
            <v>11076</v>
          </cell>
          <cell r="AA52">
            <v>1173</v>
          </cell>
          <cell r="AB52">
            <v>692</v>
          </cell>
          <cell r="AC52">
            <v>0</v>
          </cell>
          <cell r="AD52">
            <v>1513</v>
          </cell>
          <cell r="AE52">
            <v>0</v>
          </cell>
          <cell r="AF52">
            <v>0</v>
          </cell>
          <cell r="AG52">
            <v>0</v>
          </cell>
          <cell r="AH52">
            <v>4568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3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1</v>
          </cell>
          <cell r="BA52">
            <v>1</v>
          </cell>
          <cell r="BB52">
            <v>1</v>
          </cell>
          <cell r="BC52">
            <v>0</v>
          </cell>
          <cell r="BD52">
            <v>1</v>
          </cell>
          <cell r="BE52">
            <v>0</v>
          </cell>
          <cell r="BF52">
            <v>0</v>
          </cell>
          <cell r="BG52">
            <v>1</v>
          </cell>
          <cell r="BH52">
            <v>1</v>
          </cell>
          <cell r="BI52">
            <v>0</v>
          </cell>
          <cell r="BJ52">
            <v>1</v>
          </cell>
          <cell r="BK52">
            <v>7</v>
          </cell>
          <cell r="BL52">
            <v>0</v>
          </cell>
          <cell r="BM52">
            <v>0</v>
          </cell>
          <cell r="BN52">
            <v>0</v>
          </cell>
          <cell r="BO52">
            <v>8</v>
          </cell>
          <cell r="BP52">
            <v>11</v>
          </cell>
          <cell r="BQ52">
            <v>1</v>
          </cell>
          <cell r="BR52">
            <v>1</v>
          </cell>
          <cell r="BS52">
            <v>1</v>
          </cell>
          <cell r="BT52">
            <v>3</v>
          </cell>
          <cell r="BU52">
            <v>0</v>
          </cell>
          <cell r="BV52">
            <v>0</v>
          </cell>
          <cell r="BW52">
            <v>0</v>
          </cell>
          <cell r="BX52">
            <v>3</v>
          </cell>
          <cell r="BY52">
            <v>3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1</v>
          </cell>
          <cell r="CE52">
            <v>1</v>
          </cell>
          <cell r="CF52">
            <v>1</v>
          </cell>
          <cell r="CG52">
            <v>0</v>
          </cell>
          <cell r="CH52">
            <v>1</v>
          </cell>
          <cell r="CI52">
            <v>0</v>
          </cell>
          <cell r="CJ52">
            <v>0</v>
          </cell>
          <cell r="CK52">
            <v>1</v>
          </cell>
          <cell r="CL52">
            <v>1</v>
          </cell>
          <cell r="CM52">
            <v>0</v>
          </cell>
          <cell r="CN52">
            <v>1</v>
          </cell>
          <cell r="CO52">
            <v>6</v>
          </cell>
          <cell r="CP52">
            <v>0</v>
          </cell>
          <cell r="CQ52">
            <v>0</v>
          </cell>
          <cell r="CR52">
            <v>0</v>
          </cell>
          <cell r="CS52">
            <v>8</v>
          </cell>
          <cell r="CT52">
            <v>11</v>
          </cell>
          <cell r="CU52">
            <v>1</v>
          </cell>
          <cell r="CV52">
            <v>1</v>
          </cell>
          <cell r="CW52">
            <v>1</v>
          </cell>
          <cell r="CX52">
            <v>3</v>
          </cell>
          <cell r="CY52">
            <v>0</v>
          </cell>
          <cell r="CZ52">
            <v>0</v>
          </cell>
          <cell r="DA52">
            <v>0</v>
          </cell>
          <cell r="DB52">
            <v>3</v>
          </cell>
          <cell r="DC52">
            <v>3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1</v>
          </cell>
          <cell r="DI52">
            <v>0</v>
          </cell>
          <cell r="DJ52">
            <v>1</v>
          </cell>
          <cell r="DK52">
            <v>0</v>
          </cell>
          <cell r="DL52">
            <v>1</v>
          </cell>
          <cell r="DM52">
            <v>0</v>
          </cell>
          <cell r="DN52">
            <v>0</v>
          </cell>
          <cell r="DO52">
            <v>1</v>
          </cell>
          <cell r="DP52">
            <v>1</v>
          </cell>
          <cell r="DQ52">
            <v>0</v>
          </cell>
          <cell r="DR52">
            <v>1</v>
          </cell>
          <cell r="DS52">
            <v>3</v>
          </cell>
          <cell r="DT52">
            <v>0</v>
          </cell>
          <cell r="DU52">
            <v>0</v>
          </cell>
          <cell r="DV52">
            <v>0</v>
          </cell>
          <cell r="DW52">
            <v>6</v>
          </cell>
          <cell r="DX52">
            <v>7</v>
          </cell>
          <cell r="DY52">
            <v>0</v>
          </cell>
          <cell r="DZ52">
            <v>0</v>
          </cell>
          <cell r="EA52">
            <v>0</v>
          </cell>
          <cell r="EB52">
            <v>2</v>
          </cell>
          <cell r="EC52">
            <v>0</v>
          </cell>
          <cell r="ED52">
            <v>0</v>
          </cell>
          <cell r="EE52">
            <v>0</v>
          </cell>
          <cell r="EF52">
            <v>3</v>
          </cell>
        </row>
        <row r="53">
          <cell r="B53" t="str">
            <v>ГБУЗ РБ Буздякская ЦРБ</v>
          </cell>
          <cell r="C53">
            <v>0</v>
          </cell>
          <cell r="D53">
            <v>0</v>
          </cell>
          <cell r="E53">
            <v>3835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2102</v>
          </cell>
          <cell r="K53">
            <v>702</v>
          </cell>
          <cell r="L53">
            <v>417</v>
          </cell>
          <cell r="M53">
            <v>0</v>
          </cell>
          <cell r="N53">
            <v>2760</v>
          </cell>
          <cell r="O53">
            <v>0</v>
          </cell>
          <cell r="P53">
            <v>0</v>
          </cell>
          <cell r="Q53">
            <v>2230</v>
          </cell>
          <cell r="R53">
            <v>1475</v>
          </cell>
          <cell r="S53">
            <v>0</v>
          </cell>
          <cell r="T53">
            <v>791</v>
          </cell>
          <cell r="U53">
            <v>8563</v>
          </cell>
          <cell r="V53">
            <v>0</v>
          </cell>
          <cell r="W53">
            <v>0</v>
          </cell>
          <cell r="X53">
            <v>0</v>
          </cell>
          <cell r="Y53">
            <v>7029</v>
          </cell>
          <cell r="Z53">
            <v>8433</v>
          </cell>
          <cell r="AA53">
            <v>825</v>
          </cell>
          <cell r="AB53">
            <v>0</v>
          </cell>
          <cell r="AC53">
            <v>0</v>
          </cell>
          <cell r="AD53">
            <v>3267</v>
          </cell>
          <cell r="AE53">
            <v>0</v>
          </cell>
          <cell r="AF53">
            <v>2040</v>
          </cell>
          <cell r="AG53">
            <v>0</v>
          </cell>
          <cell r="AH53">
            <v>8115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4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</v>
          </cell>
          <cell r="BA53">
            <v>1</v>
          </cell>
          <cell r="BB53">
            <v>0.5</v>
          </cell>
          <cell r="BC53">
            <v>0</v>
          </cell>
          <cell r="BD53">
            <v>1</v>
          </cell>
          <cell r="BE53">
            <v>0</v>
          </cell>
          <cell r="BF53">
            <v>0</v>
          </cell>
          <cell r="BG53">
            <v>1</v>
          </cell>
          <cell r="BH53">
            <v>1</v>
          </cell>
          <cell r="BI53">
            <v>0</v>
          </cell>
          <cell r="BJ53">
            <v>1</v>
          </cell>
          <cell r="BK53">
            <v>8</v>
          </cell>
          <cell r="BL53">
            <v>0</v>
          </cell>
          <cell r="BM53">
            <v>0</v>
          </cell>
          <cell r="BN53">
            <v>0</v>
          </cell>
          <cell r="BO53">
            <v>7</v>
          </cell>
          <cell r="BP53">
            <v>12.5</v>
          </cell>
          <cell r="BQ53">
            <v>1</v>
          </cell>
          <cell r="BR53">
            <v>0</v>
          </cell>
          <cell r="BS53">
            <v>0</v>
          </cell>
          <cell r="BT53">
            <v>1.5</v>
          </cell>
          <cell r="BU53">
            <v>0</v>
          </cell>
          <cell r="BV53">
            <v>1</v>
          </cell>
          <cell r="BW53">
            <v>0</v>
          </cell>
          <cell r="BX53">
            <v>5</v>
          </cell>
          <cell r="BY53">
            <v>4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1</v>
          </cell>
          <cell r="CE53">
            <v>1</v>
          </cell>
          <cell r="CF53">
            <v>0.5</v>
          </cell>
          <cell r="CG53">
            <v>0</v>
          </cell>
          <cell r="CH53">
            <v>1</v>
          </cell>
          <cell r="CI53">
            <v>0</v>
          </cell>
          <cell r="CJ53">
            <v>0</v>
          </cell>
          <cell r="CK53">
            <v>1</v>
          </cell>
          <cell r="CL53">
            <v>1</v>
          </cell>
          <cell r="CM53">
            <v>0</v>
          </cell>
          <cell r="CN53">
            <v>1</v>
          </cell>
          <cell r="CO53">
            <v>8</v>
          </cell>
          <cell r="CP53">
            <v>0</v>
          </cell>
          <cell r="CQ53">
            <v>0</v>
          </cell>
          <cell r="CR53">
            <v>0</v>
          </cell>
          <cell r="CS53">
            <v>6.5</v>
          </cell>
          <cell r="CT53">
            <v>12.5</v>
          </cell>
          <cell r="CU53">
            <v>1</v>
          </cell>
          <cell r="CV53">
            <v>0</v>
          </cell>
          <cell r="CW53">
            <v>0</v>
          </cell>
          <cell r="CX53">
            <v>1.5</v>
          </cell>
          <cell r="CY53">
            <v>0</v>
          </cell>
          <cell r="CZ53">
            <v>0.25</v>
          </cell>
          <cell r="DA53">
            <v>0</v>
          </cell>
          <cell r="DB53">
            <v>5</v>
          </cell>
          <cell r="DC53">
            <v>2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1</v>
          </cell>
          <cell r="DI53">
            <v>1</v>
          </cell>
          <cell r="DJ53">
            <v>1</v>
          </cell>
          <cell r="DK53">
            <v>0</v>
          </cell>
          <cell r="DL53">
            <v>1</v>
          </cell>
          <cell r="DM53">
            <v>0</v>
          </cell>
          <cell r="DN53">
            <v>0</v>
          </cell>
          <cell r="DO53">
            <v>1</v>
          </cell>
          <cell r="DP53">
            <v>1</v>
          </cell>
          <cell r="DQ53">
            <v>0</v>
          </cell>
          <cell r="DR53">
            <v>1</v>
          </cell>
          <cell r="DS53">
            <v>8</v>
          </cell>
          <cell r="DT53">
            <v>0</v>
          </cell>
          <cell r="DU53">
            <v>0</v>
          </cell>
          <cell r="DV53">
            <v>0</v>
          </cell>
          <cell r="DW53">
            <v>6</v>
          </cell>
          <cell r="DX53">
            <v>11</v>
          </cell>
          <cell r="DY53">
            <v>1</v>
          </cell>
          <cell r="DZ53">
            <v>0</v>
          </cell>
          <cell r="EA53">
            <v>0</v>
          </cell>
          <cell r="EB53">
            <v>1</v>
          </cell>
          <cell r="EC53">
            <v>0</v>
          </cell>
          <cell r="ED53">
            <v>1</v>
          </cell>
          <cell r="EE53">
            <v>0</v>
          </cell>
          <cell r="EF53">
            <v>4</v>
          </cell>
        </row>
        <row r="54">
          <cell r="B54" t="str">
            <v>ГБУЗ РБ Бураевская ЦРБ</v>
          </cell>
          <cell r="C54">
            <v>0</v>
          </cell>
          <cell r="D54">
            <v>0</v>
          </cell>
          <cell r="E54">
            <v>1480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840</v>
          </cell>
          <cell r="K54">
            <v>360</v>
          </cell>
          <cell r="L54">
            <v>640</v>
          </cell>
          <cell r="M54">
            <v>0</v>
          </cell>
          <cell r="N54">
            <v>1900</v>
          </cell>
          <cell r="O54">
            <v>0</v>
          </cell>
          <cell r="P54">
            <v>0</v>
          </cell>
          <cell r="Q54">
            <v>963</v>
          </cell>
          <cell r="R54">
            <v>1753</v>
          </cell>
          <cell r="S54">
            <v>0</v>
          </cell>
          <cell r="T54">
            <v>2011</v>
          </cell>
          <cell r="U54">
            <v>5300</v>
          </cell>
          <cell r="V54">
            <v>0</v>
          </cell>
          <cell r="W54">
            <v>0</v>
          </cell>
          <cell r="X54">
            <v>0</v>
          </cell>
          <cell r="Y54">
            <v>7200</v>
          </cell>
          <cell r="Z54">
            <v>17700</v>
          </cell>
          <cell r="AA54">
            <v>0</v>
          </cell>
          <cell r="AB54">
            <v>0</v>
          </cell>
          <cell r="AC54">
            <v>0</v>
          </cell>
          <cell r="AD54">
            <v>2950</v>
          </cell>
          <cell r="AE54">
            <v>0</v>
          </cell>
          <cell r="AF54">
            <v>1250</v>
          </cell>
          <cell r="AG54">
            <v>0</v>
          </cell>
          <cell r="AH54">
            <v>711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2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0.5</v>
          </cell>
          <cell r="BA54">
            <v>0.5</v>
          </cell>
          <cell r="BB54">
            <v>0.5</v>
          </cell>
          <cell r="BC54">
            <v>0</v>
          </cell>
          <cell r="BD54">
            <v>1.25</v>
          </cell>
          <cell r="BE54">
            <v>0</v>
          </cell>
          <cell r="BF54">
            <v>0</v>
          </cell>
          <cell r="BG54">
            <v>1</v>
          </cell>
          <cell r="BH54">
            <v>1</v>
          </cell>
          <cell r="BI54">
            <v>0</v>
          </cell>
          <cell r="BJ54">
            <v>2</v>
          </cell>
          <cell r="BK54">
            <v>5</v>
          </cell>
          <cell r="BL54">
            <v>0</v>
          </cell>
          <cell r="BM54">
            <v>0</v>
          </cell>
          <cell r="BN54">
            <v>0</v>
          </cell>
          <cell r="BO54">
            <v>6</v>
          </cell>
          <cell r="BP54">
            <v>10</v>
          </cell>
          <cell r="BQ54">
            <v>0</v>
          </cell>
          <cell r="BR54">
            <v>0</v>
          </cell>
          <cell r="BS54">
            <v>0</v>
          </cell>
          <cell r="BT54">
            <v>2.25</v>
          </cell>
          <cell r="BU54">
            <v>0</v>
          </cell>
          <cell r="BV54">
            <v>0.5</v>
          </cell>
          <cell r="BW54">
            <v>0</v>
          </cell>
          <cell r="BX54">
            <v>1</v>
          </cell>
          <cell r="BY54">
            <v>2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0.5</v>
          </cell>
          <cell r="CE54">
            <v>0.5</v>
          </cell>
          <cell r="CF54">
            <v>0.5</v>
          </cell>
          <cell r="CG54">
            <v>0</v>
          </cell>
          <cell r="CH54">
            <v>1.25</v>
          </cell>
          <cell r="CI54">
            <v>0</v>
          </cell>
          <cell r="CJ54">
            <v>0</v>
          </cell>
          <cell r="CK54">
            <v>1</v>
          </cell>
          <cell r="CL54">
            <v>1</v>
          </cell>
          <cell r="CM54">
            <v>0</v>
          </cell>
          <cell r="CN54">
            <v>2</v>
          </cell>
          <cell r="CO54">
            <v>5</v>
          </cell>
          <cell r="CP54">
            <v>0</v>
          </cell>
          <cell r="CQ54">
            <v>0</v>
          </cell>
          <cell r="CR54">
            <v>0</v>
          </cell>
          <cell r="CS54">
            <v>6</v>
          </cell>
          <cell r="CT54">
            <v>10</v>
          </cell>
          <cell r="CU54">
            <v>0</v>
          </cell>
          <cell r="CV54">
            <v>0</v>
          </cell>
          <cell r="CW54">
            <v>0</v>
          </cell>
          <cell r="CX54">
            <v>2.25</v>
          </cell>
          <cell r="CY54">
            <v>0</v>
          </cell>
          <cell r="CZ54">
            <v>0.5</v>
          </cell>
          <cell r="DA54">
            <v>0</v>
          </cell>
          <cell r="DB54">
            <v>1</v>
          </cell>
          <cell r="DC54">
            <v>2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1</v>
          </cell>
          <cell r="DI54">
            <v>1</v>
          </cell>
          <cell r="DJ54">
            <v>1</v>
          </cell>
          <cell r="DK54">
            <v>0</v>
          </cell>
          <cell r="DL54">
            <v>1</v>
          </cell>
          <cell r="DM54">
            <v>0</v>
          </cell>
          <cell r="DN54">
            <v>0</v>
          </cell>
          <cell r="DO54">
            <v>1</v>
          </cell>
          <cell r="DP54">
            <v>1</v>
          </cell>
          <cell r="DQ54">
            <v>0</v>
          </cell>
          <cell r="DR54">
            <v>2</v>
          </cell>
          <cell r="DS54">
            <v>5</v>
          </cell>
          <cell r="DT54">
            <v>0</v>
          </cell>
          <cell r="DU54">
            <v>0</v>
          </cell>
          <cell r="DV54">
            <v>0</v>
          </cell>
          <cell r="DW54">
            <v>7</v>
          </cell>
          <cell r="DX54">
            <v>10</v>
          </cell>
          <cell r="DY54">
            <v>0</v>
          </cell>
          <cell r="DZ54">
            <v>0</v>
          </cell>
          <cell r="EA54">
            <v>0</v>
          </cell>
          <cell r="EB54">
            <v>3</v>
          </cell>
          <cell r="EC54">
            <v>0</v>
          </cell>
          <cell r="ED54">
            <v>1</v>
          </cell>
          <cell r="EE54">
            <v>0</v>
          </cell>
          <cell r="EF54">
            <v>1</v>
          </cell>
        </row>
        <row r="55">
          <cell r="B55" t="str">
            <v>ГБУЗ РБ Бурзянская ЦРБ</v>
          </cell>
          <cell r="C55">
            <v>0</v>
          </cell>
          <cell r="D55">
            <v>0</v>
          </cell>
          <cell r="E55">
            <v>3365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150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1355</v>
          </cell>
          <cell r="R55">
            <v>1650</v>
          </cell>
          <cell r="S55">
            <v>0</v>
          </cell>
          <cell r="T55">
            <v>1600</v>
          </cell>
          <cell r="U55">
            <v>5850</v>
          </cell>
          <cell r="V55">
            <v>0</v>
          </cell>
          <cell r="W55">
            <v>0</v>
          </cell>
          <cell r="X55">
            <v>0</v>
          </cell>
          <cell r="Y55">
            <v>6700</v>
          </cell>
          <cell r="Z55">
            <v>6526</v>
          </cell>
          <cell r="AA55">
            <v>485</v>
          </cell>
          <cell r="AB55">
            <v>0</v>
          </cell>
          <cell r="AC55">
            <v>0</v>
          </cell>
          <cell r="AD55">
            <v>1390</v>
          </cell>
          <cell r="AE55">
            <v>0</v>
          </cell>
          <cell r="AF55">
            <v>0</v>
          </cell>
          <cell r="AG55">
            <v>0</v>
          </cell>
          <cell r="AH55">
            <v>2000</v>
          </cell>
          <cell r="AJ55">
            <v>0</v>
          </cell>
          <cell r="AK55">
            <v>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5000</v>
          </cell>
          <cell r="AS55">
            <v>0</v>
          </cell>
          <cell r="AT55">
            <v>0</v>
          </cell>
          <cell r="AU55">
            <v>2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1</v>
          </cell>
          <cell r="BA55">
            <v>0</v>
          </cell>
          <cell r="BB55">
            <v>0</v>
          </cell>
          <cell r="BC55">
            <v>0</v>
          </cell>
          <cell r="BD55">
            <v>1</v>
          </cell>
          <cell r="BE55">
            <v>0</v>
          </cell>
          <cell r="BF55">
            <v>0</v>
          </cell>
          <cell r="BG55">
            <v>1</v>
          </cell>
          <cell r="BH55">
            <v>1</v>
          </cell>
          <cell r="BI55">
            <v>0</v>
          </cell>
          <cell r="BJ55">
            <v>1</v>
          </cell>
          <cell r="BK55">
            <v>8.75</v>
          </cell>
          <cell r="BL55">
            <v>0</v>
          </cell>
          <cell r="BM55">
            <v>0</v>
          </cell>
          <cell r="BN55">
            <v>0</v>
          </cell>
          <cell r="BO55">
            <v>7</v>
          </cell>
          <cell r="BP55">
            <v>8.5</v>
          </cell>
          <cell r="BQ55">
            <v>1</v>
          </cell>
          <cell r="BR55">
            <v>0</v>
          </cell>
          <cell r="BS55">
            <v>0</v>
          </cell>
          <cell r="BT55">
            <v>1</v>
          </cell>
          <cell r="BU55">
            <v>0</v>
          </cell>
          <cell r="BV55">
            <v>0</v>
          </cell>
          <cell r="BW55">
            <v>0</v>
          </cell>
          <cell r="BX55">
            <v>1</v>
          </cell>
          <cell r="BY55">
            <v>2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1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1</v>
          </cell>
          <cell r="CL55">
            <v>1</v>
          </cell>
          <cell r="CM55">
            <v>0</v>
          </cell>
          <cell r="CN55">
            <v>1</v>
          </cell>
          <cell r="CO55">
            <v>8.5</v>
          </cell>
          <cell r="CP55">
            <v>0</v>
          </cell>
          <cell r="CQ55">
            <v>0</v>
          </cell>
          <cell r="CR55">
            <v>0</v>
          </cell>
          <cell r="CS55">
            <v>5.5</v>
          </cell>
          <cell r="CT55">
            <v>7.5</v>
          </cell>
          <cell r="CU55">
            <v>0.5</v>
          </cell>
          <cell r="CV55">
            <v>0</v>
          </cell>
          <cell r="CW55">
            <v>0</v>
          </cell>
          <cell r="CX55">
            <v>0.5</v>
          </cell>
          <cell r="CY55">
            <v>0</v>
          </cell>
          <cell r="CZ55">
            <v>0</v>
          </cell>
          <cell r="DA55">
            <v>0</v>
          </cell>
          <cell r="DB55">
            <v>1</v>
          </cell>
          <cell r="DC55">
            <v>2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1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1</v>
          </cell>
          <cell r="DP55">
            <v>1</v>
          </cell>
          <cell r="DQ55">
            <v>0</v>
          </cell>
          <cell r="DR55">
            <v>1</v>
          </cell>
          <cell r="DS55">
            <v>4</v>
          </cell>
          <cell r="DT55">
            <v>0</v>
          </cell>
          <cell r="DU55">
            <v>0</v>
          </cell>
          <cell r="DV55">
            <v>0</v>
          </cell>
          <cell r="DW55">
            <v>4</v>
          </cell>
          <cell r="DX55">
            <v>4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1</v>
          </cell>
        </row>
        <row r="56">
          <cell r="B56" t="str">
            <v>ГБУЗ РБ Верхне-Татышлинская ЦРБ</v>
          </cell>
          <cell r="C56">
            <v>0</v>
          </cell>
          <cell r="D56">
            <v>0</v>
          </cell>
          <cell r="E56">
            <v>2252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1380</v>
          </cell>
          <cell r="K56">
            <v>355</v>
          </cell>
          <cell r="L56">
            <v>0</v>
          </cell>
          <cell r="M56">
            <v>0</v>
          </cell>
          <cell r="N56">
            <v>620</v>
          </cell>
          <cell r="O56">
            <v>0</v>
          </cell>
          <cell r="P56">
            <v>0</v>
          </cell>
          <cell r="Q56">
            <v>0</v>
          </cell>
          <cell r="R56">
            <v>1000</v>
          </cell>
          <cell r="S56">
            <v>0</v>
          </cell>
          <cell r="T56">
            <v>240</v>
          </cell>
          <cell r="U56">
            <v>4200</v>
          </cell>
          <cell r="V56">
            <v>0</v>
          </cell>
          <cell r="W56">
            <v>0</v>
          </cell>
          <cell r="X56">
            <v>0</v>
          </cell>
          <cell r="Y56">
            <v>7000</v>
          </cell>
          <cell r="Z56">
            <v>4500</v>
          </cell>
          <cell r="AA56">
            <v>0</v>
          </cell>
          <cell r="AB56">
            <v>1030</v>
          </cell>
          <cell r="AC56">
            <v>0</v>
          </cell>
          <cell r="AD56">
            <v>900</v>
          </cell>
          <cell r="AE56">
            <v>0</v>
          </cell>
          <cell r="AF56">
            <v>0</v>
          </cell>
          <cell r="AG56">
            <v>0</v>
          </cell>
          <cell r="AH56">
            <v>2300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3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0.25</v>
          </cell>
          <cell r="BB56">
            <v>0</v>
          </cell>
          <cell r="BC56">
            <v>0</v>
          </cell>
          <cell r="BD56">
            <v>2</v>
          </cell>
          <cell r="BE56">
            <v>0</v>
          </cell>
          <cell r="BF56">
            <v>0</v>
          </cell>
          <cell r="BG56">
            <v>0</v>
          </cell>
          <cell r="BH56">
            <v>1</v>
          </cell>
          <cell r="BI56">
            <v>0</v>
          </cell>
          <cell r="BJ56">
            <v>1</v>
          </cell>
          <cell r="BK56">
            <v>6</v>
          </cell>
          <cell r="BL56">
            <v>0</v>
          </cell>
          <cell r="BM56">
            <v>0</v>
          </cell>
          <cell r="BN56">
            <v>0</v>
          </cell>
          <cell r="BO56">
            <v>9</v>
          </cell>
          <cell r="BP56">
            <v>7</v>
          </cell>
          <cell r="BQ56">
            <v>0</v>
          </cell>
          <cell r="BR56">
            <v>1</v>
          </cell>
          <cell r="BS56">
            <v>0</v>
          </cell>
          <cell r="BT56">
            <v>1</v>
          </cell>
          <cell r="BU56">
            <v>0</v>
          </cell>
          <cell r="BV56">
            <v>0</v>
          </cell>
          <cell r="BW56">
            <v>0</v>
          </cell>
          <cell r="BX56">
            <v>3</v>
          </cell>
          <cell r="BY56">
            <v>2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1</v>
          </cell>
          <cell r="CE56">
            <v>0.25</v>
          </cell>
          <cell r="CF56">
            <v>0</v>
          </cell>
          <cell r="CG56">
            <v>0</v>
          </cell>
          <cell r="CH56">
            <v>1</v>
          </cell>
          <cell r="CI56">
            <v>0</v>
          </cell>
          <cell r="CJ56">
            <v>0</v>
          </cell>
          <cell r="CK56">
            <v>0</v>
          </cell>
          <cell r="CL56">
            <v>1</v>
          </cell>
          <cell r="CM56">
            <v>0</v>
          </cell>
          <cell r="CN56">
            <v>1</v>
          </cell>
          <cell r="CO56">
            <v>5</v>
          </cell>
          <cell r="CP56">
            <v>0</v>
          </cell>
          <cell r="CQ56">
            <v>0</v>
          </cell>
          <cell r="CR56">
            <v>0</v>
          </cell>
          <cell r="CS56">
            <v>6</v>
          </cell>
          <cell r="CT56">
            <v>6</v>
          </cell>
          <cell r="CU56">
            <v>0</v>
          </cell>
          <cell r="CV56">
            <v>1</v>
          </cell>
          <cell r="CW56">
            <v>0</v>
          </cell>
          <cell r="CX56">
            <v>1</v>
          </cell>
          <cell r="CY56">
            <v>0</v>
          </cell>
          <cell r="CZ56">
            <v>0</v>
          </cell>
          <cell r="DA56">
            <v>0</v>
          </cell>
          <cell r="DB56">
            <v>2</v>
          </cell>
          <cell r="DC56">
            <v>1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1</v>
          </cell>
          <cell r="DI56">
            <v>1</v>
          </cell>
          <cell r="DJ56">
            <v>0</v>
          </cell>
          <cell r="DK56">
            <v>0</v>
          </cell>
          <cell r="DL56">
            <v>1</v>
          </cell>
          <cell r="DM56">
            <v>0</v>
          </cell>
          <cell r="DN56">
            <v>0</v>
          </cell>
          <cell r="DO56">
            <v>0</v>
          </cell>
          <cell r="DP56">
            <v>1</v>
          </cell>
          <cell r="DQ56">
            <v>0</v>
          </cell>
          <cell r="DR56">
            <v>1</v>
          </cell>
          <cell r="DS56">
            <v>4</v>
          </cell>
          <cell r="DT56">
            <v>0</v>
          </cell>
          <cell r="DU56">
            <v>0</v>
          </cell>
          <cell r="DV56">
            <v>0</v>
          </cell>
          <cell r="DW56">
            <v>5</v>
          </cell>
          <cell r="DX56">
            <v>4</v>
          </cell>
          <cell r="DY56">
            <v>0</v>
          </cell>
          <cell r="DZ56">
            <v>1</v>
          </cell>
          <cell r="EA56">
            <v>0</v>
          </cell>
          <cell r="EB56">
            <v>1</v>
          </cell>
          <cell r="EC56">
            <v>0</v>
          </cell>
          <cell r="ED56">
            <v>0</v>
          </cell>
          <cell r="EE56">
            <v>0</v>
          </cell>
          <cell r="EF56">
            <v>2</v>
          </cell>
        </row>
        <row r="57">
          <cell r="B57" t="str">
            <v>ГБУЗ РБ Верхнеяркеевская ЦРБ</v>
          </cell>
          <cell r="C57">
            <v>0</v>
          </cell>
          <cell r="D57">
            <v>0</v>
          </cell>
          <cell r="E57">
            <v>2231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1155</v>
          </cell>
          <cell r="K57">
            <v>553</v>
          </cell>
          <cell r="L57">
            <v>1784</v>
          </cell>
          <cell r="M57">
            <v>0</v>
          </cell>
          <cell r="N57">
            <v>1995</v>
          </cell>
          <cell r="O57">
            <v>0</v>
          </cell>
          <cell r="P57">
            <v>0</v>
          </cell>
          <cell r="Q57">
            <v>1546</v>
          </cell>
          <cell r="R57">
            <v>3465</v>
          </cell>
          <cell r="S57">
            <v>0</v>
          </cell>
          <cell r="T57">
            <v>2162</v>
          </cell>
          <cell r="U57">
            <v>10740</v>
          </cell>
          <cell r="V57">
            <v>0</v>
          </cell>
          <cell r="W57">
            <v>0</v>
          </cell>
          <cell r="X57">
            <v>0</v>
          </cell>
          <cell r="Y57">
            <v>9224</v>
          </cell>
          <cell r="Z57">
            <v>17325</v>
          </cell>
          <cell r="AA57">
            <v>563</v>
          </cell>
          <cell r="AB57">
            <v>0</v>
          </cell>
          <cell r="AC57">
            <v>0</v>
          </cell>
          <cell r="AD57">
            <v>3070</v>
          </cell>
          <cell r="AE57">
            <v>0</v>
          </cell>
          <cell r="AF57">
            <v>1355</v>
          </cell>
          <cell r="AG57">
            <v>0</v>
          </cell>
          <cell r="AH57">
            <v>5064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2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1.75</v>
          </cell>
          <cell r="BA57">
            <v>1</v>
          </cell>
          <cell r="BB57">
            <v>2.5</v>
          </cell>
          <cell r="BC57">
            <v>0</v>
          </cell>
          <cell r="BD57">
            <v>2</v>
          </cell>
          <cell r="BE57">
            <v>0</v>
          </cell>
          <cell r="BF57">
            <v>0</v>
          </cell>
          <cell r="BG57">
            <v>1</v>
          </cell>
          <cell r="BH57">
            <v>2</v>
          </cell>
          <cell r="BI57">
            <v>0</v>
          </cell>
          <cell r="BJ57">
            <v>1</v>
          </cell>
          <cell r="BK57">
            <v>9.75</v>
          </cell>
          <cell r="BL57">
            <v>0</v>
          </cell>
          <cell r="BM57">
            <v>0</v>
          </cell>
          <cell r="BN57">
            <v>0</v>
          </cell>
          <cell r="BO57">
            <v>7</v>
          </cell>
          <cell r="BP57">
            <v>10.25</v>
          </cell>
          <cell r="BQ57">
            <v>1</v>
          </cell>
          <cell r="BR57">
            <v>0</v>
          </cell>
          <cell r="BS57">
            <v>0</v>
          </cell>
          <cell r="BT57">
            <v>1.5</v>
          </cell>
          <cell r="BU57">
            <v>0</v>
          </cell>
          <cell r="BV57">
            <v>1</v>
          </cell>
          <cell r="BW57">
            <v>0</v>
          </cell>
          <cell r="BX57">
            <v>3</v>
          </cell>
          <cell r="BY57">
            <v>2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1</v>
          </cell>
          <cell r="CE57">
            <v>1</v>
          </cell>
          <cell r="CF57">
            <v>1.25</v>
          </cell>
          <cell r="CG57">
            <v>0</v>
          </cell>
          <cell r="CH57">
            <v>2</v>
          </cell>
          <cell r="CI57">
            <v>0</v>
          </cell>
          <cell r="CJ57">
            <v>0</v>
          </cell>
          <cell r="CK57">
            <v>0.5</v>
          </cell>
          <cell r="CL57">
            <v>2</v>
          </cell>
          <cell r="CM57">
            <v>0</v>
          </cell>
          <cell r="CN57">
            <v>1</v>
          </cell>
          <cell r="CO57">
            <v>9.5</v>
          </cell>
          <cell r="CP57">
            <v>0</v>
          </cell>
          <cell r="CQ57">
            <v>0</v>
          </cell>
          <cell r="CR57">
            <v>0</v>
          </cell>
          <cell r="CS57">
            <v>4</v>
          </cell>
          <cell r="CT57">
            <v>9.25</v>
          </cell>
          <cell r="CU57">
            <v>1</v>
          </cell>
          <cell r="CV57">
            <v>0</v>
          </cell>
          <cell r="CW57">
            <v>0</v>
          </cell>
          <cell r="CX57">
            <v>1.5</v>
          </cell>
          <cell r="CY57">
            <v>0</v>
          </cell>
          <cell r="CZ57">
            <v>1</v>
          </cell>
          <cell r="DA57">
            <v>0</v>
          </cell>
          <cell r="DB57">
            <v>2.5</v>
          </cell>
          <cell r="DC57">
            <v>3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1</v>
          </cell>
          <cell r="DI57">
            <v>1</v>
          </cell>
          <cell r="DJ57">
            <v>1</v>
          </cell>
          <cell r="DK57">
            <v>0</v>
          </cell>
          <cell r="DL57">
            <v>2</v>
          </cell>
          <cell r="DM57">
            <v>0</v>
          </cell>
          <cell r="DN57">
            <v>0</v>
          </cell>
          <cell r="DO57">
            <v>0</v>
          </cell>
          <cell r="DP57">
            <v>2</v>
          </cell>
          <cell r="DQ57">
            <v>0</v>
          </cell>
          <cell r="DR57">
            <v>1</v>
          </cell>
          <cell r="DS57">
            <v>8</v>
          </cell>
          <cell r="DT57">
            <v>0</v>
          </cell>
          <cell r="DU57">
            <v>0</v>
          </cell>
          <cell r="DV57">
            <v>0</v>
          </cell>
          <cell r="DW57">
            <v>4</v>
          </cell>
          <cell r="DX57">
            <v>9</v>
          </cell>
          <cell r="DY57">
            <v>0</v>
          </cell>
          <cell r="DZ57">
            <v>0</v>
          </cell>
          <cell r="EA57">
            <v>0</v>
          </cell>
          <cell r="EB57">
            <v>1</v>
          </cell>
          <cell r="EC57">
            <v>0</v>
          </cell>
          <cell r="ED57">
            <v>1</v>
          </cell>
          <cell r="EE57">
            <v>0</v>
          </cell>
          <cell r="EF57">
            <v>2</v>
          </cell>
        </row>
        <row r="58">
          <cell r="B58" t="str">
            <v>ГБУЗ РБ ГБ г.Кумертау</v>
          </cell>
          <cell r="C58">
            <v>0</v>
          </cell>
          <cell r="D58">
            <v>0</v>
          </cell>
          <cell r="E58">
            <v>7864</v>
          </cell>
          <cell r="F58">
            <v>1340</v>
          </cell>
          <cell r="G58">
            <v>0</v>
          </cell>
          <cell r="H58">
            <v>0</v>
          </cell>
          <cell r="I58">
            <v>0</v>
          </cell>
          <cell r="J58">
            <v>2150</v>
          </cell>
          <cell r="K58">
            <v>1200</v>
          </cell>
          <cell r="L58">
            <v>1210</v>
          </cell>
          <cell r="M58">
            <v>0</v>
          </cell>
          <cell r="N58">
            <v>2260</v>
          </cell>
          <cell r="O58">
            <v>1300</v>
          </cell>
          <cell r="P58">
            <v>0</v>
          </cell>
          <cell r="Q58">
            <v>6100</v>
          </cell>
          <cell r="R58">
            <v>3200</v>
          </cell>
          <cell r="S58">
            <v>0</v>
          </cell>
          <cell r="T58">
            <v>4250</v>
          </cell>
          <cell r="U58">
            <v>26600</v>
          </cell>
          <cell r="V58">
            <v>0</v>
          </cell>
          <cell r="W58">
            <v>0</v>
          </cell>
          <cell r="X58">
            <v>0</v>
          </cell>
          <cell r="Y58">
            <v>18700</v>
          </cell>
          <cell r="Z58">
            <v>38100</v>
          </cell>
          <cell r="AA58">
            <v>8300</v>
          </cell>
          <cell r="AB58">
            <v>2680</v>
          </cell>
          <cell r="AC58">
            <v>0</v>
          </cell>
          <cell r="AD58">
            <v>3940</v>
          </cell>
          <cell r="AE58">
            <v>0</v>
          </cell>
          <cell r="AF58">
            <v>3750</v>
          </cell>
          <cell r="AG58">
            <v>0</v>
          </cell>
          <cell r="AH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7</v>
          </cell>
          <cell r="AV58">
            <v>1</v>
          </cell>
          <cell r="AW58">
            <v>0</v>
          </cell>
          <cell r="AX58">
            <v>0</v>
          </cell>
          <cell r="AY58">
            <v>0</v>
          </cell>
          <cell r="AZ58">
            <v>2</v>
          </cell>
          <cell r="BA58">
            <v>1</v>
          </cell>
          <cell r="BB58">
            <v>3</v>
          </cell>
          <cell r="BC58">
            <v>0</v>
          </cell>
          <cell r="BD58">
            <v>4</v>
          </cell>
          <cell r="BE58">
            <v>0.25</v>
          </cell>
          <cell r="BF58">
            <v>0</v>
          </cell>
          <cell r="BG58">
            <v>1.5</v>
          </cell>
          <cell r="BH58">
            <v>3</v>
          </cell>
          <cell r="BI58">
            <v>0</v>
          </cell>
          <cell r="BJ58">
            <v>6</v>
          </cell>
          <cell r="BK58">
            <v>18</v>
          </cell>
          <cell r="BL58">
            <v>0</v>
          </cell>
          <cell r="BM58">
            <v>0</v>
          </cell>
          <cell r="BN58">
            <v>0</v>
          </cell>
          <cell r="BO58">
            <v>12.5</v>
          </cell>
          <cell r="BP58">
            <v>28</v>
          </cell>
          <cell r="BQ58">
            <v>3</v>
          </cell>
          <cell r="BR58">
            <v>1</v>
          </cell>
          <cell r="BS58">
            <v>0</v>
          </cell>
          <cell r="BT58">
            <v>3</v>
          </cell>
          <cell r="BU58">
            <v>0</v>
          </cell>
          <cell r="BV58">
            <v>2</v>
          </cell>
          <cell r="BW58">
            <v>0</v>
          </cell>
          <cell r="BX58">
            <v>0</v>
          </cell>
          <cell r="BY58">
            <v>7</v>
          </cell>
          <cell r="BZ58">
            <v>1</v>
          </cell>
          <cell r="CA58">
            <v>0</v>
          </cell>
          <cell r="CB58">
            <v>0</v>
          </cell>
          <cell r="CC58">
            <v>0</v>
          </cell>
          <cell r="CD58">
            <v>2</v>
          </cell>
          <cell r="CE58">
            <v>1</v>
          </cell>
          <cell r="CF58">
            <v>3</v>
          </cell>
          <cell r="CG58">
            <v>0</v>
          </cell>
          <cell r="CH58">
            <v>4</v>
          </cell>
          <cell r="CI58">
            <v>0.25</v>
          </cell>
          <cell r="CJ58">
            <v>0</v>
          </cell>
          <cell r="CK58">
            <v>1.5</v>
          </cell>
          <cell r="CL58">
            <v>3</v>
          </cell>
          <cell r="CM58">
            <v>0</v>
          </cell>
          <cell r="CN58">
            <v>6</v>
          </cell>
          <cell r="CO58">
            <v>18</v>
          </cell>
          <cell r="CP58">
            <v>0</v>
          </cell>
          <cell r="CQ58">
            <v>0</v>
          </cell>
          <cell r="CR58">
            <v>0</v>
          </cell>
          <cell r="CS58">
            <v>12.5</v>
          </cell>
          <cell r="CT58">
            <v>28</v>
          </cell>
          <cell r="CU58">
            <v>3</v>
          </cell>
          <cell r="CV58">
            <v>1</v>
          </cell>
          <cell r="CW58">
            <v>0</v>
          </cell>
          <cell r="CX58">
            <v>3</v>
          </cell>
          <cell r="CY58">
            <v>0</v>
          </cell>
          <cell r="CZ58">
            <v>2</v>
          </cell>
          <cell r="DA58">
            <v>0</v>
          </cell>
          <cell r="DB58">
            <v>0</v>
          </cell>
          <cell r="DC58">
            <v>7</v>
          </cell>
          <cell r="DD58">
            <v>1</v>
          </cell>
          <cell r="DE58">
            <v>0</v>
          </cell>
          <cell r="DF58">
            <v>0</v>
          </cell>
          <cell r="DG58">
            <v>0</v>
          </cell>
          <cell r="DH58">
            <v>1</v>
          </cell>
          <cell r="DI58">
            <v>1</v>
          </cell>
          <cell r="DJ58">
            <v>3</v>
          </cell>
          <cell r="DK58">
            <v>0</v>
          </cell>
          <cell r="DL58">
            <v>4</v>
          </cell>
          <cell r="DM58">
            <v>1</v>
          </cell>
          <cell r="DN58">
            <v>0</v>
          </cell>
          <cell r="DO58">
            <v>1</v>
          </cell>
          <cell r="DP58">
            <v>2</v>
          </cell>
          <cell r="DQ58">
            <v>0</v>
          </cell>
          <cell r="DR58">
            <v>6</v>
          </cell>
          <cell r="DS58">
            <v>14</v>
          </cell>
          <cell r="DT58">
            <v>0</v>
          </cell>
          <cell r="DU58">
            <v>0</v>
          </cell>
          <cell r="DV58">
            <v>0</v>
          </cell>
          <cell r="DW58">
            <v>12</v>
          </cell>
          <cell r="DX58">
            <v>20</v>
          </cell>
          <cell r="DY58">
            <v>3</v>
          </cell>
          <cell r="DZ58">
            <v>1</v>
          </cell>
          <cell r="EA58">
            <v>0</v>
          </cell>
          <cell r="EB58">
            <v>3</v>
          </cell>
          <cell r="EC58">
            <v>0</v>
          </cell>
          <cell r="ED58">
            <v>2</v>
          </cell>
          <cell r="EE58">
            <v>0</v>
          </cell>
          <cell r="EF58">
            <v>0</v>
          </cell>
        </row>
        <row r="59">
          <cell r="B59" t="str">
            <v>ГБУЗ РБ ГБ г.Нефтекамск</v>
          </cell>
          <cell r="C59">
            <v>0</v>
          </cell>
          <cell r="D59">
            <v>0</v>
          </cell>
          <cell r="E59">
            <v>22000</v>
          </cell>
          <cell r="F59">
            <v>0</v>
          </cell>
          <cell r="G59">
            <v>0</v>
          </cell>
          <cell r="H59">
            <v>568</v>
          </cell>
          <cell r="I59">
            <v>0</v>
          </cell>
          <cell r="J59">
            <v>5513</v>
          </cell>
          <cell r="K59">
            <v>1990</v>
          </cell>
          <cell r="L59">
            <v>3698</v>
          </cell>
          <cell r="M59">
            <v>0</v>
          </cell>
          <cell r="N59">
            <v>8049</v>
          </cell>
          <cell r="O59">
            <v>0</v>
          </cell>
          <cell r="P59">
            <v>0</v>
          </cell>
          <cell r="Q59">
            <v>6420</v>
          </cell>
          <cell r="R59">
            <v>8640</v>
          </cell>
          <cell r="S59">
            <v>0</v>
          </cell>
          <cell r="T59">
            <v>6893</v>
          </cell>
          <cell r="U59">
            <v>49175</v>
          </cell>
          <cell r="V59">
            <v>0</v>
          </cell>
          <cell r="W59">
            <v>0</v>
          </cell>
          <cell r="X59">
            <v>0</v>
          </cell>
          <cell r="Y59">
            <v>26735</v>
          </cell>
          <cell r="Z59">
            <v>87346</v>
          </cell>
          <cell r="AA59">
            <v>6078</v>
          </cell>
          <cell r="AB59">
            <v>2348</v>
          </cell>
          <cell r="AC59">
            <v>0</v>
          </cell>
          <cell r="AD59">
            <v>7254</v>
          </cell>
          <cell r="AE59">
            <v>0</v>
          </cell>
          <cell r="AF59">
            <v>5166</v>
          </cell>
          <cell r="AG59">
            <v>0</v>
          </cell>
          <cell r="AH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20</v>
          </cell>
          <cell r="AV59">
            <v>0</v>
          </cell>
          <cell r="AW59">
            <v>0</v>
          </cell>
          <cell r="AX59">
            <v>2</v>
          </cell>
          <cell r="AY59">
            <v>0</v>
          </cell>
          <cell r="AZ59">
            <v>7</v>
          </cell>
          <cell r="BA59">
            <v>3</v>
          </cell>
          <cell r="BB59">
            <v>4</v>
          </cell>
          <cell r="BC59">
            <v>0</v>
          </cell>
          <cell r="BD59">
            <v>9</v>
          </cell>
          <cell r="BE59">
            <v>0</v>
          </cell>
          <cell r="BF59">
            <v>0</v>
          </cell>
          <cell r="BG59">
            <v>4</v>
          </cell>
          <cell r="BH59">
            <v>6</v>
          </cell>
          <cell r="BI59">
            <v>0</v>
          </cell>
          <cell r="BJ59">
            <v>9</v>
          </cell>
          <cell r="BK59">
            <v>59</v>
          </cell>
          <cell r="BL59">
            <v>0</v>
          </cell>
          <cell r="BM59">
            <v>0</v>
          </cell>
          <cell r="BN59">
            <v>0</v>
          </cell>
          <cell r="BO59">
            <v>30</v>
          </cell>
          <cell r="BP59">
            <v>66</v>
          </cell>
          <cell r="BQ59">
            <v>4</v>
          </cell>
          <cell r="BR59">
            <v>2</v>
          </cell>
          <cell r="BS59">
            <v>4</v>
          </cell>
          <cell r="BT59">
            <v>8</v>
          </cell>
          <cell r="BU59">
            <v>0</v>
          </cell>
          <cell r="BV59">
            <v>2</v>
          </cell>
          <cell r="BW59">
            <v>0</v>
          </cell>
          <cell r="BX59">
            <v>0</v>
          </cell>
          <cell r="BY59">
            <v>20</v>
          </cell>
          <cell r="BZ59">
            <v>0</v>
          </cell>
          <cell r="CA59">
            <v>0</v>
          </cell>
          <cell r="CB59">
            <v>2</v>
          </cell>
          <cell r="CC59">
            <v>0</v>
          </cell>
          <cell r="CD59">
            <v>7</v>
          </cell>
          <cell r="CE59">
            <v>3</v>
          </cell>
          <cell r="CF59">
            <v>4</v>
          </cell>
          <cell r="CG59">
            <v>0</v>
          </cell>
          <cell r="CH59">
            <v>9</v>
          </cell>
          <cell r="CI59">
            <v>0</v>
          </cell>
          <cell r="CJ59">
            <v>0</v>
          </cell>
          <cell r="CK59">
            <v>4</v>
          </cell>
          <cell r="CL59">
            <v>6</v>
          </cell>
          <cell r="CM59">
            <v>0</v>
          </cell>
          <cell r="CN59">
            <v>9</v>
          </cell>
          <cell r="CO59">
            <v>59</v>
          </cell>
          <cell r="CP59">
            <v>0</v>
          </cell>
          <cell r="CQ59">
            <v>0</v>
          </cell>
          <cell r="CR59">
            <v>0</v>
          </cell>
          <cell r="CS59">
            <v>30</v>
          </cell>
          <cell r="CT59">
            <v>66</v>
          </cell>
          <cell r="CU59">
            <v>4</v>
          </cell>
          <cell r="CV59">
            <v>2</v>
          </cell>
          <cell r="CW59">
            <v>4</v>
          </cell>
          <cell r="CX59">
            <v>8</v>
          </cell>
          <cell r="CY59">
            <v>0</v>
          </cell>
          <cell r="CZ59">
            <v>2</v>
          </cell>
          <cell r="DA59">
            <v>0</v>
          </cell>
          <cell r="DB59">
            <v>0</v>
          </cell>
          <cell r="DC59">
            <v>16</v>
          </cell>
          <cell r="DD59">
            <v>0</v>
          </cell>
          <cell r="DE59">
            <v>0</v>
          </cell>
          <cell r="DF59">
            <v>1</v>
          </cell>
          <cell r="DG59">
            <v>0</v>
          </cell>
          <cell r="DH59">
            <v>5</v>
          </cell>
          <cell r="DI59">
            <v>2</v>
          </cell>
          <cell r="DJ59">
            <v>4</v>
          </cell>
          <cell r="DK59">
            <v>0</v>
          </cell>
          <cell r="DL59">
            <v>5</v>
          </cell>
          <cell r="DM59">
            <v>0</v>
          </cell>
          <cell r="DN59">
            <v>0</v>
          </cell>
          <cell r="DO59">
            <v>3</v>
          </cell>
          <cell r="DP59">
            <v>4</v>
          </cell>
          <cell r="DQ59">
            <v>0</v>
          </cell>
          <cell r="DR59">
            <v>5</v>
          </cell>
          <cell r="DS59">
            <v>35</v>
          </cell>
          <cell r="DT59">
            <v>0</v>
          </cell>
          <cell r="DU59">
            <v>0</v>
          </cell>
          <cell r="DV59">
            <v>0</v>
          </cell>
          <cell r="DW59">
            <v>32</v>
          </cell>
          <cell r="DX59">
            <v>42</v>
          </cell>
          <cell r="DY59">
            <v>2</v>
          </cell>
          <cell r="DZ59">
            <v>2</v>
          </cell>
          <cell r="EA59">
            <v>3</v>
          </cell>
          <cell r="EB59">
            <v>4</v>
          </cell>
          <cell r="EC59">
            <v>0</v>
          </cell>
          <cell r="ED59">
            <v>2</v>
          </cell>
          <cell r="EE59">
            <v>0</v>
          </cell>
          <cell r="EF59">
            <v>0</v>
          </cell>
        </row>
        <row r="60">
          <cell r="B60" t="str">
            <v>ГБУЗ РБ ГБ г.Салават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985</v>
          </cell>
          <cell r="I60">
            <v>0</v>
          </cell>
          <cell r="J60">
            <v>0</v>
          </cell>
          <cell r="K60">
            <v>1300</v>
          </cell>
          <cell r="L60">
            <v>278</v>
          </cell>
          <cell r="M60">
            <v>0</v>
          </cell>
          <cell r="N60">
            <v>1220</v>
          </cell>
          <cell r="O60">
            <v>0</v>
          </cell>
          <cell r="P60">
            <v>0</v>
          </cell>
          <cell r="Q60">
            <v>3574</v>
          </cell>
          <cell r="R60">
            <v>4274</v>
          </cell>
          <cell r="S60">
            <v>0</v>
          </cell>
          <cell r="T60">
            <v>5380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38925</v>
          </cell>
          <cell r="AA60">
            <v>6390</v>
          </cell>
          <cell r="AB60">
            <v>2968</v>
          </cell>
          <cell r="AC60">
            <v>493</v>
          </cell>
          <cell r="AD60">
            <v>2295</v>
          </cell>
          <cell r="AE60">
            <v>0</v>
          </cell>
          <cell r="AF60">
            <v>403</v>
          </cell>
          <cell r="AG60">
            <v>0</v>
          </cell>
          <cell r="AH60">
            <v>0</v>
          </cell>
          <cell r="AJ60">
            <v>0</v>
          </cell>
          <cell r="AK60">
            <v>11590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11590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1</v>
          </cell>
          <cell r="AY60">
            <v>0</v>
          </cell>
          <cell r="AZ60">
            <v>0</v>
          </cell>
          <cell r="BA60">
            <v>1.5</v>
          </cell>
          <cell r="BB60">
            <v>2</v>
          </cell>
          <cell r="BC60">
            <v>0</v>
          </cell>
          <cell r="BD60">
            <v>5</v>
          </cell>
          <cell r="BE60">
            <v>0</v>
          </cell>
          <cell r="BF60">
            <v>0</v>
          </cell>
          <cell r="BG60">
            <v>2</v>
          </cell>
          <cell r="BH60">
            <v>5</v>
          </cell>
          <cell r="BI60">
            <v>0</v>
          </cell>
          <cell r="BJ60">
            <v>5.75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64</v>
          </cell>
          <cell r="BQ60">
            <v>10.75</v>
          </cell>
          <cell r="BR60">
            <v>3</v>
          </cell>
          <cell r="BS60">
            <v>1.5</v>
          </cell>
          <cell r="BT60">
            <v>5.25</v>
          </cell>
          <cell r="BU60">
            <v>0</v>
          </cell>
          <cell r="BV60">
            <v>1.5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1</v>
          </cell>
          <cell r="CC60">
            <v>0</v>
          </cell>
          <cell r="CD60">
            <v>0</v>
          </cell>
          <cell r="CE60">
            <v>1.5</v>
          </cell>
          <cell r="CF60">
            <v>2</v>
          </cell>
          <cell r="CG60">
            <v>0</v>
          </cell>
          <cell r="CH60">
            <v>5</v>
          </cell>
          <cell r="CI60">
            <v>0</v>
          </cell>
          <cell r="CJ60">
            <v>0</v>
          </cell>
          <cell r="CK60">
            <v>2</v>
          </cell>
          <cell r="CL60">
            <v>5</v>
          </cell>
          <cell r="CM60">
            <v>0</v>
          </cell>
          <cell r="CN60">
            <v>5.75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64</v>
          </cell>
          <cell r="CU60">
            <v>10.75</v>
          </cell>
          <cell r="CV60">
            <v>3</v>
          </cell>
          <cell r="CW60">
            <v>1.5</v>
          </cell>
          <cell r="CX60">
            <v>5.25</v>
          </cell>
          <cell r="CY60">
            <v>0</v>
          </cell>
          <cell r="CZ60">
            <v>1.5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1</v>
          </cell>
          <cell r="DG60">
            <v>0</v>
          </cell>
          <cell r="DH60">
            <v>0</v>
          </cell>
          <cell r="DI60">
            <v>1</v>
          </cell>
          <cell r="DJ60">
            <v>2</v>
          </cell>
          <cell r="DK60">
            <v>0</v>
          </cell>
          <cell r="DL60">
            <v>5</v>
          </cell>
          <cell r="DM60">
            <v>0</v>
          </cell>
          <cell r="DN60">
            <v>0</v>
          </cell>
          <cell r="DO60">
            <v>2</v>
          </cell>
          <cell r="DP60">
            <v>5</v>
          </cell>
          <cell r="DQ60">
            <v>0</v>
          </cell>
          <cell r="DR60">
            <v>5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48</v>
          </cell>
          <cell r="DY60">
            <v>10</v>
          </cell>
          <cell r="DZ60">
            <v>3</v>
          </cell>
          <cell r="EA60">
            <v>1</v>
          </cell>
          <cell r="EB60">
            <v>5</v>
          </cell>
          <cell r="EC60">
            <v>0</v>
          </cell>
          <cell r="ED60">
            <v>1</v>
          </cell>
          <cell r="EE60">
            <v>0</v>
          </cell>
          <cell r="EF60">
            <v>0</v>
          </cell>
        </row>
        <row r="61">
          <cell r="B61" t="str">
            <v>ГБУЗ РБ ГБ № 12 г. Уфа</v>
          </cell>
          <cell r="C61">
            <v>0</v>
          </cell>
          <cell r="D61">
            <v>0</v>
          </cell>
          <cell r="E61">
            <v>1932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582</v>
          </cell>
          <cell r="L61">
            <v>0</v>
          </cell>
          <cell r="M61">
            <v>0</v>
          </cell>
          <cell r="N61">
            <v>3492</v>
          </cell>
          <cell r="O61">
            <v>0</v>
          </cell>
          <cell r="P61">
            <v>0</v>
          </cell>
          <cell r="Q61">
            <v>984</v>
          </cell>
          <cell r="R61">
            <v>1778</v>
          </cell>
          <cell r="S61">
            <v>0</v>
          </cell>
          <cell r="T61">
            <v>2040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8300</v>
          </cell>
          <cell r="Z61">
            <v>11246</v>
          </cell>
          <cell r="AA61">
            <v>0</v>
          </cell>
          <cell r="AB61">
            <v>0</v>
          </cell>
          <cell r="AC61">
            <v>0</v>
          </cell>
          <cell r="AD61">
            <v>4260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3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0.5</v>
          </cell>
          <cell r="BB61">
            <v>0.5</v>
          </cell>
          <cell r="BC61">
            <v>0</v>
          </cell>
          <cell r="BD61">
            <v>2</v>
          </cell>
          <cell r="BE61">
            <v>0</v>
          </cell>
          <cell r="BF61">
            <v>0</v>
          </cell>
          <cell r="BG61">
            <v>1</v>
          </cell>
          <cell r="BH61">
            <v>1</v>
          </cell>
          <cell r="BI61">
            <v>0</v>
          </cell>
          <cell r="BJ61">
            <v>1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6</v>
          </cell>
          <cell r="BP61">
            <v>10</v>
          </cell>
          <cell r="BQ61">
            <v>0</v>
          </cell>
          <cell r="BR61">
            <v>0</v>
          </cell>
          <cell r="BS61">
            <v>0</v>
          </cell>
          <cell r="BT61">
            <v>3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3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0.5</v>
          </cell>
          <cell r="CF61">
            <v>0</v>
          </cell>
          <cell r="CG61">
            <v>0</v>
          </cell>
          <cell r="CH61">
            <v>2</v>
          </cell>
          <cell r="CI61">
            <v>0</v>
          </cell>
          <cell r="CJ61">
            <v>0</v>
          </cell>
          <cell r="CK61">
            <v>1</v>
          </cell>
          <cell r="CL61">
            <v>1</v>
          </cell>
          <cell r="CM61">
            <v>0</v>
          </cell>
          <cell r="CN61">
            <v>1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6</v>
          </cell>
          <cell r="CT61">
            <v>10</v>
          </cell>
          <cell r="CU61">
            <v>0</v>
          </cell>
          <cell r="CV61">
            <v>0</v>
          </cell>
          <cell r="CW61">
            <v>0</v>
          </cell>
          <cell r="CX61">
            <v>3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3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1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5</v>
          </cell>
          <cell r="DX61">
            <v>8</v>
          </cell>
          <cell r="DY61">
            <v>0</v>
          </cell>
          <cell r="DZ61">
            <v>0</v>
          </cell>
          <cell r="EA61">
            <v>0</v>
          </cell>
          <cell r="EB61">
            <v>3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</row>
        <row r="62">
          <cell r="B62" t="str">
            <v>ГБУЗ РБ ГБ № 9 г.Уфа</v>
          </cell>
          <cell r="C62">
            <v>0</v>
          </cell>
          <cell r="D62">
            <v>0</v>
          </cell>
          <cell r="E62">
            <v>7900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1680</v>
          </cell>
          <cell r="K62">
            <v>70</v>
          </cell>
          <cell r="L62">
            <v>460</v>
          </cell>
          <cell r="M62">
            <v>0</v>
          </cell>
          <cell r="N62">
            <v>2900</v>
          </cell>
          <cell r="O62">
            <v>0</v>
          </cell>
          <cell r="P62">
            <v>0</v>
          </cell>
          <cell r="Q62">
            <v>1250</v>
          </cell>
          <cell r="R62">
            <v>2650</v>
          </cell>
          <cell r="S62">
            <v>0</v>
          </cell>
          <cell r="T62">
            <v>2550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1000</v>
          </cell>
          <cell r="Z62">
            <v>10900</v>
          </cell>
          <cell r="AA62">
            <v>1100</v>
          </cell>
          <cell r="AB62">
            <v>850</v>
          </cell>
          <cell r="AC62">
            <v>2250</v>
          </cell>
          <cell r="AD62">
            <v>3550</v>
          </cell>
          <cell r="AE62">
            <v>0</v>
          </cell>
          <cell r="AF62">
            <v>2550</v>
          </cell>
          <cell r="AG62">
            <v>0</v>
          </cell>
          <cell r="AH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6</v>
          </cell>
          <cell r="AV62">
            <v>0</v>
          </cell>
          <cell r="AW62">
            <v>0</v>
          </cell>
          <cell r="AX62">
            <v>0.5</v>
          </cell>
          <cell r="AY62">
            <v>0</v>
          </cell>
          <cell r="AZ62">
            <v>1</v>
          </cell>
          <cell r="BA62">
            <v>0.5</v>
          </cell>
          <cell r="BB62">
            <v>1</v>
          </cell>
          <cell r="BC62">
            <v>0</v>
          </cell>
          <cell r="BD62">
            <v>2.5</v>
          </cell>
          <cell r="BE62">
            <v>0</v>
          </cell>
          <cell r="BF62">
            <v>0</v>
          </cell>
          <cell r="BG62">
            <v>1</v>
          </cell>
          <cell r="BH62">
            <v>2</v>
          </cell>
          <cell r="BI62">
            <v>0</v>
          </cell>
          <cell r="BJ62">
            <v>3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4.75</v>
          </cell>
          <cell r="BP62">
            <v>12</v>
          </cell>
          <cell r="BQ62">
            <v>0.25</v>
          </cell>
          <cell r="BR62">
            <v>1</v>
          </cell>
          <cell r="BS62">
            <v>1</v>
          </cell>
          <cell r="BT62">
            <v>3</v>
          </cell>
          <cell r="BU62">
            <v>0</v>
          </cell>
          <cell r="BV62">
            <v>1</v>
          </cell>
          <cell r="BW62">
            <v>0</v>
          </cell>
          <cell r="BX62">
            <v>0</v>
          </cell>
          <cell r="BY62">
            <v>6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1</v>
          </cell>
          <cell r="CE62">
            <v>0.5</v>
          </cell>
          <cell r="CF62">
            <v>0.5</v>
          </cell>
          <cell r="CG62">
            <v>0</v>
          </cell>
          <cell r="CH62">
            <v>2.5</v>
          </cell>
          <cell r="CI62">
            <v>0</v>
          </cell>
          <cell r="CJ62">
            <v>0</v>
          </cell>
          <cell r="CK62">
            <v>1</v>
          </cell>
          <cell r="CL62">
            <v>2</v>
          </cell>
          <cell r="CM62">
            <v>0</v>
          </cell>
          <cell r="CN62">
            <v>3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4.75</v>
          </cell>
          <cell r="CT62">
            <v>12</v>
          </cell>
          <cell r="CU62">
            <v>0.25</v>
          </cell>
          <cell r="CV62">
            <v>1</v>
          </cell>
          <cell r="CW62">
            <v>1</v>
          </cell>
          <cell r="CX62">
            <v>3</v>
          </cell>
          <cell r="CY62">
            <v>0</v>
          </cell>
          <cell r="CZ62">
            <v>1</v>
          </cell>
          <cell r="DA62">
            <v>0</v>
          </cell>
          <cell r="DB62">
            <v>0</v>
          </cell>
          <cell r="DC62">
            <v>8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1</v>
          </cell>
          <cell r="DI62">
            <v>1</v>
          </cell>
          <cell r="DJ62">
            <v>1</v>
          </cell>
          <cell r="DK62">
            <v>0</v>
          </cell>
          <cell r="DL62">
            <v>2</v>
          </cell>
          <cell r="DM62">
            <v>0</v>
          </cell>
          <cell r="DN62">
            <v>0</v>
          </cell>
          <cell r="DO62">
            <v>1</v>
          </cell>
          <cell r="DP62">
            <v>2</v>
          </cell>
          <cell r="DQ62">
            <v>0</v>
          </cell>
          <cell r="DR62">
            <v>2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3</v>
          </cell>
          <cell r="DX62">
            <v>9</v>
          </cell>
          <cell r="DY62">
            <v>1</v>
          </cell>
          <cell r="DZ62">
            <v>1</v>
          </cell>
          <cell r="EA62">
            <v>1</v>
          </cell>
          <cell r="EB62">
            <v>4</v>
          </cell>
          <cell r="EC62">
            <v>0</v>
          </cell>
          <cell r="ED62">
            <v>1</v>
          </cell>
          <cell r="EE62">
            <v>0</v>
          </cell>
          <cell r="EF62">
            <v>0</v>
          </cell>
        </row>
        <row r="63">
          <cell r="B63" t="str">
            <v>ГБУЗ РБ ГБ №1 г.Октябрьский</v>
          </cell>
          <cell r="C63">
            <v>0</v>
          </cell>
          <cell r="D63">
            <v>0</v>
          </cell>
          <cell r="E63">
            <v>19528</v>
          </cell>
          <cell r="F63">
            <v>2712</v>
          </cell>
          <cell r="G63">
            <v>0</v>
          </cell>
          <cell r="H63">
            <v>0</v>
          </cell>
          <cell r="I63">
            <v>1119</v>
          </cell>
          <cell r="J63">
            <v>7743</v>
          </cell>
          <cell r="K63">
            <v>1428</v>
          </cell>
          <cell r="L63">
            <v>6362</v>
          </cell>
          <cell r="M63">
            <v>423</v>
          </cell>
          <cell r="N63">
            <v>7667</v>
          </cell>
          <cell r="O63">
            <v>0</v>
          </cell>
          <cell r="P63">
            <v>160</v>
          </cell>
          <cell r="Q63">
            <v>8003</v>
          </cell>
          <cell r="R63">
            <v>9543</v>
          </cell>
          <cell r="S63">
            <v>0</v>
          </cell>
          <cell r="T63">
            <v>9376</v>
          </cell>
          <cell r="U63">
            <v>35907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71026</v>
          </cell>
          <cell r="AA63">
            <v>7078</v>
          </cell>
          <cell r="AB63">
            <v>1274</v>
          </cell>
          <cell r="AC63">
            <v>4407</v>
          </cell>
          <cell r="AD63">
            <v>6869</v>
          </cell>
          <cell r="AE63">
            <v>0</v>
          </cell>
          <cell r="AF63">
            <v>1971</v>
          </cell>
          <cell r="AG63">
            <v>0</v>
          </cell>
          <cell r="AH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15.5</v>
          </cell>
          <cell r="AV63">
            <v>1</v>
          </cell>
          <cell r="AW63">
            <v>0</v>
          </cell>
          <cell r="AX63">
            <v>0</v>
          </cell>
          <cell r="AY63">
            <v>0.5</v>
          </cell>
          <cell r="AZ63">
            <v>2.25</v>
          </cell>
          <cell r="BA63">
            <v>1.75</v>
          </cell>
          <cell r="BB63">
            <v>5.75</v>
          </cell>
          <cell r="BC63">
            <v>0.25</v>
          </cell>
          <cell r="BD63">
            <v>8</v>
          </cell>
          <cell r="BE63">
            <v>0</v>
          </cell>
          <cell r="BF63">
            <v>0.5</v>
          </cell>
          <cell r="BG63">
            <v>3</v>
          </cell>
          <cell r="BH63">
            <v>5.75</v>
          </cell>
          <cell r="BI63">
            <v>0</v>
          </cell>
          <cell r="BJ63">
            <v>6</v>
          </cell>
          <cell r="BK63">
            <v>25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42</v>
          </cell>
          <cell r="BQ63">
            <v>4.25</v>
          </cell>
          <cell r="BR63">
            <v>1.25</v>
          </cell>
          <cell r="BS63">
            <v>2.25</v>
          </cell>
          <cell r="BT63">
            <v>8.75</v>
          </cell>
          <cell r="BU63">
            <v>0</v>
          </cell>
          <cell r="BV63">
            <v>4</v>
          </cell>
          <cell r="BW63">
            <v>0</v>
          </cell>
          <cell r="BX63">
            <v>0</v>
          </cell>
          <cell r="BY63">
            <v>15.5</v>
          </cell>
          <cell r="BZ63">
            <v>1</v>
          </cell>
          <cell r="CA63">
            <v>0</v>
          </cell>
          <cell r="CB63">
            <v>0</v>
          </cell>
          <cell r="CC63">
            <v>0.5</v>
          </cell>
          <cell r="CD63">
            <v>2.25</v>
          </cell>
          <cell r="CE63">
            <v>1.75</v>
          </cell>
          <cell r="CF63">
            <v>5.75</v>
          </cell>
          <cell r="CG63">
            <v>0.25</v>
          </cell>
          <cell r="CH63">
            <v>8</v>
          </cell>
          <cell r="CI63">
            <v>0</v>
          </cell>
          <cell r="CJ63">
            <v>0.5</v>
          </cell>
          <cell r="CK63">
            <v>3</v>
          </cell>
          <cell r="CL63">
            <v>5.75</v>
          </cell>
          <cell r="CM63">
            <v>0</v>
          </cell>
          <cell r="CN63">
            <v>6</v>
          </cell>
          <cell r="CO63">
            <v>25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42</v>
          </cell>
          <cell r="CU63">
            <v>4.25</v>
          </cell>
          <cell r="CV63">
            <v>1.25</v>
          </cell>
          <cell r="CW63">
            <v>2.25</v>
          </cell>
          <cell r="CX63">
            <v>8.75</v>
          </cell>
          <cell r="CY63">
            <v>0</v>
          </cell>
          <cell r="CZ63">
            <v>4</v>
          </cell>
          <cell r="DA63">
            <v>0</v>
          </cell>
          <cell r="DB63">
            <v>0</v>
          </cell>
          <cell r="DC63">
            <v>10</v>
          </cell>
          <cell r="DD63">
            <v>1</v>
          </cell>
          <cell r="DE63">
            <v>0</v>
          </cell>
          <cell r="DF63">
            <v>0</v>
          </cell>
          <cell r="DG63">
            <v>1</v>
          </cell>
          <cell r="DH63">
            <v>2</v>
          </cell>
          <cell r="DI63">
            <v>1</v>
          </cell>
          <cell r="DJ63">
            <v>4</v>
          </cell>
          <cell r="DK63">
            <v>1</v>
          </cell>
          <cell r="DL63">
            <v>6</v>
          </cell>
          <cell r="DM63">
            <v>0</v>
          </cell>
          <cell r="DN63">
            <v>1</v>
          </cell>
          <cell r="DO63">
            <v>2</v>
          </cell>
          <cell r="DP63">
            <v>4</v>
          </cell>
          <cell r="DQ63">
            <v>0</v>
          </cell>
          <cell r="DR63">
            <v>4</v>
          </cell>
          <cell r="DS63">
            <v>20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33</v>
          </cell>
          <cell r="DY63">
            <v>3</v>
          </cell>
          <cell r="DZ63">
            <v>1</v>
          </cell>
          <cell r="EA63">
            <v>1</v>
          </cell>
          <cell r="EB63">
            <v>4</v>
          </cell>
          <cell r="EC63">
            <v>0</v>
          </cell>
          <cell r="ED63">
            <v>1</v>
          </cell>
          <cell r="EE63">
            <v>0</v>
          </cell>
          <cell r="EF63">
            <v>0</v>
          </cell>
        </row>
        <row r="64">
          <cell r="B64" t="str">
            <v>ГБУЗ РБ ГБ №2 г.Стерлитамак</v>
          </cell>
          <cell r="C64">
            <v>0</v>
          </cell>
          <cell r="D64">
            <v>0</v>
          </cell>
          <cell r="E64">
            <v>22141</v>
          </cell>
          <cell r="F64">
            <v>1440</v>
          </cell>
          <cell r="G64">
            <v>0</v>
          </cell>
          <cell r="H64">
            <v>720</v>
          </cell>
          <cell r="I64">
            <v>0</v>
          </cell>
          <cell r="J64">
            <v>0</v>
          </cell>
          <cell r="K64">
            <v>2125</v>
          </cell>
          <cell r="L64">
            <v>1440</v>
          </cell>
          <cell r="M64">
            <v>1200</v>
          </cell>
          <cell r="N64">
            <v>2880</v>
          </cell>
          <cell r="O64">
            <v>0</v>
          </cell>
          <cell r="P64">
            <v>0</v>
          </cell>
          <cell r="Q64">
            <v>1920</v>
          </cell>
          <cell r="R64">
            <v>1440</v>
          </cell>
          <cell r="S64">
            <v>0</v>
          </cell>
          <cell r="T64">
            <v>4320</v>
          </cell>
          <cell r="U64">
            <v>0</v>
          </cell>
          <cell r="V64">
            <v>0</v>
          </cell>
          <cell r="W64">
            <v>720</v>
          </cell>
          <cell r="X64">
            <v>0</v>
          </cell>
          <cell r="Y64">
            <v>1440</v>
          </cell>
          <cell r="Z64">
            <v>34800</v>
          </cell>
          <cell r="AA64">
            <v>0</v>
          </cell>
          <cell r="AB64">
            <v>1200</v>
          </cell>
          <cell r="AC64">
            <v>0</v>
          </cell>
          <cell r="AD64">
            <v>4320</v>
          </cell>
          <cell r="AE64">
            <v>0</v>
          </cell>
          <cell r="AF64">
            <v>1440</v>
          </cell>
          <cell r="AG64">
            <v>0</v>
          </cell>
          <cell r="AH64">
            <v>0</v>
          </cell>
          <cell r="AJ64">
            <v>0</v>
          </cell>
          <cell r="AK64">
            <v>2400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2400</v>
          </cell>
          <cell r="AS64">
            <v>0</v>
          </cell>
          <cell r="AT64">
            <v>0</v>
          </cell>
          <cell r="AU64">
            <v>21</v>
          </cell>
          <cell r="AV64">
            <v>1</v>
          </cell>
          <cell r="AW64">
            <v>0</v>
          </cell>
          <cell r="AX64">
            <v>1</v>
          </cell>
          <cell r="AY64">
            <v>0</v>
          </cell>
          <cell r="AZ64">
            <v>0</v>
          </cell>
          <cell r="BA64">
            <v>1</v>
          </cell>
          <cell r="BB64">
            <v>1.25</v>
          </cell>
          <cell r="BC64">
            <v>1</v>
          </cell>
          <cell r="BD64">
            <v>3</v>
          </cell>
          <cell r="BE64">
            <v>0</v>
          </cell>
          <cell r="BF64">
            <v>0</v>
          </cell>
          <cell r="BG64">
            <v>1</v>
          </cell>
          <cell r="BH64">
            <v>2</v>
          </cell>
          <cell r="BI64">
            <v>0</v>
          </cell>
          <cell r="BJ64">
            <v>4.5</v>
          </cell>
          <cell r="BK64">
            <v>0</v>
          </cell>
          <cell r="BL64">
            <v>0</v>
          </cell>
          <cell r="BM64">
            <v>0.25</v>
          </cell>
          <cell r="BN64">
            <v>0</v>
          </cell>
          <cell r="BO64">
            <v>1</v>
          </cell>
          <cell r="BP64">
            <v>30</v>
          </cell>
          <cell r="BQ64">
            <v>0</v>
          </cell>
          <cell r="BR64">
            <v>1</v>
          </cell>
          <cell r="BS64">
            <v>0</v>
          </cell>
          <cell r="BT64">
            <v>6</v>
          </cell>
          <cell r="BU64">
            <v>0</v>
          </cell>
          <cell r="BV64">
            <v>3</v>
          </cell>
          <cell r="BW64">
            <v>0</v>
          </cell>
          <cell r="BX64">
            <v>0</v>
          </cell>
          <cell r="BY64">
            <v>21</v>
          </cell>
          <cell r="BZ64">
            <v>1</v>
          </cell>
          <cell r="CA64">
            <v>0</v>
          </cell>
          <cell r="CB64">
            <v>1</v>
          </cell>
          <cell r="CC64">
            <v>0</v>
          </cell>
          <cell r="CD64">
            <v>0</v>
          </cell>
          <cell r="CE64">
            <v>1</v>
          </cell>
          <cell r="CF64">
            <v>1.25</v>
          </cell>
          <cell r="CG64">
            <v>1</v>
          </cell>
          <cell r="CH64">
            <v>3</v>
          </cell>
          <cell r="CI64">
            <v>0</v>
          </cell>
          <cell r="CJ64">
            <v>0</v>
          </cell>
          <cell r="CK64">
            <v>1</v>
          </cell>
          <cell r="CL64">
            <v>2</v>
          </cell>
          <cell r="CM64">
            <v>0</v>
          </cell>
          <cell r="CN64">
            <v>4.5</v>
          </cell>
          <cell r="CO64">
            <v>0</v>
          </cell>
          <cell r="CP64">
            <v>0</v>
          </cell>
          <cell r="CQ64">
            <v>0.25</v>
          </cell>
          <cell r="CR64">
            <v>0</v>
          </cell>
          <cell r="CS64">
            <v>1</v>
          </cell>
          <cell r="CT64">
            <v>30</v>
          </cell>
          <cell r="CU64">
            <v>0</v>
          </cell>
          <cell r="CV64">
            <v>1</v>
          </cell>
          <cell r="CW64">
            <v>0</v>
          </cell>
          <cell r="CX64">
            <v>6</v>
          </cell>
          <cell r="CY64">
            <v>0</v>
          </cell>
          <cell r="CZ64">
            <v>3</v>
          </cell>
          <cell r="DA64">
            <v>0</v>
          </cell>
          <cell r="DB64">
            <v>0</v>
          </cell>
          <cell r="DC64">
            <v>13</v>
          </cell>
          <cell r="DD64">
            <v>1</v>
          </cell>
          <cell r="DE64">
            <v>0</v>
          </cell>
          <cell r="DF64">
            <v>1</v>
          </cell>
          <cell r="DG64">
            <v>0</v>
          </cell>
          <cell r="DH64">
            <v>0</v>
          </cell>
          <cell r="DI64">
            <v>1</v>
          </cell>
          <cell r="DJ64">
            <v>1</v>
          </cell>
          <cell r="DK64">
            <v>1</v>
          </cell>
          <cell r="DL64">
            <v>2</v>
          </cell>
          <cell r="DM64">
            <v>0</v>
          </cell>
          <cell r="DN64">
            <v>0</v>
          </cell>
          <cell r="DO64">
            <v>2</v>
          </cell>
          <cell r="DP64">
            <v>1</v>
          </cell>
          <cell r="DQ64">
            <v>0</v>
          </cell>
          <cell r="DR64">
            <v>3</v>
          </cell>
          <cell r="DS64">
            <v>0</v>
          </cell>
          <cell r="DT64">
            <v>0</v>
          </cell>
          <cell r="DU64">
            <v>1</v>
          </cell>
          <cell r="DV64">
            <v>0</v>
          </cell>
          <cell r="DW64">
            <v>1</v>
          </cell>
          <cell r="DX64">
            <v>21</v>
          </cell>
          <cell r="DY64">
            <v>0</v>
          </cell>
          <cell r="DZ64">
            <v>1</v>
          </cell>
          <cell r="EA64">
            <v>0</v>
          </cell>
          <cell r="EB64">
            <v>4</v>
          </cell>
          <cell r="EC64">
            <v>0</v>
          </cell>
          <cell r="ED64">
            <v>1</v>
          </cell>
          <cell r="EE64">
            <v>0</v>
          </cell>
          <cell r="EF64">
            <v>0</v>
          </cell>
        </row>
        <row r="65">
          <cell r="B65" t="str">
            <v>ГБУЗ РБ ГБ №3 г.Стерлитамак</v>
          </cell>
          <cell r="C65">
            <v>0</v>
          </cell>
          <cell r="D65">
            <v>0</v>
          </cell>
          <cell r="E65">
            <v>11652</v>
          </cell>
          <cell r="F65">
            <v>641</v>
          </cell>
          <cell r="G65">
            <v>0</v>
          </cell>
          <cell r="H65">
            <v>2048</v>
          </cell>
          <cell r="I65">
            <v>354</v>
          </cell>
          <cell r="J65">
            <v>0</v>
          </cell>
          <cell r="K65">
            <v>1267</v>
          </cell>
          <cell r="L65">
            <v>2412</v>
          </cell>
          <cell r="M65">
            <v>516</v>
          </cell>
          <cell r="N65">
            <v>3983</v>
          </cell>
          <cell r="O65">
            <v>250</v>
          </cell>
          <cell r="P65">
            <v>283</v>
          </cell>
          <cell r="Q65">
            <v>2381</v>
          </cell>
          <cell r="R65">
            <v>5170</v>
          </cell>
          <cell r="S65">
            <v>0</v>
          </cell>
          <cell r="T65">
            <v>4926</v>
          </cell>
          <cell r="U65">
            <v>8581</v>
          </cell>
          <cell r="V65">
            <v>0</v>
          </cell>
          <cell r="W65">
            <v>0</v>
          </cell>
          <cell r="X65">
            <v>0</v>
          </cell>
          <cell r="Y65">
            <v>12717</v>
          </cell>
          <cell r="Z65">
            <v>37874</v>
          </cell>
          <cell r="AA65">
            <v>3529</v>
          </cell>
          <cell r="AB65">
            <v>3464</v>
          </cell>
          <cell r="AC65">
            <v>0</v>
          </cell>
          <cell r="AD65">
            <v>3154</v>
          </cell>
          <cell r="AE65">
            <v>0</v>
          </cell>
          <cell r="AF65">
            <v>2923</v>
          </cell>
          <cell r="AG65">
            <v>0</v>
          </cell>
          <cell r="AH65">
            <v>0</v>
          </cell>
          <cell r="AJ65">
            <v>0</v>
          </cell>
          <cell r="AK65">
            <v>13139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5617</v>
          </cell>
          <cell r="AQ65">
            <v>0</v>
          </cell>
          <cell r="AR65">
            <v>7522</v>
          </cell>
          <cell r="AS65">
            <v>0</v>
          </cell>
          <cell r="AT65">
            <v>0</v>
          </cell>
          <cell r="AU65">
            <v>9.5</v>
          </cell>
          <cell r="AV65">
            <v>0.25</v>
          </cell>
          <cell r="AW65">
            <v>0</v>
          </cell>
          <cell r="AX65">
            <v>1</v>
          </cell>
          <cell r="AY65">
            <v>0.25</v>
          </cell>
          <cell r="AZ65">
            <v>0</v>
          </cell>
          <cell r="BA65">
            <v>1.25</v>
          </cell>
          <cell r="BB65">
            <v>2</v>
          </cell>
          <cell r="BC65">
            <v>0.25</v>
          </cell>
          <cell r="BD65">
            <v>5.5</v>
          </cell>
          <cell r="BE65">
            <v>0.25</v>
          </cell>
          <cell r="BF65">
            <v>0.25</v>
          </cell>
          <cell r="BG65">
            <v>1.5</v>
          </cell>
          <cell r="BH65">
            <v>4.75</v>
          </cell>
          <cell r="BI65">
            <v>0</v>
          </cell>
          <cell r="BJ65">
            <v>4.75</v>
          </cell>
          <cell r="BK65">
            <v>5</v>
          </cell>
          <cell r="BL65">
            <v>0</v>
          </cell>
          <cell r="BM65">
            <v>0</v>
          </cell>
          <cell r="BN65">
            <v>0</v>
          </cell>
          <cell r="BO65">
            <v>8.75</v>
          </cell>
          <cell r="BP65">
            <v>37.25</v>
          </cell>
          <cell r="BQ65">
            <v>3.25</v>
          </cell>
          <cell r="BR65">
            <v>2.25</v>
          </cell>
          <cell r="BS65">
            <v>0</v>
          </cell>
          <cell r="BT65">
            <v>2.75</v>
          </cell>
          <cell r="BU65">
            <v>0</v>
          </cell>
          <cell r="BV65">
            <v>2.25</v>
          </cell>
          <cell r="BW65">
            <v>0</v>
          </cell>
          <cell r="BX65">
            <v>0</v>
          </cell>
          <cell r="BY65">
            <v>9.5</v>
          </cell>
          <cell r="BZ65">
            <v>0.25</v>
          </cell>
          <cell r="CA65">
            <v>0</v>
          </cell>
          <cell r="CB65">
            <v>1</v>
          </cell>
          <cell r="CC65">
            <v>0.25</v>
          </cell>
          <cell r="CD65">
            <v>0</v>
          </cell>
          <cell r="CE65">
            <v>1.25</v>
          </cell>
          <cell r="CF65">
            <v>2</v>
          </cell>
          <cell r="CG65">
            <v>0.25</v>
          </cell>
          <cell r="CH65">
            <v>5.5</v>
          </cell>
          <cell r="CI65">
            <v>0.25</v>
          </cell>
          <cell r="CJ65">
            <v>0.25</v>
          </cell>
          <cell r="CK65">
            <v>1.5</v>
          </cell>
          <cell r="CL65">
            <v>4.75</v>
          </cell>
          <cell r="CM65">
            <v>0</v>
          </cell>
          <cell r="CN65">
            <v>4.75</v>
          </cell>
          <cell r="CO65">
            <v>5</v>
          </cell>
          <cell r="CP65">
            <v>0</v>
          </cell>
          <cell r="CQ65">
            <v>0</v>
          </cell>
          <cell r="CR65">
            <v>0</v>
          </cell>
          <cell r="CS65">
            <v>8.75</v>
          </cell>
          <cell r="CT65">
            <v>37.25</v>
          </cell>
          <cell r="CU65">
            <v>3.25</v>
          </cell>
          <cell r="CV65">
            <v>2.25</v>
          </cell>
          <cell r="CW65">
            <v>0</v>
          </cell>
          <cell r="CX65">
            <v>2.75</v>
          </cell>
          <cell r="CY65">
            <v>0</v>
          </cell>
          <cell r="CZ65">
            <v>2.25</v>
          </cell>
          <cell r="DA65">
            <v>0</v>
          </cell>
          <cell r="DB65">
            <v>0</v>
          </cell>
          <cell r="DC65">
            <v>9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2</v>
          </cell>
          <cell r="DJ65">
            <v>1</v>
          </cell>
          <cell r="DK65">
            <v>0</v>
          </cell>
          <cell r="DL65">
            <v>4</v>
          </cell>
          <cell r="DM65">
            <v>0</v>
          </cell>
          <cell r="DN65">
            <v>0</v>
          </cell>
          <cell r="DO65">
            <v>1</v>
          </cell>
          <cell r="DP65">
            <v>3</v>
          </cell>
          <cell r="DQ65">
            <v>0</v>
          </cell>
          <cell r="DR65">
            <v>4</v>
          </cell>
          <cell r="DS65">
            <v>5</v>
          </cell>
          <cell r="DT65">
            <v>0</v>
          </cell>
          <cell r="DU65">
            <v>0</v>
          </cell>
          <cell r="DV65">
            <v>0</v>
          </cell>
          <cell r="DW65">
            <v>8</v>
          </cell>
          <cell r="DX65">
            <v>30</v>
          </cell>
          <cell r="DY65">
            <v>1</v>
          </cell>
          <cell r="DZ65">
            <v>2</v>
          </cell>
          <cell r="EA65">
            <v>0</v>
          </cell>
          <cell r="EB65">
            <v>2</v>
          </cell>
          <cell r="EC65">
            <v>0</v>
          </cell>
          <cell r="ED65">
            <v>1</v>
          </cell>
          <cell r="EE65">
            <v>0</v>
          </cell>
          <cell r="EF65">
            <v>0</v>
          </cell>
        </row>
        <row r="66">
          <cell r="B66" t="str">
            <v>ГБУЗ РБ ГБ №4 г.Стерлитамак</v>
          </cell>
          <cell r="C66">
            <v>0</v>
          </cell>
          <cell r="D66">
            <v>0</v>
          </cell>
          <cell r="E66">
            <v>8150</v>
          </cell>
          <cell r="F66">
            <v>900</v>
          </cell>
          <cell r="G66">
            <v>0</v>
          </cell>
          <cell r="H66">
            <v>0</v>
          </cell>
          <cell r="I66">
            <v>400</v>
          </cell>
          <cell r="J66">
            <v>0</v>
          </cell>
          <cell r="K66">
            <v>0</v>
          </cell>
          <cell r="L66">
            <v>800</v>
          </cell>
          <cell r="M66">
            <v>0</v>
          </cell>
          <cell r="N66">
            <v>300</v>
          </cell>
          <cell r="O66">
            <v>0</v>
          </cell>
          <cell r="P66">
            <v>0</v>
          </cell>
          <cell r="Q66">
            <v>400</v>
          </cell>
          <cell r="R66">
            <v>1000</v>
          </cell>
          <cell r="S66">
            <v>0</v>
          </cell>
          <cell r="T66">
            <v>650</v>
          </cell>
          <cell r="U66">
            <v>4580</v>
          </cell>
          <cell r="V66">
            <v>200</v>
          </cell>
          <cell r="W66">
            <v>0</v>
          </cell>
          <cell r="X66">
            <v>0</v>
          </cell>
          <cell r="Y66">
            <v>0</v>
          </cell>
          <cell r="Z66">
            <v>6800</v>
          </cell>
          <cell r="AA66">
            <v>0</v>
          </cell>
          <cell r="AB66">
            <v>105</v>
          </cell>
          <cell r="AC66">
            <v>0</v>
          </cell>
          <cell r="AD66">
            <v>900</v>
          </cell>
          <cell r="AE66">
            <v>0</v>
          </cell>
          <cell r="AF66">
            <v>20</v>
          </cell>
          <cell r="AG66">
            <v>0</v>
          </cell>
          <cell r="AH66">
            <v>0</v>
          </cell>
          <cell r="AJ66">
            <v>0</v>
          </cell>
          <cell r="AK66">
            <v>700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700</v>
          </cell>
          <cell r="AS66">
            <v>0</v>
          </cell>
          <cell r="AT66">
            <v>0</v>
          </cell>
          <cell r="AU66">
            <v>14</v>
          </cell>
          <cell r="AV66">
            <v>1</v>
          </cell>
          <cell r="AW66">
            <v>0</v>
          </cell>
          <cell r="AX66">
            <v>0</v>
          </cell>
          <cell r="AY66">
            <v>1</v>
          </cell>
          <cell r="AZ66">
            <v>0</v>
          </cell>
          <cell r="BA66">
            <v>0</v>
          </cell>
          <cell r="BB66">
            <v>1.25</v>
          </cell>
          <cell r="BC66">
            <v>0</v>
          </cell>
          <cell r="BD66">
            <v>1.25</v>
          </cell>
          <cell r="BE66">
            <v>0</v>
          </cell>
          <cell r="BF66">
            <v>0</v>
          </cell>
          <cell r="BG66">
            <v>1</v>
          </cell>
          <cell r="BH66">
            <v>2.25</v>
          </cell>
          <cell r="BI66">
            <v>0</v>
          </cell>
          <cell r="BJ66">
            <v>3</v>
          </cell>
          <cell r="BK66">
            <v>7</v>
          </cell>
          <cell r="BL66">
            <v>0.25</v>
          </cell>
          <cell r="BM66">
            <v>0</v>
          </cell>
          <cell r="BN66">
            <v>0</v>
          </cell>
          <cell r="BO66">
            <v>0</v>
          </cell>
          <cell r="BP66">
            <v>14.5</v>
          </cell>
          <cell r="BQ66">
            <v>0</v>
          </cell>
          <cell r="BR66">
            <v>1.25</v>
          </cell>
          <cell r="BS66">
            <v>0</v>
          </cell>
          <cell r="BT66">
            <v>2.25</v>
          </cell>
          <cell r="BU66">
            <v>0</v>
          </cell>
          <cell r="BV66">
            <v>1.25</v>
          </cell>
          <cell r="BW66">
            <v>0</v>
          </cell>
          <cell r="BX66">
            <v>0</v>
          </cell>
          <cell r="BY66">
            <v>14</v>
          </cell>
          <cell r="BZ66">
            <v>1</v>
          </cell>
          <cell r="CA66">
            <v>0</v>
          </cell>
          <cell r="CB66">
            <v>0</v>
          </cell>
          <cell r="CC66">
            <v>1</v>
          </cell>
          <cell r="CD66">
            <v>0</v>
          </cell>
          <cell r="CE66">
            <v>0</v>
          </cell>
          <cell r="CF66">
            <v>1.25</v>
          </cell>
          <cell r="CG66">
            <v>0</v>
          </cell>
          <cell r="CH66">
            <v>1.25</v>
          </cell>
          <cell r="CI66">
            <v>0</v>
          </cell>
          <cell r="CJ66">
            <v>0</v>
          </cell>
          <cell r="CK66">
            <v>1</v>
          </cell>
          <cell r="CL66">
            <v>2.25</v>
          </cell>
          <cell r="CM66">
            <v>0</v>
          </cell>
          <cell r="CN66">
            <v>3</v>
          </cell>
          <cell r="CO66">
            <v>7</v>
          </cell>
          <cell r="CP66">
            <v>0.25</v>
          </cell>
          <cell r="CQ66">
            <v>0</v>
          </cell>
          <cell r="CR66">
            <v>0</v>
          </cell>
          <cell r="CS66">
            <v>0</v>
          </cell>
          <cell r="CT66">
            <v>14.5</v>
          </cell>
          <cell r="CU66">
            <v>0</v>
          </cell>
          <cell r="CV66">
            <v>1.25</v>
          </cell>
          <cell r="CW66">
            <v>0</v>
          </cell>
          <cell r="CX66">
            <v>2.25</v>
          </cell>
          <cell r="CY66">
            <v>0</v>
          </cell>
          <cell r="CZ66">
            <v>1.25</v>
          </cell>
          <cell r="DA66">
            <v>0</v>
          </cell>
          <cell r="DB66">
            <v>0</v>
          </cell>
          <cell r="DC66">
            <v>14</v>
          </cell>
          <cell r="DD66">
            <v>1</v>
          </cell>
          <cell r="DE66">
            <v>0</v>
          </cell>
          <cell r="DF66">
            <v>0</v>
          </cell>
          <cell r="DG66">
            <v>1</v>
          </cell>
          <cell r="DH66">
            <v>0</v>
          </cell>
          <cell r="DI66">
            <v>0</v>
          </cell>
          <cell r="DJ66">
            <v>1</v>
          </cell>
          <cell r="DK66">
            <v>0</v>
          </cell>
          <cell r="DL66">
            <v>2</v>
          </cell>
          <cell r="DM66">
            <v>0</v>
          </cell>
          <cell r="DN66">
            <v>0</v>
          </cell>
          <cell r="DO66">
            <v>1</v>
          </cell>
          <cell r="DP66">
            <v>2</v>
          </cell>
          <cell r="DQ66">
            <v>0</v>
          </cell>
          <cell r="DR66">
            <v>2</v>
          </cell>
          <cell r="DS66">
            <v>2</v>
          </cell>
          <cell r="DT66">
            <v>1</v>
          </cell>
          <cell r="DU66">
            <v>0</v>
          </cell>
          <cell r="DV66">
            <v>0</v>
          </cell>
          <cell r="DW66">
            <v>0</v>
          </cell>
          <cell r="DX66">
            <v>15</v>
          </cell>
          <cell r="DY66">
            <v>0</v>
          </cell>
          <cell r="DZ66">
            <v>0</v>
          </cell>
          <cell r="EA66">
            <v>0</v>
          </cell>
          <cell r="EB66">
            <v>1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</row>
        <row r="67">
          <cell r="B67" t="str">
            <v>ГБУЗ РБ ГДКБ № 17 г.Уфа</v>
          </cell>
          <cell r="C67">
            <v>0</v>
          </cell>
          <cell r="D67">
            <v>0</v>
          </cell>
          <cell r="E67">
            <v>2504</v>
          </cell>
          <cell r="F67">
            <v>3384</v>
          </cell>
          <cell r="G67">
            <v>0</v>
          </cell>
          <cell r="H67">
            <v>2400</v>
          </cell>
          <cell r="I67">
            <v>0</v>
          </cell>
          <cell r="J67">
            <v>2640</v>
          </cell>
          <cell r="K67">
            <v>0</v>
          </cell>
          <cell r="L67">
            <v>2520</v>
          </cell>
          <cell r="M67">
            <v>0</v>
          </cell>
          <cell r="N67">
            <v>2388</v>
          </cell>
          <cell r="O67">
            <v>0</v>
          </cell>
          <cell r="P67">
            <v>0</v>
          </cell>
          <cell r="Q67">
            <v>0</v>
          </cell>
          <cell r="R67">
            <v>480</v>
          </cell>
          <cell r="S67">
            <v>0</v>
          </cell>
          <cell r="T67">
            <v>1440</v>
          </cell>
          <cell r="U67">
            <v>36464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1560</v>
          </cell>
          <cell r="AB67">
            <v>720</v>
          </cell>
          <cell r="AC67">
            <v>1200</v>
          </cell>
          <cell r="AD67">
            <v>504</v>
          </cell>
          <cell r="AE67">
            <v>0</v>
          </cell>
          <cell r="AF67">
            <v>1152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2</v>
          </cell>
          <cell r="AV67">
            <v>1.5</v>
          </cell>
          <cell r="AW67">
            <v>0</v>
          </cell>
          <cell r="AX67">
            <v>1.5</v>
          </cell>
          <cell r="AY67">
            <v>0</v>
          </cell>
          <cell r="AZ67">
            <v>2</v>
          </cell>
          <cell r="BA67">
            <v>0</v>
          </cell>
          <cell r="BB67">
            <v>1</v>
          </cell>
          <cell r="BC67">
            <v>0</v>
          </cell>
          <cell r="BD67">
            <v>6</v>
          </cell>
          <cell r="BE67">
            <v>0</v>
          </cell>
          <cell r="BF67">
            <v>0</v>
          </cell>
          <cell r="BG67">
            <v>0</v>
          </cell>
          <cell r="BH67">
            <v>2</v>
          </cell>
          <cell r="BI67">
            <v>0</v>
          </cell>
          <cell r="BJ67">
            <v>4.5</v>
          </cell>
          <cell r="BK67">
            <v>64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2</v>
          </cell>
          <cell r="BR67">
            <v>3</v>
          </cell>
          <cell r="BS67">
            <v>2</v>
          </cell>
          <cell r="BT67">
            <v>3.5</v>
          </cell>
          <cell r="BU67">
            <v>0</v>
          </cell>
          <cell r="BV67">
            <v>2</v>
          </cell>
          <cell r="BW67">
            <v>0</v>
          </cell>
          <cell r="BX67">
            <v>0</v>
          </cell>
          <cell r="BY67">
            <v>2</v>
          </cell>
          <cell r="BZ67">
            <v>1.5</v>
          </cell>
          <cell r="CA67">
            <v>0</v>
          </cell>
          <cell r="CB67">
            <v>1.5</v>
          </cell>
          <cell r="CC67">
            <v>0</v>
          </cell>
          <cell r="CD67">
            <v>2</v>
          </cell>
          <cell r="CE67">
            <v>0</v>
          </cell>
          <cell r="CF67">
            <v>1</v>
          </cell>
          <cell r="CG67">
            <v>0</v>
          </cell>
          <cell r="CH67">
            <v>6</v>
          </cell>
          <cell r="CI67">
            <v>0</v>
          </cell>
          <cell r="CJ67">
            <v>0</v>
          </cell>
          <cell r="CK67">
            <v>0</v>
          </cell>
          <cell r="CL67">
            <v>2</v>
          </cell>
          <cell r="CM67">
            <v>0</v>
          </cell>
          <cell r="CN67">
            <v>4.5</v>
          </cell>
          <cell r="CO67">
            <v>61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2</v>
          </cell>
          <cell r="CV67">
            <v>3</v>
          </cell>
          <cell r="CW67">
            <v>2</v>
          </cell>
          <cell r="CX67">
            <v>3.5</v>
          </cell>
          <cell r="CY67">
            <v>0</v>
          </cell>
          <cell r="CZ67">
            <v>2</v>
          </cell>
          <cell r="DA67">
            <v>0</v>
          </cell>
          <cell r="DB67">
            <v>0</v>
          </cell>
          <cell r="DC67">
            <v>1</v>
          </cell>
          <cell r="DD67">
            <v>1</v>
          </cell>
          <cell r="DE67">
            <v>0</v>
          </cell>
          <cell r="DF67">
            <v>1</v>
          </cell>
          <cell r="DG67">
            <v>0</v>
          </cell>
          <cell r="DH67">
            <v>2</v>
          </cell>
          <cell r="DI67">
            <v>0</v>
          </cell>
          <cell r="DJ67">
            <v>1</v>
          </cell>
          <cell r="DK67">
            <v>0</v>
          </cell>
          <cell r="DL67">
            <v>6</v>
          </cell>
          <cell r="DM67">
            <v>0</v>
          </cell>
          <cell r="DN67">
            <v>0</v>
          </cell>
          <cell r="DO67">
            <v>0</v>
          </cell>
          <cell r="DP67">
            <v>1</v>
          </cell>
          <cell r="DQ67">
            <v>0</v>
          </cell>
          <cell r="DR67">
            <v>2</v>
          </cell>
          <cell r="DS67">
            <v>51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1</v>
          </cell>
          <cell r="EA67">
            <v>1</v>
          </cell>
          <cell r="EB67">
            <v>3</v>
          </cell>
          <cell r="EC67">
            <v>0</v>
          </cell>
          <cell r="ED67">
            <v>2</v>
          </cell>
          <cell r="EE67">
            <v>0</v>
          </cell>
          <cell r="EF67">
            <v>0</v>
          </cell>
        </row>
        <row r="68">
          <cell r="B68" t="str">
            <v>ГБУЗ РБ ГКБ Демского района г.Уфа</v>
          </cell>
          <cell r="C68">
            <v>0</v>
          </cell>
          <cell r="D68">
            <v>0</v>
          </cell>
          <cell r="E68">
            <v>14880</v>
          </cell>
          <cell r="F68">
            <v>960</v>
          </cell>
          <cell r="G68">
            <v>0</v>
          </cell>
          <cell r="H68">
            <v>840</v>
          </cell>
          <cell r="I68">
            <v>0</v>
          </cell>
          <cell r="J68">
            <v>2820</v>
          </cell>
          <cell r="K68">
            <v>720</v>
          </cell>
          <cell r="L68">
            <v>4920</v>
          </cell>
          <cell r="M68">
            <v>1320</v>
          </cell>
          <cell r="N68">
            <v>6097</v>
          </cell>
          <cell r="O68">
            <v>0</v>
          </cell>
          <cell r="P68">
            <v>0</v>
          </cell>
          <cell r="Q68">
            <v>3000</v>
          </cell>
          <cell r="R68">
            <v>9824</v>
          </cell>
          <cell r="S68">
            <v>0</v>
          </cell>
          <cell r="T68">
            <v>4116</v>
          </cell>
          <cell r="U68">
            <v>25200</v>
          </cell>
          <cell r="V68">
            <v>0</v>
          </cell>
          <cell r="W68">
            <v>0</v>
          </cell>
          <cell r="X68">
            <v>0</v>
          </cell>
          <cell r="Y68">
            <v>9600</v>
          </cell>
          <cell r="Z68">
            <v>42000</v>
          </cell>
          <cell r="AA68">
            <v>1860</v>
          </cell>
          <cell r="AB68">
            <v>3600</v>
          </cell>
          <cell r="AC68">
            <v>0</v>
          </cell>
          <cell r="AD68">
            <v>6559</v>
          </cell>
          <cell r="AE68">
            <v>0</v>
          </cell>
          <cell r="AF68">
            <v>4320</v>
          </cell>
          <cell r="AG68">
            <v>0</v>
          </cell>
          <cell r="AH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15.5</v>
          </cell>
          <cell r="AV68">
            <v>1.25</v>
          </cell>
          <cell r="AW68">
            <v>0</v>
          </cell>
          <cell r="AX68">
            <v>1</v>
          </cell>
          <cell r="AY68">
            <v>0</v>
          </cell>
          <cell r="AZ68">
            <v>2</v>
          </cell>
          <cell r="BA68">
            <v>1</v>
          </cell>
          <cell r="BB68">
            <v>2</v>
          </cell>
          <cell r="BC68">
            <v>1</v>
          </cell>
          <cell r="BD68">
            <v>7</v>
          </cell>
          <cell r="BE68">
            <v>0</v>
          </cell>
          <cell r="BF68">
            <v>0</v>
          </cell>
          <cell r="BG68">
            <v>2</v>
          </cell>
          <cell r="BH68">
            <v>5</v>
          </cell>
          <cell r="BI68">
            <v>0</v>
          </cell>
          <cell r="BJ68">
            <v>3.5</v>
          </cell>
          <cell r="BK68">
            <v>20</v>
          </cell>
          <cell r="BL68">
            <v>0</v>
          </cell>
          <cell r="BM68">
            <v>0</v>
          </cell>
          <cell r="BN68">
            <v>0</v>
          </cell>
          <cell r="BO68">
            <v>23.5</v>
          </cell>
          <cell r="BP68">
            <v>26</v>
          </cell>
          <cell r="BQ68">
            <v>3</v>
          </cell>
          <cell r="BR68">
            <v>1</v>
          </cell>
          <cell r="BS68">
            <v>0</v>
          </cell>
          <cell r="BT68">
            <v>4</v>
          </cell>
          <cell r="BU68">
            <v>0</v>
          </cell>
          <cell r="BV68">
            <v>2</v>
          </cell>
          <cell r="BW68">
            <v>0</v>
          </cell>
          <cell r="BX68">
            <v>0</v>
          </cell>
          <cell r="BY68">
            <v>12</v>
          </cell>
          <cell r="BZ68">
            <v>0.5</v>
          </cell>
          <cell r="CA68">
            <v>0</v>
          </cell>
          <cell r="CB68">
            <v>0.5</v>
          </cell>
          <cell r="CC68">
            <v>0</v>
          </cell>
          <cell r="CD68">
            <v>2</v>
          </cell>
          <cell r="CE68">
            <v>1</v>
          </cell>
          <cell r="CF68">
            <v>2</v>
          </cell>
          <cell r="CG68">
            <v>1</v>
          </cell>
          <cell r="CH68">
            <v>5</v>
          </cell>
          <cell r="CI68">
            <v>0</v>
          </cell>
          <cell r="CJ68">
            <v>0</v>
          </cell>
          <cell r="CK68">
            <v>2</v>
          </cell>
          <cell r="CL68">
            <v>4</v>
          </cell>
          <cell r="CM68">
            <v>0</v>
          </cell>
          <cell r="CN68">
            <v>3.5</v>
          </cell>
          <cell r="CO68">
            <v>20</v>
          </cell>
          <cell r="CP68">
            <v>0</v>
          </cell>
          <cell r="CQ68">
            <v>0</v>
          </cell>
          <cell r="CR68">
            <v>0</v>
          </cell>
          <cell r="CS68">
            <v>14</v>
          </cell>
          <cell r="CT68">
            <v>26</v>
          </cell>
          <cell r="CU68">
            <v>2</v>
          </cell>
          <cell r="CV68">
            <v>1</v>
          </cell>
          <cell r="CW68">
            <v>0</v>
          </cell>
          <cell r="CX68">
            <v>2</v>
          </cell>
          <cell r="CY68">
            <v>0</v>
          </cell>
          <cell r="CZ68">
            <v>2</v>
          </cell>
          <cell r="DA68">
            <v>0</v>
          </cell>
          <cell r="DB68">
            <v>0</v>
          </cell>
          <cell r="DC68">
            <v>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2</v>
          </cell>
          <cell r="DI68">
            <v>1</v>
          </cell>
          <cell r="DJ68">
            <v>2</v>
          </cell>
          <cell r="DK68">
            <v>1</v>
          </cell>
          <cell r="DL68">
            <v>7</v>
          </cell>
          <cell r="DM68">
            <v>0</v>
          </cell>
          <cell r="DN68">
            <v>0</v>
          </cell>
          <cell r="DO68">
            <v>2</v>
          </cell>
          <cell r="DP68">
            <v>3</v>
          </cell>
          <cell r="DQ68">
            <v>0</v>
          </cell>
          <cell r="DR68">
            <v>2</v>
          </cell>
          <cell r="DS68">
            <v>18</v>
          </cell>
          <cell r="DT68">
            <v>0</v>
          </cell>
          <cell r="DU68">
            <v>0</v>
          </cell>
          <cell r="DV68">
            <v>0</v>
          </cell>
          <cell r="DW68">
            <v>14</v>
          </cell>
          <cell r="DX68">
            <v>25</v>
          </cell>
          <cell r="DY68">
            <v>1</v>
          </cell>
          <cell r="DZ68">
            <v>1</v>
          </cell>
          <cell r="EA68">
            <v>0</v>
          </cell>
          <cell r="EB68">
            <v>2</v>
          </cell>
          <cell r="EC68">
            <v>0</v>
          </cell>
          <cell r="ED68">
            <v>2</v>
          </cell>
          <cell r="EE68">
            <v>0</v>
          </cell>
          <cell r="EF68">
            <v>0</v>
          </cell>
        </row>
        <row r="69">
          <cell r="B69" t="str">
            <v>ГБУЗ РБ ГКБ № 10 г.Уфа</v>
          </cell>
          <cell r="C69">
            <v>0</v>
          </cell>
          <cell r="D69">
            <v>0</v>
          </cell>
          <cell r="E69">
            <v>526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1555</v>
          </cell>
          <cell r="O69">
            <v>0</v>
          </cell>
          <cell r="P69">
            <v>0</v>
          </cell>
          <cell r="Q69">
            <v>0</v>
          </cell>
          <cell r="R69">
            <v>1044</v>
          </cell>
          <cell r="S69">
            <v>0</v>
          </cell>
          <cell r="T69">
            <v>1144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5093</v>
          </cell>
          <cell r="AA69">
            <v>2520</v>
          </cell>
          <cell r="AB69">
            <v>0</v>
          </cell>
          <cell r="AC69">
            <v>0</v>
          </cell>
          <cell r="AD69">
            <v>1144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1.5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2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17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10.5</v>
          </cell>
          <cell r="BQ69">
            <v>16.5</v>
          </cell>
          <cell r="BR69">
            <v>0</v>
          </cell>
          <cell r="BS69">
            <v>0</v>
          </cell>
          <cell r="BT69">
            <v>2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1.5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2</v>
          </cell>
          <cell r="CI69">
            <v>0</v>
          </cell>
          <cell r="CJ69">
            <v>0</v>
          </cell>
          <cell r="CK69">
            <v>0</v>
          </cell>
          <cell r="CL69">
            <v>2</v>
          </cell>
          <cell r="CM69">
            <v>0</v>
          </cell>
          <cell r="CN69">
            <v>17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10.5</v>
          </cell>
          <cell r="CU69">
            <v>16.5</v>
          </cell>
          <cell r="CV69">
            <v>0</v>
          </cell>
          <cell r="CW69">
            <v>0</v>
          </cell>
          <cell r="CX69">
            <v>2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1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2</v>
          </cell>
          <cell r="DM69">
            <v>0</v>
          </cell>
          <cell r="DN69">
            <v>0</v>
          </cell>
          <cell r="DO69">
            <v>0</v>
          </cell>
          <cell r="DP69">
            <v>1</v>
          </cell>
          <cell r="DQ69">
            <v>0</v>
          </cell>
          <cell r="DR69">
            <v>6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6</v>
          </cell>
          <cell r="DY69">
            <v>7</v>
          </cell>
          <cell r="DZ69">
            <v>0</v>
          </cell>
          <cell r="EA69">
            <v>0</v>
          </cell>
          <cell r="EB69">
            <v>3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</row>
        <row r="70">
          <cell r="B70" t="str">
            <v>ГБУЗ РБ ГКБ № 13 г. Уфа</v>
          </cell>
          <cell r="C70">
            <v>0</v>
          </cell>
          <cell r="D70">
            <v>0</v>
          </cell>
          <cell r="E70">
            <v>27100</v>
          </cell>
          <cell r="F70">
            <v>1720</v>
          </cell>
          <cell r="G70">
            <v>0</v>
          </cell>
          <cell r="H70">
            <v>2450</v>
          </cell>
          <cell r="I70">
            <v>1850</v>
          </cell>
          <cell r="J70">
            <v>0</v>
          </cell>
          <cell r="K70">
            <v>4420</v>
          </cell>
          <cell r="L70">
            <v>5500</v>
          </cell>
          <cell r="M70">
            <v>1390</v>
          </cell>
          <cell r="N70">
            <v>11400</v>
          </cell>
          <cell r="O70">
            <v>0</v>
          </cell>
          <cell r="P70">
            <v>0</v>
          </cell>
          <cell r="Q70">
            <v>10560</v>
          </cell>
          <cell r="R70">
            <v>6340</v>
          </cell>
          <cell r="S70">
            <v>0</v>
          </cell>
          <cell r="T70">
            <v>6550</v>
          </cell>
          <cell r="U70">
            <v>0</v>
          </cell>
          <cell r="V70">
            <v>1080</v>
          </cell>
          <cell r="W70">
            <v>1820</v>
          </cell>
          <cell r="X70">
            <v>0</v>
          </cell>
          <cell r="Y70">
            <v>14500</v>
          </cell>
          <cell r="Z70">
            <v>94000</v>
          </cell>
          <cell r="AA70">
            <v>9094</v>
          </cell>
          <cell r="AB70">
            <v>3342</v>
          </cell>
          <cell r="AC70">
            <v>0</v>
          </cell>
          <cell r="AD70">
            <v>8700</v>
          </cell>
          <cell r="AE70">
            <v>0</v>
          </cell>
          <cell r="AF70">
            <v>5500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37</v>
          </cell>
          <cell r="AV70">
            <v>1</v>
          </cell>
          <cell r="AW70">
            <v>0</v>
          </cell>
          <cell r="AX70">
            <v>1</v>
          </cell>
          <cell r="AY70">
            <v>2</v>
          </cell>
          <cell r="AZ70">
            <v>0</v>
          </cell>
          <cell r="BA70">
            <v>4</v>
          </cell>
          <cell r="BB70">
            <v>4</v>
          </cell>
          <cell r="BC70">
            <v>2</v>
          </cell>
          <cell r="BD70">
            <v>9</v>
          </cell>
          <cell r="BE70">
            <v>0</v>
          </cell>
          <cell r="BF70">
            <v>0</v>
          </cell>
          <cell r="BG70">
            <v>10</v>
          </cell>
          <cell r="BH70">
            <v>7</v>
          </cell>
          <cell r="BI70">
            <v>0</v>
          </cell>
          <cell r="BJ70">
            <v>9</v>
          </cell>
          <cell r="BK70">
            <v>0</v>
          </cell>
          <cell r="BL70">
            <v>1</v>
          </cell>
          <cell r="BM70">
            <v>3</v>
          </cell>
          <cell r="BN70">
            <v>0</v>
          </cell>
          <cell r="BO70">
            <v>16</v>
          </cell>
          <cell r="BP70">
            <v>101</v>
          </cell>
          <cell r="BQ70">
            <v>7</v>
          </cell>
          <cell r="BR70">
            <v>4</v>
          </cell>
          <cell r="BS70">
            <v>0</v>
          </cell>
          <cell r="BT70">
            <v>11</v>
          </cell>
          <cell r="BU70">
            <v>0</v>
          </cell>
          <cell r="BV70">
            <v>5</v>
          </cell>
          <cell r="BW70">
            <v>0</v>
          </cell>
          <cell r="BX70">
            <v>0</v>
          </cell>
          <cell r="BY70">
            <v>37</v>
          </cell>
          <cell r="BZ70">
            <v>1</v>
          </cell>
          <cell r="CA70">
            <v>0</v>
          </cell>
          <cell r="CB70">
            <v>1</v>
          </cell>
          <cell r="CC70">
            <v>2</v>
          </cell>
          <cell r="CD70">
            <v>0</v>
          </cell>
          <cell r="CE70">
            <v>4</v>
          </cell>
          <cell r="CF70">
            <v>4</v>
          </cell>
          <cell r="CG70">
            <v>2</v>
          </cell>
          <cell r="CH70">
            <v>9</v>
          </cell>
          <cell r="CI70">
            <v>0</v>
          </cell>
          <cell r="CJ70">
            <v>0</v>
          </cell>
          <cell r="CK70">
            <v>10</v>
          </cell>
          <cell r="CL70">
            <v>7</v>
          </cell>
          <cell r="CM70">
            <v>0</v>
          </cell>
          <cell r="CN70">
            <v>9</v>
          </cell>
          <cell r="CO70">
            <v>0</v>
          </cell>
          <cell r="CP70">
            <v>1</v>
          </cell>
          <cell r="CQ70">
            <v>3</v>
          </cell>
          <cell r="CR70">
            <v>0</v>
          </cell>
          <cell r="CS70">
            <v>16</v>
          </cell>
          <cell r="CT70">
            <v>101</v>
          </cell>
          <cell r="CU70">
            <v>7</v>
          </cell>
          <cell r="CV70">
            <v>4</v>
          </cell>
          <cell r="CW70">
            <v>0</v>
          </cell>
          <cell r="CX70">
            <v>11</v>
          </cell>
          <cell r="CY70">
            <v>0</v>
          </cell>
          <cell r="CZ70">
            <v>5</v>
          </cell>
          <cell r="DA70">
            <v>0</v>
          </cell>
          <cell r="DB70">
            <v>0</v>
          </cell>
          <cell r="DC70">
            <v>24</v>
          </cell>
          <cell r="DD70">
            <v>1</v>
          </cell>
          <cell r="DE70">
            <v>0</v>
          </cell>
          <cell r="DF70">
            <v>1</v>
          </cell>
          <cell r="DG70">
            <v>1</v>
          </cell>
          <cell r="DH70">
            <v>0</v>
          </cell>
          <cell r="DI70">
            <v>3</v>
          </cell>
          <cell r="DJ70">
            <v>2</v>
          </cell>
          <cell r="DK70">
            <v>2</v>
          </cell>
          <cell r="DL70">
            <v>7</v>
          </cell>
          <cell r="DM70">
            <v>0</v>
          </cell>
          <cell r="DN70">
            <v>0</v>
          </cell>
          <cell r="DO70">
            <v>2</v>
          </cell>
          <cell r="DP70">
            <v>7</v>
          </cell>
          <cell r="DQ70">
            <v>0</v>
          </cell>
          <cell r="DR70">
            <v>6</v>
          </cell>
          <cell r="DS70">
            <v>0</v>
          </cell>
          <cell r="DT70">
            <v>0</v>
          </cell>
          <cell r="DU70">
            <v>1</v>
          </cell>
          <cell r="DV70">
            <v>0</v>
          </cell>
          <cell r="DW70">
            <v>9</v>
          </cell>
          <cell r="DX70">
            <v>51</v>
          </cell>
          <cell r="DY70">
            <v>4</v>
          </cell>
          <cell r="DZ70">
            <v>2</v>
          </cell>
          <cell r="EA70">
            <v>0</v>
          </cell>
          <cell r="EB70">
            <v>5</v>
          </cell>
          <cell r="EC70">
            <v>0</v>
          </cell>
          <cell r="ED70">
            <v>4</v>
          </cell>
          <cell r="EE70">
            <v>0</v>
          </cell>
          <cell r="EF70">
            <v>0</v>
          </cell>
        </row>
        <row r="71">
          <cell r="B71" t="str">
            <v>ГБУЗ РБ ГКБ № 18 г.Уфа</v>
          </cell>
          <cell r="C71">
            <v>0</v>
          </cell>
          <cell r="D71">
            <v>0</v>
          </cell>
          <cell r="E71">
            <v>7852</v>
          </cell>
          <cell r="F71">
            <v>1118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695</v>
          </cell>
          <cell r="L71">
            <v>1900</v>
          </cell>
          <cell r="M71">
            <v>258</v>
          </cell>
          <cell r="N71">
            <v>5595</v>
          </cell>
          <cell r="O71">
            <v>0</v>
          </cell>
          <cell r="P71">
            <v>0</v>
          </cell>
          <cell r="Q71">
            <v>876</v>
          </cell>
          <cell r="R71">
            <v>1865</v>
          </cell>
          <cell r="S71">
            <v>0</v>
          </cell>
          <cell r="T71">
            <v>3550</v>
          </cell>
          <cell r="U71">
            <v>0</v>
          </cell>
          <cell r="V71">
            <v>0</v>
          </cell>
          <cell r="W71">
            <v>248</v>
          </cell>
          <cell r="X71">
            <v>0</v>
          </cell>
          <cell r="Y71">
            <v>9659</v>
          </cell>
          <cell r="Z71">
            <v>36651</v>
          </cell>
          <cell r="AA71">
            <v>1815</v>
          </cell>
          <cell r="AB71">
            <v>862</v>
          </cell>
          <cell r="AC71">
            <v>0</v>
          </cell>
          <cell r="AD71">
            <v>4902</v>
          </cell>
          <cell r="AE71">
            <v>0</v>
          </cell>
          <cell r="AF71">
            <v>1920</v>
          </cell>
          <cell r="AG71">
            <v>0</v>
          </cell>
          <cell r="AH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8</v>
          </cell>
          <cell r="AV71">
            <v>1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1</v>
          </cell>
          <cell r="BB71">
            <v>1</v>
          </cell>
          <cell r="BC71">
            <v>0.5</v>
          </cell>
          <cell r="BD71">
            <v>3</v>
          </cell>
          <cell r="BE71">
            <v>0</v>
          </cell>
          <cell r="BF71">
            <v>0</v>
          </cell>
          <cell r="BG71">
            <v>1</v>
          </cell>
          <cell r="BH71">
            <v>2</v>
          </cell>
          <cell r="BI71">
            <v>0</v>
          </cell>
          <cell r="BJ71">
            <v>3</v>
          </cell>
          <cell r="BK71">
            <v>0</v>
          </cell>
          <cell r="BL71">
            <v>0</v>
          </cell>
          <cell r="BM71">
            <v>0.25</v>
          </cell>
          <cell r="BN71">
            <v>0</v>
          </cell>
          <cell r="BO71">
            <v>16</v>
          </cell>
          <cell r="BP71">
            <v>23</v>
          </cell>
          <cell r="BQ71">
            <v>1</v>
          </cell>
          <cell r="BR71">
            <v>1</v>
          </cell>
          <cell r="BS71">
            <v>0</v>
          </cell>
          <cell r="BT71">
            <v>3</v>
          </cell>
          <cell r="BU71">
            <v>0</v>
          </cell>
          <cell r="BV71">
            <v>2</v>
          </cell>
          <cell r="BW71">
            <v>0</v>
          </cell>
          <cell r="BX71">
            <v>0</v>
          </cell>
          <cell r="BY71">
            <v>8</v>
          </cell>
          <cell r="BZ71">
            <v>1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1</v>
          </cell>
          <cell r="CF71">
            <v>1</v>
          </cell>
          <cell r="CG71">
            <v>0.5</v>
          </cell>
          <cell r="CH71">
            <v>3</v>
          </cell>
          <cell r="CI71">
            <v>0</v>
          </cell>
          <cell r="CJ71">
            <v>0</v>
          </cell>
          <cell r="CK71">
            <v>0.5</v>
          </cell>
          <cell r="CL71">
            <v>2</v>
          </cell>
          <cell r="CM71">
            <v>0</v>
          </cell>
          <cell r="CN71">
            <v>3</v>
          </cell>
          <cell r="CO71">
            <v>0</v>
          </cell>
          <cell r="CP71">
            <v>0</v>
          </cell>
          <cell r="CQ71">
            <v>0.25</v>
          </cell>
          <cell r="CR71">
            <v>0</v>
          </cell>
          <cell r="CS71">
            <v>16</v>
          </cell>
          <cell r="CT71">
            <v>23</v>
          </cell>
          <cell r="CU71">
            <v>1</v>
          </cell>
          <cell r="CV71">
            <v>1</v>
          </cell>
          <cell r="CW71">
            <v>0</v>
          </cell>
          <cell r="CX71">
            <v>3</v>
          </cell>
          <cell r="CY71">
            <v>0</v>
          </cell>
          <cell r="CZ71">
            <v>1</v>
          </cell>
          <cell r="DA71">
            <v>0</v>
          </cell>
          <cell r="DB71">
            <v>0</v>
          </cell>
          <cell r="DC71">
            <v>8</v>
          </cell>
          <cell r="DD71">
            <v>1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1</v>
          </cell>
          <cell r="DJ71">
            <v>1</v>
          </cell>
          <cell r="DK71">
            <v>1</v>
          </cell>
          <cell r="DL71">
            <v>3</v>
          </cell>
          <cell r="DM71">
            <v>0</v>
          </cell>
          <cell r="DN71">
            <v>0</v>
          </cell>
          <cell r="DO71">
            <v>1</v>
          </cell>
          <cell r="DP71">
            <v>2</v>
          </cell>
          <cell r="DQ71">
            <v>0</v>
          </cell>
          <cell r="DR71">
            <v>3</v>
          </cell>
          <cell r="DS71">
            <v>0</v>
          </cell>
          <cell r="DT71">
            <v>0</v>
          </cell>
          <cell r="DU71">
            <v>1</v>
          </cell>
          <cell r="DV71">
            <v>0</v>
          </cell>
          <cell r="DW71">
            <v>14</v>
          </cell>
          <cell r="DX71">
            <v>23</v>
          </cell>
          <cell r="DY71">
            <v>1</v>
          </cell>
          <cell r="DZ71">
            <v>1</v>
          </cell>
          <cell r="EA71">
            <v>0</v>
          </cell>
          <cell r="EB71">
            <v>3</v>
          </cell>
          <cell r="EC71">
            <v>0</v>
          </cell>
          <cell r="ED71">
            <v>1</v>
          </cell>
          <cell r="EE71">
            <v>0</v>
          </cell>
          <cell r="EF71">
            <v>0</v>
          </cell>
        </row>
        <row r="72">
          <cell r="B72" t="str">
            <v>ГБУЗ РБ ГКБ № 21 г. Уфа</v>
          </cell>
          <cell r="C72">
            <v>0</v>
          </cell>
          <cell r="D72">
            <v>0</v>
          </cell>
          <cell r="E72">
            <v>7400</v>
          </cell>
          <cell r="F72">
            <v>1540</v>
          </cell>
          <cell r="G72">
            <v>0</v>
          </cell>
          <cell r="H72">
            <v>792</v>
          </cell>
          <cell r="I72">
            <v>0</v>
          </cell>
          <cell r="J72">
            <v>0</v>
          </cell>
          <cell r="K72">
            <v>800</v>
          </cell>
          <cell r="L72">
            <v>3840</v>
          </cell>
          <cell r="M72">
            <v>1848</v>
          </cell>
          <cell r="N72">
            <v>1920</v>
          </cell>
          <cell r="O72">
            <v>0</v>
          </cell>
          <cell r="P72">
            <v>792</v>
          </cell>
          <cell r="Q72">
            <v>2020</v>
          </cell>
          <cell r="R72">
            <v>2500</v>
          </cell>
          <cell r="S72">
            <v>0</v>
          </cell>
          <cell r="T72">
            <v>3000</v>
          </cell>
          <cell r="U72">
            <v>0</v>
          </cell>
          <cell r="V72">
            <v>792</v>
          </cell>
          <cell r="W72">
            <v>0</v>
          </cell>
          <cell r="X72">
            <v>0</v>
          </cell>
          <cell r="Y72">
            <v>0</v>
          </cell>
          <cell r="Z72">
            <v>27424</v>
          </cell>
          <cell r="AA72">
            <v>4980</v>
          </cell>
          <cell r="AB72">
            <v>1920</v>
          </cell>
          <cell r="AC72">
            <v>840</v>
          </cell>
          <cell r="AD72">
            <v>4740</v>
          </cell>
          <cell r="AE72">
            <v>0</v>
          </cell>
          <cell r="AF72">
            <v>2160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10.5</v>
          </cell>
          <cell r="AV72">
            <v>2.5</v>
          </cell>
          <cell r="AW72">
            <v>0</v>
          </cell>
          <cell r="AX72">
            <v>1</v>
          </cell>
          <cell r="AY72">
            <v>0</v>
          </cell>
          <cell r="AZ72">
            <v>0</v>
          </cell>
          <cell r="BA72">
            <v>1</v>
          </cell>
          <cell r="BB72">
            <v>2</v>
          </cell>
          <cell r="BC72">
            <v>2</v>
          </cell>
          <cell r="BD72">
            <v>2</v>
          </cell>
          <cell r="BE72">
            <v>0</v>
          </cell>
          <cell r="BF72">
            <v>1</v>
          </cell>
          <cell r="BG72">
            <v>1.5</v>
          </cell>
          <cell r="BH72">
            <v>2.25</v>
          </cell>
          <cell r="BI72">
            <v>0</v>
          </cell>
          <cell r="BJ72">
            <v>2.5</v>
          </cell>
          <cell r="BK72">
            <v>0</v>
          </cell>
          <cell r="BL72">
            <v>1</v>
          </cell>
          <cell r="BM72">
            <v>0</v>
          </cell>
          <cell r="BN72">
            <v>0</v>
          </cell>
          <cell r="BO72">
            <v>0</v>
          </cell>
          <cell r="BP72">
            <v>25.5</v>
          </cell>
          <cell r="BQ72">
            <v>17.25</v>
          </cell>
          <cell r="BR72">
            <v>1.75</v>
          </cell>
          <cell r="BS72">
            <v>1</v>
          </cell>
          <cell r="BT72">
            <v>4.5</v>
          </cell>
          <cell r="BU72">
            <v>1</v>
          </cell>
          <cell r="BV72">
            <v>2</v>
          </cell>
          <cell r="BW72">
            <v>0</v>
          </cell>
          <cell r="BX72">
            <v>0</v>
          </cell>
          <cell r="BY72">
            <v>10.5</v>
          </cell>
          <cell r="BZ72">
            <v>2.5</v>
          </cell>
          <cell r="CA72">
            <v>0</v>
          </cell>
          <cell r="CB72">
            <v>1</v>
          </cell>
          <cell r="CC72">
            <v>0</v>
          </cell>
          <cell r="CD72">
            <v>0</v>
          </cell>
          <cell r="CE72">
            <v>1</v>
          </cell>
          <cell r="CF72">
            <v>2</v>
          </cell>
          <cell r="CG72">
            <v>2</v>
          </cell>
          <cell r="CH72">
            <v>2</v>
          </cell>
          <cell r="CI72">
            <v>0</v>
          </cell>
          <cell r="CJ72">
            <v>1</v>
          </cell>
          <cell r="CK72">
            <v>1.5</v>
          </cell>
          <cell r="CL72">
            <v>2.25</v>
          </cell>
          <cell r="CM72">
            <v>0</v>
          </cell>
          <cell r="CN72">
            <v>2.5</v>
          </cell>
          <cell r="CO72">
            <v>0</v>
          </cell>
          <cell r="CP72">
            <v>1</v>
          </cell>
          <cell r="CQ72">
            <v>0</v>
          </cell>
          <cell r="CR72">
            <v>0</v>
          </cell>
          <cell r="CS72">
            <v>0</v>
          </cell>
          <cell r="CT72">
            <v>25.5</v>
          </cell>
          <cell r="CU72">
            <v>15.25</v>
          </cell>
          <cell r="CV72">
            <v>1.75</v>
          </cell>
          <cell r="CW72">
            <v>1</v>
          </cell>
          <cell r="CX72">
            <v>4.25</v>
          </cell>
          <cell r="CY72">
            <v>0.5</v>
          </cell>
          <cell r="CZ72">
            <v>1.5</v>
          </cell>
          <cell r="DA72">
            <v>0</v>
          </cell>
          <cell r="DB72">
            <v>0</v>
          </cell>
          <cell r="DC72">
            <v>9</v>
          </cell>
          <cell r="DD72">
            <v>2</v>
          </cell>
          <cell r="DE72">
            <v>0</v>
          </cell>
          <cell r="DF72">
            <v>1</v>
          </cell>
          <cell r="DG72">
            <v>0</v>
          </cell>
          <cell r="DH72">
            <v>0</v>
          </cell>
          <cell r="DI72">
            <v>1</v>
          </cell>
          <cell r="DJ72">
            <v>2</v>
          </cell>
          <cell r="DK72">
            <v>1</v>
          </cell>
          <cell r="DL72">
            <v>2</v>
          </cell>
          <cell r="DM72">
            <v>0</v>
          </cell>
          <cell r="DN72">
            <v>1</v>
          </cell>
          <cell r="DO72">
            <v>1</v>
          </cell>
          <cell r="DP72">
            <v>3</v>
          </cell>
          <cell r="DQ72">
            <v>0</v>
          </cell>
          <cell r="DR72">
            <v>2</v>
          </cell>
          <cell r="DS72">
            <v>0</v>
          </cell>
          <cell r="DT72">
            <v>1</v>
          </cell>
          <cell r="DU72">
            <v>0</v>
          </cell>
          <cell r="DV72">
            <v>0</v>
          </cell>
          <cell r="DW72">
            <v>0</v>
          </cell>
          <cell r="DX72">
            <v>25</v>
          </cell>
          <cell r="DY72">
            <v>11</v>
          </cell>
          <cell r="DZ72">
            <v>1</v>
          </cell>
          <cell r="EA72">
            <v>1</v>
          </cell>
          <cell r="EB72">
            <v>4</v>
          </cell>
          <cell r="EC72">
            <v>0</v>
          </cell>
          <cell r="ED72">
            <v>1</v>
          </cell>
          <cell r="EE72">
            <v>0</v>
          </cell>
          <cell r="EF72">
            <v>0</v>
          </cell>
        </row>
        <row r="73">
          <cell r="B73" t="str">
            <v>ГБУЗ РБ ГКБ № 5 г.Уфа</v>
          </cell>
          <cell r="C73">
            <v>0</v>
          </cell>
          <cell r="D73">
            <v>0</v>
          </cell>
          <cell r="E73">
            <v>15780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1800</v>
          </cell>
          <cell r="K73">
            <v>580</v>
          </cell>
          <cell r="L73">
            <v>2400</v>
          </cell>
          <cell r="M73">
            <v>1800</v>
          </cell>
          <cell r="N73">
            <v>3000</v>
          </cell>
          <cell r="O73">
            <v>0</v>
          </cell>
          <cell r="P73">
            <v>0</v>
          </cell>
          <cell r="Q73">
            <v>2220</v>
          </cell>
          <cell r="R73">
            <v>1584</v>
          </cell>
          <cell r="S73">
            <v>0</v>
          </cell>
          <cell r="T73">
            <v>3600</v>
          </cell>
          <cell r="U73">
            <v>0</v>
          </cell>
          <cell r="V73">
            <v>100</v>
          </cell>
          <cell r="W73">
            <v>0</v>
          </cell>
          <cell r="X73">
            <v>0</v>
          </cell>
          <cell r="Y73">
            <v>0</v>
          </cell>
          <cell r="Z73">
            <v>24348</v>
          </cell>
          <cell r="AA73">
            <v>9300</v>
          </cell>
          <cell r="AB73">
            <v>1248</v>
          </cell>
          <cell r="AC73">
            <v>2592</v>
          </cell>
          <cell r="AD73">
            <v>3400</v>
          </cell>
          <cell r="AE73">
            <v>0</v>
          </cell>
          <cell r="AF73">
            <v>3195</v>
          </cell>
          <cell r="AG73">
            <v>0</v>
          </cell>
          <cell r="AH73">
            <v>1600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20.5</v>
          </cell>
          <cell r="AV73">
            <v>0</v>
          </cell>
          <cell r="AW73">
            <v>0</v>
          </cell>
          <cell r="AX73">
            <v>1</v>
          </cell>
          <cell r="AY73">
            <v>0.25</v>
          </cell>
          <cell r="AZ73">
            <v>2.25</v>
          </cell>
          <cell r="BA73">
            <v>2</v>
          </cell>
          <cell r="BB73">
            <v>3.5</v>
          </cell>
          <cell r="BC73">
            <v>1</v>
          </cell>
          <cell r="BD73">
            <v>7.75</v>
          </cell>
          <cell r="BE73">
            <v>0</v>
          </cell>
          <cell r="BF73">
            <v>0.25</v>
          </cell>
          <cell r="BG73">
            <v>1.5</v>
          </cell>
          <cell r="BH73">
            <v>2.75</v>
          </cell>
          <cell r="BI73">
            <v>1.5</v>
          </cell>
          <cell r="BJ73">
            <v>3.25</v>
          </cell>
          <cell r="BK73">
            <v>0</v>
          </cell>
          <cell r="BL73">
            <v>0.75</v>
          </cell>
          <cell r="BM73">
            <v>1</v>
          </cell>
          <cell r="BN73">
            <v>0</v>
          </cell>
          <cell r="BO73">
            <v>1</v>
          </cell>
          <cell r="BP73">
            <v>43.5</v>
          </cell>
          <cell r="BQ73">
            <v>15</v>
          </cell>
          <cell r="BR73">
            <v>2</v>
          </cell>
          <cell r="BS73">
            <v>2.5</v>
          </cell>
          <cell r="BT73">
            <v>3.25</v>
          </cell>
          <cell r="BU73">
            <v>0</v>
          </cell>
          <cell r="BV73">
            <v>2.25</v>
          </cell>
          <cell r="BW73">
            <v>0</v>
          </cell>
          <cell r="BX73">
            <v>3</v>
          </cell>
          <cell r="BY73">
            <v>15</v>
          </cell>
          <cell r="BZ73">
            <v>0</v>
          </cell>
          <cell r="CA73">
            <v>0</v>
          </cell>
          <cell r="CB73">
            <v>0.25</v>
          </cell>
          <cell r="CC73">
            <v>0.25</v>
          </cell>
          <cell r="CD73">
            <v>2</v>
          </cell>
          <cell r="CE73">
            <v>2</v>
          </cell>
          <cell r="CF73">
            <v>3</v>
          </cell>
          <cell r="CG73">
            <v>1</v>
          </cell>
          <cell r="CH73">
            <v>6</v>
          </cell>
          <cell r="CI73">
            <v>0</v>
          </cell>
          <cell r="CJ73">
            <v>0.25</v>
          </cell>
          <cell r="CK73">
            <v>1.5</v>
          </cell>
          <cell r="CL73">
            <v>2</v>
          </cell>
          <cell r="CM73">
            <v>1</v>
          </cell>
          <cell r="CN73">
            <v>3</v>
          </cell>
          <cell r="CO73">
            <v>0</v>
          </cell>
          <cell r="CP73">
            <v>0.5</v>
          </cell>
          <cell r="CQ73">
            <v>1</v>
          </cell>
          <cell r="CR73">
            <v>0</v>
          </cell>
          <cell r="CS73">
            <v>1</v>
          </cell>
          <cell r="CT73">
            <v>35</v>
          </cell>
          <cell r="CU73">
            <v>13</v>
          </cell>
          <cell r="CV73">
            <v>2</v>
          </cell>
          <cell r="CW73">
            <v>2.5</v>
          </cell>
          <cell r="CX73">
            <v>3</v>
          </cell>
          <cell r="CY73">
            <v>0</v>
          </cell>
          <cell r="CZ73">
            <v>2</v>
          </cell>
          <cell r="DA73">
            <v>0</v>
          </cell>
          <cell r="DB73">
            <v>1.75</v>
          </cell>
          <cell r="DC73">
            <v>16</v>
          </cell>
          <cell r="DD73">
            <v>0</v>
          </cell>
          <cell r="DE73">
            <v>0</v>
          </cell>
          <cell r="DF73">
            <v>1</v>
          </cell>
          <cell r="DG73">
            <v>1</v>
          </cell>
          <cell r="DH73">
            <v>2</v>
          </cell>
          <cell r="DI73">
            <v>2</v>
          </cell>
          <cell r="DJ73">
            <v>2</v>
          </cell>
          <cell r="DK73">
            <v>1</v>
          </cell>
          <cell r="DL73">
            <v>7</v>
          </cell>
          <cell r="DM73">
            <v>0</v>
          </cell>
          <cell r="DN73">
            <v>1</v>
          </cell>
          <cell r="DO73">
            <v>1</v>
          </cell>
          <cell r="DP73">
            <v>1</v>
          </cell>
          <cell r="DQ73">
            <v>1</v>
          </cell>
          <cell r="DR73">
            <v>3</v>
          </cell>
          <cell r="DS73">
            <v>0</v>
          </cell>
          <cell r="DT73">
            <v>1</v>
          </cell>
          <cell r="DU73">
            <v>1</v>
          </cell>
          <cell r="DV73">
            <v>0</v>
          </cell>
          <cell r="DW73">
            <v>1</v>
          </cell>
          <cell r="DX73">
            <v>36</v>
          </cell>
          <cell r="DY73">
            <v>7</v>
          </cell>
          <cell r="DZ73">
            <v>1</v>
          </cell>
          <cell r="EA73">
            <v>1</v>
          </cell>
          <cell r="EB73">
            <v>3</v>
          </cell>
          <cell r="EC73">
            <v>0</v>
          </cell>
          <cell r="ED73">
            <v>3</v>
          </cell>
          <cell r="EE73">
            <v>0</v>
          </cell>
          <cell r="EF73">
            <v>1</v>
          </cell>
        </row>
        <row r="74">
          <cell r="B74" t="str">
            <v>ГБУЗ РБ ГКБ № 8 г.Уфа</v>
          </cell>
          <cell r="C74">
            <v>0</v>
          </cell>
          <cell r="D74">
            <v>0</v>
          </cell>
          <cell r="E74">
            <v>5700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2100</v>
          </cell>
          <cell r="L74">
            <v>1000</v>
          </cell>
          <cell r="M74">
            <v>2300</v>
          </cell>
          <cell r="N74">
            <v>3800</v>
          </cell>
          <cell r="O74">
            <v>0</v>
          </cell>
          <cell r="P74">
            <v>0</v>
          </cell>
          <cell r="Q74">
            <v>1200</v>
          </cell>
          <cell r="R74">
            <v>3000</v>
          </cell>
          <cell r="S74">
            <v>0</v>
          </cell>
          <cell r="T74">
            <v>2800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3900</v>
          </cell>
          <cell r="Z74">
            <v>26775</v>
          </cell>
          <cell r="AA74">
            <v>0</v>
          </cell>
          <cell r="AB74">
            <v>2800</v>
          </cell>
          <cell r="AC74">
            <v>0</v>
          </cell>
          <cell r="AD74">
            <v>5000</v>
          </cell>
          <cell r="AE74">
            <v>0</v>
          </cell>
          <cell r="AF74">
            <v>2800</v>
          </cell>
          <cell r="AG74">
            <v>0</v>
          </cell>
          <cell r="AH74">
            <v>5950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7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2</v>
          </cell>
          <cell r="BB74">
            <v>2</v>
          </cell>
          <cell r="BC74">
            <v>2</v>
          </cell>
          <cell r="BD74">
            <v>2.5</v>
          </cell>
          <cell r="BE74">
            <v>0</v>
          </cell>
          <cell r="BF74">
            <v>0</v>
          </cell>
          <cell r="BG74">
            <v>1</v>
          </cell>
          <cell r="BH74">
            <v>3</v>
          </cell>
          <cell r="BI74">
            <v>0</v>
          </cell>
          <cell r="BJ74">
            <v>2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8</v>
          </cell>
          <cell r="BP74">
            <v>18</v>
          </cell>
          <cell r="BQ74">
            <v>0</v>
          </cell>
          <cell r="BR74">
            <v>1.5</v>
          </cell>
          <cell r="BS74">
            <v>0</v>
          </cell>
          <cell r="BT74">
            <v>3</v>
          </cell>
          <cell r="BU74">
            <v>0</v>
          </cell>
          <cell r="BV74">
            <v>2</v>
          </cell>
          <cell r="BW74">
            <v>0</v>
          </cell>
          <cell r="BX74">
            <v>4</v>
          </cell>
          <cell r="BY74">
            <v>7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2</v>
          </cell>
          <cell r="CF74">
            <v>2</v>
          </cell>
          <cell r="CG74">
            <v>2</v>
          </cell>
          <cell r="CH74">
            <v>2.5</v>
          </cell>
          <cell r="CI74">
            <v>0</v>
          </cell>
          <cell r="CJ74">
            <v>0</v>
          </cell>
          <cell r="CK74">
            <v>1</v>
          </cell>
          <cell r="CL74">
            <v>3</v>
          </cell>
          <cell r="CM74">
            <v>0</v>
          </cell>
          <cell r="CN74">
            <v>2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8</v>
          </cell>
          <cell r="CT74">
            <v>18</v>
          </cell>
          <cell r="CU74">
            <v>0</v>
          </cell>
          <cell r="CV74">
            <v>1.5</v>
          </cell>
          <cell r="CW74">
            <v>0</v>
          </cell>
          <cell r="CX74">
            <v>3</v>
          </cell>
          <cell r="CY74">
            <v>0</v>
          </cell>
          <cell r="CZ74">
            <v>2</v>
          </cell>
          <cell r="DA74">
            <v>0</v>
          </cell>
          <cell r="DB74">
            <v>4</v>
          </cell>
          <cell r="DC74">
            <v>5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2</v>
          </cell>
          <cell r="DJ74">
            <v>1</v>
          </cell>
          <cell r="DK74">
            <v>2</v>
          </cell>
          <cell r="DL74">
            <v>2</v>
          </cell>
          <cell r="DM74">
            <v>0</v>
          </cell>
          <cell r="DN74">
            <v>0</v>
          </cell>
          <cell r="DO74">
            <v>1</v>
          </cell>
          <cell r="DP74">
            <v>2</v>
          </cell>
          <cell r="DQ74">
            <v>0</v>
          </cell>
          <cell r="DR74">
            <v>2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8</v>
          </cell>
          <cell r="DX74">
            <v>16</v>
          </cell>
          <cell r="DY74">
            <v>0</v>
          </cell>
          <cell r="DZ74">
            <v>1</v>
          </cell>
          <cell r="EA74">
            <v>0</v>
          </cell>
          <cell r="EB74">
            <v>3</v>
          </cell>
          <cell r="EC74">
            <v>0</v>
          </cell>
          <cell r="ED74">
            <v>2</v>
          </cell>
          <cell r="EE74">
            <v>0</v>
          </cell>
          <cell r="EF74">
            <v>4</v>
          </cell>
        </row>
        <row r="75">
          <cell r="B75" t="str">
            <v>ГБУЗ РБ Давлекановская ЦРБ</v>
          </cell>
          <cell r="C75">
            <v>0</v>
          </cell>
          <cell r="D75">
            <v>0</v>
          </cell>
          <cell r="E75">
            <v>5895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1216</v>
          </cell>
          <cell r="K75">
            <v>290</v>
          </cell>
          <cell r="L75">
            <v>372</v>
          </cell>
          <cell r="M75">
            <v>0</v>
          </cell>
          <cell r="N75">
            <v>1151</v>
          </cell>
          <cell r="O75">
            <v>0</v>
          </cell>
          <cell r="P75">
            <v>0</v>
          </cell>
          <cell r="Q75">
            <v>201</v>
          </cell>
          <cell r="R75">
            <v>1657</v>
          </cell>
          <cell r="S75">
            <v>0</v>
          </cell>
          <cell r="T75">
            <v>217</v>
          </cell>
          <cell r="U75">
            <v>8802</v>
          </cell>
          <cell r="V75">
            <v>0</v>
          </cell>
          <cell r="W75">
            <v>0</v>
          </cell>
          <cell r="X75">
            <v>0</v>
          </cell>
          <cell r="Y75">
            <v>8383</v>
          </cell>
          <cell r="Z75">
            <v>14362</v>
          </cell>
          <cell r="AA75">
            <v>1445</v>
          </cell>
          <cell r="AB75">
            <v>216</v>
          </cell>
          <cell r="AC75">
            <v>0</v>
          </cell>
          <cell r="AD75">
            <v>3578</v>
          </cell>
          <cell r="AE75">
            <v>0</v>
          </cell>
          <cell r="AF75">
            <v>1341</v>
          </cell>
          <cell r="AG75">
            <v>0</v>
          </cell>
          <cell r="AH75">
            <v>2400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3.5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2</v>
          </cell>
          <cell r="BA75">
            <v>1</v>
          </cell>
          <cell r="BB75">
            <v>2</v>
          </cell>
          <cell r="BC75">
            <v>0</v>
          </cell>
          <cell r="BD75">
            <v>3.5</v>
          </cell>
          <cell r="BE75">
            <v>0</v>
          </cell>
          <cell r="BF75">
            <v>0</v>
          </cell>
          <cell r="BG75">
            <v>1</v>
          </cell>
          <cell r="BH75">
            <v>2.25</v>
          </cell>
          <cell r="BI75">
            <v>0</v>
          </cell>
          <cell r="BJ75">
            <v>2</v>
          </cell>
          <cell r="BK75">
            <v>12</v>
          </cell>
          <cell r="BL75">
            <v>0</v>
          </cell>
          <cell r="BM75">
            <v>0</v>
          </cell>
          <cell r="BN75">
            <v>0</v>
          </cell>
          <cell r="BO75">
            <v>4.5</v>
          </cell>
          <cell r="BP75">
            <v>18.5</v>
          </cell>
          <cell r="BQ75">
            <v>1.5</v>
          </cell>
          <cell r="BR75">
            <v>1</v>
          </cell>
          <cell r="BS75">
            <v>0</v>
          </cell>
          <cell r="BT75">
            <v>3</v>
          </cell>
          <cell r="BU75">
            <v>0</v>
          </cell>
          <cell r="BV75">
            <v>2</v>
          </cell>
          <cell r="BW75">
            <v>0</v>
          </cell>
          <cell r="BX75">
            <v>1</v>
          </cell>
          <cell r="BY75">
            <v>3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2</v>
          </cell>
          <cell r="CE75">
            <v>0.25</v>
          </cell>
          <cell r="CF75">
            <v>1</v>
          </cell>
          <cell r="CG75">
            <v>0</v>
          </cell>
          <cell r="CH75">
            <v>3.5</v>
          </cell>
          <cell r="CI75">
            <v>0</v>
          </cell>
          <cell r="CJ75">
            <v>0</v>
          </cell>
          <cell r="CK75">
            <v>1</v>
          </cell>
          <cell r="CL75">
            <v>2.25</v>
          </cell>
          <cell r="CM75">
            <v>0</v>
          </cell>
          <cell r="CN75">
            <v>2</v>
          </cell>
          <cell r="CO75">
            <v>9</v>
          </cell>
          <cell r="CP75">
            <v>0</v>
          </cell>
          <cell r="CQ75">
            <v>0</v>
          </cell>
          <cell r="CR75">
            <v>0</v>
          </cell>
          <cell r="CS75">
            <v>3</v>
          </cell>
          <cell r="CT75">
            <v>17.25</v>
          </cell>
          <cell r="CU75">
            <v>0.5</v>
          </cell>
          <cell r="CV75">
            <v>0.25</v>
          </cell>
          <cell r="CW75">
            <v>0</v>
          </cell>
          <cell r="CX75">
            <v>1</v>
          </cell>
          <cell r="CY75">
            <v>0</v>
          </cell>
          <cell r="CZ75">
            <v>0.5</v>
          </cell>
          <cell r="DA75">
            <v>0</v>
          </cell>
          <cell r="DB75">
            <v>1</v>
          </cell>
          <cell r="DC75">
            <v>2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</v>
          </cell>
          <cell r="DI75">
            <v>0</v>
          </cell>
          <cell r="DJ75">
            <v>1</v>
          </cell>
          <cell r="DK75">
            <v>0</v>
          </cell>
          <cell r="DL75">
            <v>2</v>
          </cell>
          <cell r="DM75">
            <v>0</v>
          </cell>
          <cell r="DN75">
            <v>0</v>
          </cell>
          <cell r="DO75">
            <v>1</v>
          </cell>
          <cell r="DP75">
            <v>2</v>
          </cell>
          <cell r="DQ75">
            <v>0</v>
          </cell>
          <cell r="DR75">
            <v>2</v>
          </cell>
          <cell r="DS75">
            <v>9</v>
          </cell>
          <cell r="DT75">
            <v>0</v>
          </cell>
          <cell r="DU75">
            <v>0</v>
          </cell>
          <cell r="DV75">
            <v>0</v>
          </cell>
          <cell r="DW75">
            <v>3</v>
          </cell>
          <cell r="DX75">
            <v>10</v>
          </cell>
          <cell r="DY75">
            <v>0</v>
          </cell>
          <cell r="DZ75">
            <v>0</v>
          </cell>
          <cell r="EA75">
            <v>0</v>
          </cell>
          <cell r="EB75">
            <v>1</v>
          </cell>
          <cell r="EC75">
            <v>0</v>
          </cell>
          <cell r="ED75">
            <v>0</v>
          </cell>
          <cell r="EE75">
            <v>0</v>
          </cell>
          <cell r="EF75">
            <v>1</v>
          </cell>
        </row>
        <row r="76">
          <cell r="B76" t="str">
            <v>ГБУЗ РБ ДБ г. Стерлитамак</v>
          </cell>
          <cell r="C76">
            <v>0</v>
          </cell>
          <cell r="D76">
            <v>0</v>
          </cell>
          <cell r="E76">
            <v>230</v>
          </cell>
          <cell r="F76">
            <v>3700</v>
          </cell>
          <cell r="G76">
            <v>0</v>
          </cell>
          <cell r="H76">
            <v>988</v>
          </cell>
          <cell r="I76">
            <v>0</v>
          </cell>
          <cell r="J76">
            <v>0</v>
          </cell>
          <cell r="K76">
            <v>792</v>
          </cell>
          <cell r="L76">
            <v>400</v>
          </cell>
          <cell r="M76">
            <v>0</v>
          </cell>
          <cell r="N76">
            <v>750</v>
          </cell>
          <cell r="O76">
            <v>0</v>
          </cell>
          <cell r="P76">
            <v>0</v>
          </cell>
          <cell r="Q76">
            <v>0</v>
          </cell>
          <cell r="R76">
            <v>350</v>
          </cell>
          <cell r="S76">
            <v>23</v>
          </cell>
          <cell r="T76">
            <v>2300</v>
          </cell>
          <cell r="U76">
            <v>60064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7943</v>
          </cell>
          <cell r="AB76">
            <v>380</v>
          </cell>
          <cell r="AC76">
            <v>2200</v>
          </cell>
          <cell r="AD76">
            <v>4500</v>
          </cell>
          <cell r="AE76">
            <v>0</v>
          </cell>
          <cell r="AF76">
            <v>100</v>
          </cell>
          <cell r="AG76">
            <v>0</v>
          </cell>
          <cell r="AH76">
            <v>0</v>
          </cell>
          <cell r="AJ76">
            <v>0</v>
          </cell>
          <cell r="AK76">
            <v>2724</v>
          </cell>
          <cell r="AL76">
            <v>0</v>
          </cell>
          <cell r="AM76">
            <v>0</v>
          </cell>
          <cell r="AN76">
            <v>0</v>
          </cell>
          <cell r="AO76">
            <v>2724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2</v>
          </cell>
          <cell r="AV76">
            <v>2</v>
          </cell>
          <cell r="AW76">
            <v>0</v>
          </cell>
          <cell r="AX76">
            <v>1</v>
          </cell>
          <cell r="AY76">
            <v>0</v>
          </cell>
          <cell r="AZ76">
            <v>0</v>
          </cell>
          <cell r="BA76">
            <v>1</v>
          </cell>
          <cell r="BB76">
            <v>2</v>
          </cell>
          <cell r="BC76">
            <v>0</v>
          </cell>
          <cell r="BD76">
            <v>6</v>
          </cell>
          <cell r="BE76">
            <v>0</v>
          </cell>
          <cell r="BF76">
            <v>0</v>
          </cell>
          <cell r="BG76">
            <v>0</v>
          </cell>
          <cell r="BH76">
            <v>5</v>
          </cell>
          <cell r="BI76">
            <v>1</v>
          </cell>
          <cell r="BJ76">
            <v>8</v>
          </cell>
          <cell r="BK76">
            <v>50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10</v>
          </cell>
          <cell r="BR76">
            <v>2</v>
          </cell>
          <cell r="BS76">
            <v>3</v>
          </cell>
          <cell r="BT76">
            <v>4.25</v>
          </cell>
          <cell r="BU76">
            <v>0</v>
          </cell>
          <cell r="BV76">
            <v>2</v>
          </cell>
          <cell r="BW76">
            <v>0</v>
          </cell>
          <cell r="BX76">
            <v>0</v>
          </cell>
          <cell r="BY76">
            <v>2</v>
          </cell>
          <cell r="BZ76">
            <v>2</v>
          </cell>
          <cell r="CA76">
            <v>0</v>
          </cell>
          <cell r="CB76">
            <v>1</v>
          </cell>
          <cell r="CC76">
            <v>0</v>
          </cell>
          <cell r="CD76">
            <v>0</v>
          </cell>
          <cell r="CE76">
            <v>1</v>
          </cell>
          <cell r="CF76">
            <v>2</v>
          </cell>
          <cell r="CG76">
            <v>0</v>
          </cell>
          <cell r="CH76">
            <v>6</v>
          </cell>
          <cell r="CI76">
            <v>0</v>
          </cell>
          <cell r="CJ76">
            <v>0</v>
          </cell>
          <cell r="CK76">
            <v>0</v>
          </cell>
          <cell r="CL76">
            <v>5</v>
          </cell>
          <cell r="CM76">
            <v>1</v>
          </cell>
          <cell r="CN76">
            <v>8</v>
          </cell>
          <cell r="CO76">
            <v>50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10</v>
          </cell>
          <cell r="CV76">
            <v>2</v>
          </cell>
          <cell r="CW76">
            <v>3</v>
          </cell>
          <cell r="CX76">
            <v>4.25</v>
          </cell>
          <cell r="CY76">
            <v>0</v>
          </cell>
          <cell r="CZ76">
            <v>2</v>
          </cell>
          <cell r="DA76">
            <v>0</v>
          </cell>
          <cell r="DB76">
            <v>0</v>
          </cell>
          <cell r="DC76">
            <v>1</v>
          </cell>
          <cell r="DD76">
            <v>1</v>
          </cell>
          <cell r="DE76">
            <v>0</v>
          </cell>
          <cell r="DF76">
            <v>1</v>
          </cell>
          <cell r="DG76">
            <v>0</v>
          </cell>
          <cell r="DH76">
            <v>0</v>
          </cell>
          <cell r="DI76">
            <v>1</v>
          </cell>
          <cell r="DJ76">
            <v>1</v>
          </cell>
          <cell r="DK76">
            <v>0</v>
          </cell>
          <cell r="DL76">
            <v>3</v>
          </cell>
          <cell r="DM76">
            <v>0</v>
          </cell>
          <cell r="DN76">
            <v>0</v>
          </cell>
          <cell r="DO76">
            <v>0</v>
          </cell>
          <cell r="DP76">
            <v>2</v>
          </cell>
          <cell r="DQ76">
            <v>1</v>
          </cell>
          <cell r="DR76">
            <v>4</v>
          </cell>
          <cell r="DS76">
            <v>33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2</v>
          </cell>
          <cell r="DZ76">
            <v>1</v>
          </cell>
          <cell r="EA76">
            <v>3</v>
          </cell>
          <cell r="EB76">
            <v>1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</row>
        <row r="77">
          <cell r="B77" t="str">
            <v>ГБУЗ РБ Детская поликлиника № 4</v>
          </cell>
          <cell r="C77">
            <v>0</v>
          </cell>
          <cell r="D77">
            <v>0</v>
          </cell>
          <cell r="E77">
            <v>530</v>
          </cell>
          <cell r="F77">
            <v>1050</v>
          </cell>
          <cell r="G77">
            <v>0</v>
          </cell>
          <cell r="H77">
            <v>629</v>
          </cell>
          <cell r="I77">
            <v>0</v>
          </cell>
          <cell r="J77">
            <v>101</v>
          </cell>
          <cell r="K77">
            <v>0</v>
          </cell>
          <cell r="L77">
            <v>897</v>
          </cell>
          <cell r="M77">
            <v>90</v>
          </cell>
          <cell r="N77">
            <v>2306</v>
          </cell>
          <cell r="O77">
            <v>0</v>
          </cell>
          <cell r="P77">
            <v>0</v>
          </cell>
          <cell r="Q77">
            <v>0</v>
          </cell>
          <cell r="R77">
            <v>1700</v>
          </cell>
          <cell r="S77">
            <v>0</v>
          </cell>
          <cell r="T77">
            <v>1650</v>
          </cell>
          <cell r="U77">
            <v>81000</v>
          </cell>
          <cell r="V77">
            <v>0</v>
          </cell>
          <cell r="W77">
            <v>0</v>
          </cell>
          <cell r="X77">
            <v>0</v>
          </cell>
          <cell r="Y77">
            <v>11410</v>
          </cell>
          <cell r="Z77">
            <v>0</v>
          </cell>
          <cell r="AA77">
            <v>3080</v>
          </cell>
          <cell r="AB77">
            <v>950</v>
          </cell>
          <cell r="AC77">
            <v>400</v>
          </cell>
          <cell r="AD77">
            <v>1600</v>
          </cell>
          <cell r="AE77">
            <v>0</v>
          </cell>
          <cell r="AF77">
            <v>1100</v>
          </cell>
          <cell r="AG77">
            <v>0</v>
          </cell>
          <cell r="AH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2</v>
          </cell>
          <cell r="AV77">
            <v>1</v>
          </cell>
          <cell r="AW77">
            <v>0</v>
          </cell>
          <cell r="AX77">
            <v>1.25</v>
          </cell>
          <cell r="AY77">
            <v>0</v>
          </cell>
          <cell r="AZ77">
            <v>1</v>
          </cell>
          <cell r="BA77">
            <v>0</v>
          </cell>
          <cell r="BB77">
            <v>1</v>
          </cell>
          <cell r="BC77">
            <v>1</v>
          </cell>
          <cell r="BD77">
            <v>5</v>
          </cell>
          <cell r="BE77">
            <v>0</v>
          </cell>
          <cell r="BF77">
            <v>0</v>
          </cell>
          <cell r="BG77">
            <v>0</v>
          </cell>
          <cell r="BH77">
            <v>2.5</v>
          </cell>
          <cell r="BI77">
            <v>0</v>
          </cell>
          <cell r="BJ77">
            <v>4</v>
          </cell>
          <cell r="BK77">
            <v>72</v>
          </cell>
          <cell r="BL77">
            <v>0</v>
          </cell>
          <cell r="BM77">
            <v>0</v>
          </cell>
          <cell r="BN77">
            <v>0</v>
          </cell>
          <cell r="BO77">
            <v>10.5</v>
          </cell>
          <cell r="BP77">
            <v>0</v>
          </cell>
          <cell r="BQ77">
            <v>7.5</v>
          </cell>
          <cell r="BR77">
            <v>1</v>
          </cell>
          <cell r="BS77">
            <v>2</v>
          </cell>
          <cell r="BT77">
            <v>2.5</v>
          </cell>
          <cell r="BU77">
            <v>0</v>
          </cell>
          <cell r="BV77">
            <v>1.5</v>
          </cell>
          <cell r="BW77">
            <v>0</v>
          </cell>
          <cell r="BX77">
            <v>0</v>
          </cell>
          <cell r="BY77">
            <v>2</v>
          </cell>
          <cell r="BZ77">
            <v>1</v>
          </cell>
          <cell r="CA77">
            <v>0</v>
          </cell>
          <cell r="CB77">
            <v>0.75</v>
          </cell>
          <cell r="CC77">
            <v>0</v>
          </cell>
          <cell r="CD77">
            <v>0.5</v>
          </cell>
          <cell r="CE77">
            <v>0</v>
          </cell>
          <cell r="CF77">
            <v>1</v>
          </cell>
          <cell r="CG77">
            <v>0.25</v>
          </cell>
          <cell r="CH77">
            <v>5</v>
          </cell>
          <cell r="CI77">
            <v>0</v>
          </cell>
          <cell r="CJ77">
            <v>0</v>
          </cell>
          <cell r="CK77">
            <v>0</v>
          </cell>
          <cell r="CL77">
            <v>2.5</v>
          </cell>
          <cell r="CM77">
            <v>0</v>
          </cell>
          <cell r="CN77">
            <v>3</v>
          </cell>
          <cell r="CO77">
            <v>70.5</v>
          </cell>
          <cell r="CP77">
            <v>0</v>
          </cell>
          <cell r="CQ77">
            <v>0</v>
          </cell>
          <cell r="CR77">
            <v>0</v>
          </cell>
          <cell r="CS77">
            <v>9</v>
          </cell>
          <cell r="CT77">
            <v>0</v>
          </cell>
          <cell r="CU77">
            <v>6</v>
          </cell>
          <cell r="CV77">
            <v>1</v>
          </cell>
          <cell r="CW77">
            <v>2</v>
          </cell>
          <cell r="CX77">
            <v>1.5</v>
          </cell>
          <cell r="CY77">
            <v>0</v>
          </cell>
          <cell r="CZ77">
            <v>1.5</v>
          </cell>
          <cell r="DA77">
            <v>0</v>
          </cell>
          <cell r="DB77">
            <v>0</v>
          </cell>
          <cell r="DC77">
            <v>2</v>
          </cell>
          <cell r="DD77">
            <v>1</v>
          </cell>
          <cell r="DE77">
            <v>0</v>
          </cell>
          <cell r="DF77">
            <v>1</v>
          </cell>
          <cell r="DG77">
            <v>0</v>
          </cell>
          <cell r="DH77">
            <v>1</v>
          </cell>
          <cell r="DI77">
            <v>0</v>
          </cell>
          <cell r="DJ77">
            <v>1</v>
          </cell>
          <cell r="DK77">
            <v>1</v>
          </cell>
          <cell r="DL77">
            <v>5</v>
          </cell>
          <cell r="DM77">
            <v>0</v>
          </cell>
          <cell r="DN77">
            <v>0</v>
          </cell>
          <cell r="DO77">
            <v>0</v>
          </cell>
          <cell r="DP77">
            <v>2</v>
          </cell>
          <cell r="DQ77">
            <v>0</v>
          </cell>
          <cell r="DR77">
            <v>3</v>
          </cell>
          <cell r="DS77">
            <v>61</v>
          </cell>
          <cell r="DT77">
            <v>0</v>
          </cell>
          <cell r="DU77">
            <v>0</v>
          </cell>
          <cell r="DV77">
            <v>0</v>
          </cell>
          <cell r="DW77">
            <v>8</v>
          </cell>
          <cell r="DX77">
            <v>0</v>
          </cell>
          <cell r="DY77">
            <v>3</v>
          </cell>
          <cell r="DZ77">
            <v>1</v>
          </cell>
          <cell r="EA77">
            <v>2</v>
          </cell>
          <cell r="EB77">
            <v>1</v>
          </cell>
          <cell r="EC77">
            <v>0</v>
          </cell>
          <cell r="ED77">
            <v>1</v>
          </cell>
          <cell r="EE77">
            <v>0</v>
          </cell>
          <cell r="EF77">
            <v>0</v>
          </cell>
        </row>
        <row r="78">
          <cell r="B78" t="str">
            <v>ГБУЗ РБ ДП № 2 г.Уфа</v>
          </cell>
          <cell r="C78">
            <v>0</v>
          </cell>
          <cell r="D78">
            <v>0</v>
          </cell>
          <cell r="E78">
            <v>1129</v>
          </cell>
          <cell r="F78">
            <v>2580</v>
          </cell>
          <cell r="G78">
            <v>0</v>
          </cell>
          <cell r="H78">
            <v>3196</v>
          </cell>
          <cell r="I78">
            <v>1315</v>
          </cell>
          <cell r="J78">
            <v>2208</v>
          </cell>
          <cell r="K78">
            <v>0</v>
          </cell>
          <cell r="L78">
            <v>337</v>
          </cell>
          <cell r="M78">
            <v>0</v>
          </cell>
          <cell r="N78">
            <v>1391</v>
          </cell>
          <cell r="O78">
            <v>0</v>
          </cell>
          <cell r="P78">
            <v>0</v>
          </cell>
          <cell r="Q78">
            <v>0</v>
          </cell>
          <cell r="R78">
            <v>1558</v>
          </cell>
          <cell r="S78">
            <v>168</v>
          </cell>
          <cell r="T78">
            <v>1466</v>
          </cell>
          <cell r="U78">
            <v>51576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2828</v>
          </cell>
          <cell r="AB78">
            <v>891</v>
          </cell>
          <cell r="AC78">
            <v>0</v>
          </cell>
          <cell r="AD78">
            <v>968</v>
          </cell>
          <cell r="AE78">
            <v>0</v>
          </cell>
          <cell r="AF78">
            <v>2289</v>
          </cell>
          <cell r="AG78">
            <v>0</v>
          </cell>
          <cell r="AH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1</v>
          </cell>
          <cell r="AV78">
            <v>2</v>
          </cell>
          <cell r="AW78">
            <v>0</v>
          </cell>
          <cell r="AX78">
            <v>2</v>
          </cell>
          <cell r="AY78">
            <v>1</v>
          </cell>
          <cell r="AZ78">
            <v>1</v>
          </cell>
          <cell r="BA78">
            <v>0</v>
          </cell>
          <cell r="BB78">
            <v>2</v>
          </cell>
          <cell r="BC78">
            <v>0</v>
          </cell>
          <cell r="BD78">
            <v>5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2</v>
          </cell>
          <cell r="BJ78">
            <v>4</v>
          </cell>
          <cell r="BK78">
            <v>75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2</v>
          </cell>
          <cell r="BR78">
            <v>1</v>
          </cell>
          <cell r="BS78">
            <v>3</v>
          </cell>
          <cell r="BT78">
            <v>4</v>
          </cell>
          <cell r="BU78">
            <v>0</v>
          </cell>
          <cell r="BV78">
            <v>2</v>
          </cell>
          <cell r="BW78">
            <v>0</v>
          </cell>
          <cell r="BX78">
            <v>0</v>
          </cell>
          <cell r="BY78">
            <v>1</v>
          </cell>
          <cell r="BZ78">
            <v>1</v>
          </cell>
          <cell r="CA78">
            <v>0</v>
          </cell>
          <cell r="CB78">
            <v>1</v>
          </cell>
          <cell r="CC78">
            <v>1</v>
          </cell>
          <cell r="CD78">
            <v>1</v>
          </cell>
          <cell r="CE78">
            <v>0</v>
          </cell>
          <cell r="CF78">
            <v>0.5</v>
          </cell>
          <cell r="CG78">
            <v>0</v>
          </cell>
          <cell r="CH78">
            <v>3</v>
          </cell>
          <cell r="CI78">
            <v>0</v>
          </cell>
          <cell r="CJ78">
            <v>0</v>
          </cell>
          <cell r="CK78">
            <v>0</v>
          </cell>
          <cell r="CL78">
            <v>1.5</v>
          </cell>
          <cell r="CM78">
            <v>1</v>
          </cell>
          <cell r="CN78">
            <v>4</v>
          </cell>
          <cell r="CO78">
            <v>72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2</v>
          </cell>
          <cell r="CV78">
            <v>1</v>
          </cell>
          <cell r="CW78">
            <v>1.75</v>
          </cell>
          <cell r="CX78">
            <v>3.5</v>
          </cell>
          <cell r="CY78">
            <v>0</v>
          </cell>
          <cell r="CZ78">
            <v>2</v>
          </cell>
          <cell r="DA78">
            <v>0</v>
          </cell>
          <cell r="DB78">
            <v>0</v>
          </cell>
          <cell r="DC78">
            <v>1</v>
          </cell>
          <cell r="DD78">
            <v>1</v>
          </cell>
          <cell r="DE78">
            <v>0</v>
          </cell>
          <cell r="DF78">
            <v>1</v>
          </cell>
          <cell r="DG78">
            <v>1</v>
          </cell>
          <cell r="DH78">
            <v>1</v>
          </cell>
          <cell r="DI78">
            <v>0</v>
          </cell>
          <cell r="DJ78">
            <v>1</v>
          </cell>
          <cell r="DK78">
            <v>0</v>
          </cell>
          <cell r="DL78">
            <v>1</v>
          </cell>
          <cell r="DM78">
            <v>0</v>
          </cell>
          <cell r="DN78">
            <v>0</v>
          </cell>
          <cell r="DO78">
            <v>0</v>
          </cell>
          <cell r="DP78">
            <v>2</v>
          </cell>
          <cell r="DQ78">
            <v>1</v>
          </cell>
          <cell r="DR78">
            <v>3</v>
          </cell>
          <cell r="DS78">
            <v>59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2</v>
          </cell>
          <cell r="DZ78">
            <v>1</v>
          </cell>
          <cell r="EA78">
            <v>1</v>
          </cell>
          <cell r="EB78">
            <v>2</v>
          </cell>
          <cell r="EC78">
            <v>0</v>
          </cell>
          <cell r="ED78">
            <v>2</v>
          </cell>
          <cell r="EE78">
            <v>0</v>
          </cell>
          <cell r="EF78">
            <v>0</v>
          </cell>
        </row>
        <row r="79">
          <cell r="B79" t="str">
            <v>ГБУЗ РБ ДП № 3 г.Уфа</v>
          </cell>
          <cell r="C79">
            <v>0</v>
          </cell>
          <cell r="D79">
            <v>0</v>
          </cell>
          <cell r="E79">
            <v>960</v>
          </cell>
          <cell r="F79">
            <v>1440</v>
          </cell>
          <cell r="G79">
            <v>0</v>
          </cell>
          <cell r="H79">
            <v>2640</v>
          </cell>
          <cell r="I79">
            <v>140</v>
          </cell>
          <cell r="J79">
            <v>5040</v>
          </cell>
          <cell r="K79">
            <v>720</v>
          </cell>
          <cell r="L79">
            <v>1500</v>
          </cell>
          <cell r="M79">
            <v>0</v>
          </cell>
          <cell r="N79">
            <v>4000</v>
          </cell>
          <cell r="O79">
            <v>0</v>
          </cell>
          <cell r="P79">
            <v>0</v>
          </cell>
          <cell r="Q79">
            <v>0</v>
          </cell>
          <cell r="R79">
            <v>3500</v>
          </cell>
          <cell r="S79">
            <v>0</v>
          </cell>
          <cell r="T79">
            <v>2100</v>
          </cell>
          <cell r="U79">
            <v>41000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960</v>
          </cell>
          <cell r="AB79">
            <v>876</v>
          </cell>
          <cell r="AC79">
            <v>140</v>
          </cell>
          <cell r="AD79">
            <v>1200</v>
          </cell>
          <cell r="AE79">
            <v>0</v>
          </cell>
          <cell r="AF79">
            <v>840</v>
          </cell>
          <cell r="AG79">
            <v>0</v>
          </cell>
          <cell r="AH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</v>
          </cell>
          <cell r="AV79">
            <v>1</v>
          </cell>
          <cell r="AW79">
            <v>0</v>
          </cell>
          <cell r="AX79">
            <v>1</v>
          </cell>
          <cell r="AY79">
            <v>1</v>
          </cell>
          <cell r="AZ79">
            <v>2.75</v>
          </cell>
          <cell r="BA79">
            <v>1</v>
          </cell>
          <cell r="BB79">
            <v>1</v>
          </cell>
          <cell r="BC79">
            <v>0</v>
          </cell>
          <cell r="BD79">
            <v>4</v>
          </cell>
          <cell r="BE79">
            <v>0</v>
          </cell>
          <cell r="BF79">
            <v>0</v>
          </cell>
          <cell r="BG79">
            <v>0</v>
          </cell>
          <cell r="BH79">
            <v>2</v>
          </cell>
          <cell r="BI79">
            <v>0</v>
          </cell>
          <cell r="BJ79">
            <v>4</v>
          </cell>
          <cell r="BK79">
            <v>62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1</v>
          </cell>
          <cell r="BR79">
            <v>1</v>
          </cell>
          <cell r="BS79">
            <v>1</v>
          </cell>
          <cell r="BT79">
            <v>1</v>
          </cell>
          <cell r="BU79">
            <v>0</v>
          </cell>
          <cell r="BV79">
            <v>1</v>
          </cell>
          <cell r="BW79">
            <v>0</v>
          </cell>
          <cell r="BX79">
            <v>0</v>
          </cell>
          <cell r="BY79">
            <v>1</v>
          </cell>
          <cell r="BZ79">
            <v>1</v>
          </cell>
          <cell r="CA79">
            <v>0</v>
          </cell>
          <cell r="CB79">
            <v>1</v>
          </cell>
          <cell r="CC79">
            <v>1</v>
          </cell>
          <cell r="CD79">
            <v>2.75</v>
          </cell>
          <cell r="CE79">
            <v>1</v>
          </cell>
          <cell r="CF79">
            <v>1</v>
          </cell>
          <cell r="CG79">
            <v>0</v>
          </cell>
          <cell r="CH79">
            <v>1</v>
          </cell>
          <cell r="CI79">
            <v>0</v>
          </cell>
          <cell r="CJ79">
            <v>0</v>
          </cell>
          <cell r="CK79">
            <v>0</v>
          </cell>
          <cell r="CL79">
            <v>2</v>
          </cell>
          <cell r="CM79">
            <v>0</v>
          </cell>
          <cell r="CN79">
            <v>2</v>
          </cell>
          <cell r="CO79">
            <v>60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1</v>
          </cell>
          <cell r="CV79">
            <v>1</v>
          </cell>
          <cell r="CW79">
            <v>1</v>
          </cell>
          <cell r="CX79">
            <v>1</v>
          </cell>
          <cell r="CY79">
            <v>0</v>
          </cell>
          <cell r="CZ79">
            <v>1</v>
          </cell>
          <cell r="DA79">
            <v>0</v>
          </cell>
          <cell r="DB79">
            <v>0</v>
          </cell>
          <cell r="DC79">
            <v>1</v>
          </cell>
          <cell r="DD79">
            <v>1</v>
          </cell>
          <cell r="DE79">
            <v>0</v>
          </cell>
          <cell r="DF79">
            <v>1</v>
          </cell>
          <cell r="DG79">
            <v>1</v>
          </cell>
          <cell r="DH79">
            <v>3</v>
          </cell>
          <cell r="DI79">
            <v>1</v>
          </cell>
          <cell r="DJ79">
            <v>1</v>
          </cell>
          <cell r="DK79">
            <v>0</v>
          </cell>
          <cell r="DL79">
            <v>1</v>
          </cell>
          <cell r="DM79">
            <v>0</v>
          </cell>
          <cell r="DN79">
            <v>0</v>
          </cell>
          <cell r="DO79">
            <v>0</v>
          </cell>
          <cell r="DP79">
            <v>3</v>
          </cell>
          <cell r="DQ79">
            <v>0</v>
          </cell>
          <cell r="DR79">
            <v>1</v>
          </cell>
          <cell r="DS79">
            <v>49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1</v>
          </cell>
          <cell r="DZ79">
            <v>1</v>
          </cell>
          <cell r="EA79">
            <v>1</v>
          </cell>
          <cell r="EB79">
            <v>1</v>
          </cell>
          <cell r="EC79">
            <v>0</v>
          </cell>
          <cell r="ED79">
            <v>1</v>
          </cell>
          <cell r="EE79">
            <v>0</v>
          </cell>
          <cell r="EF79">
            <v>0</v>
          </cell>
        </row>
        <row r="80">
          <cell r="B80" t="str">
            <v>ГБУЗ РБ ДП № 5 г.Уфа</v>
          </cell>
          <cell r="C80">
            <v>0</v>
          </cell>
          <cell r="D80">
            <v>0</v>
          </cell>
          <cell r="E80">
            <v>2000</v>
          </cell>
          <cell r="F80">
            <v>800</v>
          </cell>
          <cell r="G80">
            <v>0</v>
          </cell>
          <cell r="H80">
            <v>2700</v>
          </cell>
          <cell r="I80">
            <v>0</v>
          </cell>
          <cell r="J80">
            <v>3500</v>
          </cell>
          <cell r="K80">
            <v>0</v>
          </cell>
          <cell r="L80">
            <v>850</v>
          </cell>
          <cell r="M80">
            <v>0</v>
          </cell>
          <cell r="N80">
            <v>2100</v>
          </cell>
          <cell r="O80">
            <v>0</v>
          </cell>
          <cell r="P80">
            <v>0</v>
          </cell>
          <cell r="Q80">
            <v>0</v>
          </cell>
          <cell r="R80">
            <v>3200</v>
          </cell>
          <cell r="S80">
            <v>0</v>
          </cell>
          <cell r="T80">
            <v>1900</v>
          </cell>
          <cell r="U80">
            <v>57450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15565</v>
          </cell>
          <cell r="AB80">
            <v>300</v>
          </cell>
          <cell r="AC80">
            <v>1600</v>
          </cell>
          <cell r="AD80">
            <v>3600</v>
          </cell>
          <cell r="AE80">
            <v>0</v>
          </cell>
          <cell r="AF80">
            <v>1800</v>
          </cell>
          <cell r="AG80">
            <v>0</v>
          </cell>
          <cell r="AH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2</v>
          </cell>
          <cell r="AV80">
            <v>1.5</v>
          </cell>
          <cell r="AW80">
            <v>0</v>
          </cell>
          <cell r="AX80">
            <v>2</v>
          </cell>
          <cell r="AY80">
            <v>0</v>
          </cell>
          <cell r="AZ80">
            <v>2.5</v>
          </cell>
          <cell r="BA80">
            <v>0.5</v>
          </cell>
          <cell r="BB80">
            <v>2</v>
          </cell>
          <cell r="BC80">
            <v>0</v>
          </cell>
          <cell r="BD80">
            <v>5</v>
          </cell>
          <cell r="BE80">
            <v>0</v>
          </cell>
          <cell r="BF80">
            <v>0.5</v>
          </cell>
          <cell r="BG80">
            <v>0</v>
          </cell>
          <cell r="BH80">
            <v>5</v>
          </cell>
          <cell r="BI80">
            <v>0</v>
          </cell>
          <cell r="BJ80">
            <v>5</v>
          </cell>
          <cell r="BK80">
            <v>102.75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11.5</v>
          </cell>
          <cell r="BR80">
            <v>1</v>
          </cell>
          <cell r="BS80">
            <v>2.5</v>
          </cell>
          <cell r="BT80">
            <v>4</v>
          </cell>
          <cell r="BU80">
            <v>0</v>
          </cell>
          <cell r="BV80">
            <v>2</v>
          </cell>
          <cell r="BW80">
            <v>0</v>
          </cell>
          <cell r="BX80">
            <v>0</v>
          </cell>
          <cell r="BY80">
            <v>2</v>
          </cell>
          <cell r="BZ80">
            <v>1.5</v>
          </cell>
          <cell r="CA80">
            <v>0</v>
          </cell>
          <cell r="CB80">
            <v>1</v>
          </cell>
          <cell r="CC80">
            <v>0</v>
          </cell>
          <cell r="CD80">
            <v>2</v>
          </cell>
          <cell r="CE80">
            <v>0</v>
          </cell>
          <cell r="CF80">
            <v>2</v>
          </cell>
          <cell r="CG80">
            <v>0</v>
          </cell>
          <cell r="CH80">
            <v>5</v>
          </cell>
          <cell r="CI80">
            <v>0</v>
          </cell>
          <cell r="CJ80">
            <v>0.5</v>
          </cell>
          <cell r="CK80">
            <v>0</v>
          </cell>
          <cell r="CL80">
            <v>4</v>
          </cell>
          <cell r="CM80">
            <v>0</v>
          </cell>
          <cell r="CN80">
            <v>5</v>
          </cell>
          <cell r="CO80">
            <v>102.75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11.5</v>
          </cell>
          <cell r="CV80">
            <v>0.5</v>
          </cell>
          <cell r="CW80">
            <v>2.5</v>
          </cell>
          <cell r="CX80">
            <v>4</v>
          </cell>
          <cell r="CY80">
            <v>0</v>
          </cell>
          <cell r="CZ80">
            <v>2</v>
          </cell>
          <cell r="DA80">
            <v>0</v>
          </cell>
          <cell r="DB80">
            <v>0</v>
          </cell>
          <cell r="DC80">
            <v>2</v>
          </cell>
          <cell r="DD80">
            <v>1</v>
          </cell>
          <cell r="DE80">
            <v>0</v>
          </cell>
          <cell r="DF80">
            <v>1</v>
          </cell>
          <cell r="DG80">
            <v>0</v>
          </cell>
          <cell r="DH80">
            <v>2</v>
          </cell>
          <cell r="DI80">
            <v>0</v>
          </cell>
          <cell r="DJ80">
            <v>2</v>
          </cell>
          <cell r="DK80">
            <v>0</v>
          </cell>
          <cell r="DL80">
            <v>6</v>
          </cell>
          <cell r="DM80">
            <v>0</v>
          </cell>
          <cell r="DN80">
            <v>1</v>
          </cell>
          <cell r="DO80">
            <v>0</v>
          </cell>
          <cell r="DP80">
            <v>2</v>
          </cell>
          <cell r="DQ80">
            <v>0</v>
          </cell>
          <cell r="DR80">
            <v>3</v>
          </cell>
          <cell r="DS80">
            <v>99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7</v>
          </cell>
          <cell r="DZ80">
            <v>0</v>
          </cell>
          <cell r="EA80">
            <v>2</v>
          </cell>
          <cell r="EB80">
            <v>4</v>
          </cell>
          <cell r="EC80">
            <v>0</v>
          </cell>
          <cell r="ED80">
            <v>1</v>
          </cell>
          <cell r="EE80">
            <v>0</v>
          </cell>
          <cell r="EF80">
            <v>0</v>
          </cell>
        </row>
        <row r="81">
          <cell r="B81" t="str">
            <v>ГБУЗ РБ ДП № 6 г.Уфа</v>
          </cell>
          <cell r="C81">
            <v>0</v>
          </cell>
          <cell r="D81">
            <v>0</v>
          </cell>
          <cell r="E81">
            <v>1789</v>
          </cell>
          <cell r="F81">
            <v>762</v>
          </cell>
          <cell r="G81">
            <v>0</v>
          </cell>
          <cell r="H81">
            <v>331</v>
          </cell>
          <cell r="I81">
            <v>0</v>
          </cell>
          <cell r="J81">
            <v>522</v>
          </cell>
          <cell r="K81">
            <v>564</v>
          </cell>
          <cell r="L81">
            <v>1120</v>
          </cell>
          <cell r="M81">
            <v>0</v>
          </cell>
          <cell r="N81">
            <v>1993</v>
          </cell>
          <cell r="O81">
            <v>0</v>
          </cell>
          <cell r="P81">
            <v>154</v>
          </cell>
          <cell r="Q81">
            <v>0</v>
          </cell>
          <cell r="R81">
            <v>3490</v>
          </cell>
          <cell r="S81">
            <v>0</v>
          </cell>
          <cell r="T81">
            <v>3087</v>
          </cell>
          <cell r="U81">
            <v>19731</v>
          </cell>
          <cell r="V81">
            <v>0</v>
          </cell>
          <cell r="W81">
            <v>0</v>
          </cell>
          <cell r="X81">
            <v>0</v>
          </cell>
          <cell r="Y81">
            <v>1962</v>
          </cell>
          <cell r="Z81">
            <v>0</v>
          </cell>
          <cell r="AA81">
            <v>3646</v>
          </cell>
          <cell r="AB81">
            <v>1270</v>
          </cell>
          <cell r="AC81">
            <v>0</v>
          </cell>
          <cell r="AD81">
            <v>544</v>
          </cell>
          <cell r="AE81">
            <v>0</v>
          </cell>
          <cell r="AF81">
            <v>565</v>
          </cell>
          <cell r="AG81">
            <v>0</v>
          </cell>
          <cell r="AH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1</v>
          </cell>
          <cell r="AV81">
            <v>1</v>
          </cell>
          <cell r="AW81">
            <v>0</v>
          </cell>
          <cell r="AX81">
            <v>1</v>
          </cell>
          <cell r="AY81">
            <v>0</v>
          </cell>
          <cell r="AZ81">
            <v>1</v>
          </cell>
          <cell r="BA81">
            <v>1</v>
          </cell>
          <cell r="BB81">
            <v>1</v>
          </cell>
          <cell r="BC81">
            <v>0</v>
          </cell>
          <cell r="BD81">
            <v>3</v>
          </cell>
          <cell r="BE81">
            <v>0</v>
          </cell>
          <cell r="BF81">
            <v>1</v>
          </cell>
          <cell r="BG81">
            <v>0</v>
          </cell>
          <cell r="BH81">
            <v>2</v>
          </cell>
          <cell r="BI81">
            <v>0</v>
          </cell>
          <cell r="BJ81">
            <v>2</v>
          </cell>
          <cell r="BK81">
            <v>25</v>
          </cell>
          <cell r="BL81">
            <v>0</v>
          </cell>
          <cell r="BM81">
            <v>0</v>
          </cell>
          <cell r="BN81">
            <v>0</v>
          </cell>
          <cell r="BO81">
            <v>4</v>
          </cell>
          <cell r="BP81">
            <v>0</v>
          </cell>
          <cell r="BQ81">
            <v>2</v>
          </cell>
          <cell r="BR81">
            <v>1</v>
          </cell>
          <cell r="BS81">
            <v>0</v>
          </cell>
          <cell r="BT81">
            <v>2</v>
          </cell>
          <cell r="BU81">
            <v>0</v>
          </cell>
          <cell r="BV81">
            <v>1</v>
          </cell>
          <cell r="BW81">
            <v>0</v>
          </cell>
          <cell r="BX81">
            <v>0</v>
          </cell>
          <cell r="BY81">
            <v>1</v>
          </cell>
          <cell r="BZ81">
            <v>1</v>
          </cell>
          <cell r="CA81">
            <v>0</v>
          </cell>
          <cell r="CB81">
            <v>1</v>
          </cell>
          <cell r="CC81">
            <v>0</v>
          </cell>
          <cell r="CD81">
            <v>1</v>
          </cell>
          <cell r="CE81">
            <v>1</v>
          </cell>
          <cell r="CF81">
            <v>1</v>
          </cell>
          <cell r="CG81">
            <v>0</v>
          </cell>
          <cell r="CH81">
            <v>2</v>
          </cell>
          <cell r="CI81">
            <v>0</v>
          </cell>
          <cell r="CJ81">
            <v>1</v>
          </cell>
          <cell r="CK81">
            <v>0</v>
          </cell>
          <cell r="CL81">
            <v>2</v>
          </cell>
          <cell r="CM81">
            <v>0</v>
          </cell>
          <cell r="CN81">
            <v>2</v>
          </cell>
          <cell r="CO81">
            <v>23</v>
          </cell>
          <cell r="CP81">
            <v>0</v>
          </cell>
          <cell r="CQ81">
            <v>0</v>
          </cell>
          <cell r="CR81">
            <v>0</v>
          </cell>
          <cell r="CS81">
            <v>4</v>
          </cell>
          <cell r="CT81">
            <v>0</v>
          </cell>
          <cell r="CU81">
            <v>2</v>
          </cell>
          <cell r="CV81">
            <v>1</v>
          </cell>
          <cell r="CW81">
            <v>0</v>
          </cell>
          <cell r="CX81">
            <v>2</v>
          </cell>
          <cell r="CY81">
            <v>0</v>
          </cell>
          <cell r="CZ81">
            <v>1</v>
          </cell>
          <cell r="DA81">
            <v>0</v>
          </cell>
          <cell r="DB81">
            <v>0</v>
          </cell>
          <cell r="DC81">
            <v>1</v>
          </cell>
          <cell r="DD81">
            <v>1</v>
          </cell>
          <cell r="DE81">
            <v>0</v>
          </cell>
          <cell r="DF81">
            <v>1</v>
          </cell>
          <cell r="DG81">
            <v>0</v>
          </cell>
          <cell r="DH81">
            <v>1</v>
          </cell>
          <cell r="DI81">
            <v>1</v>
          </cell>
          <cell r="DJ81">
            <v>1</v>
          </cell>
          <cell r="DK81">
            <v>0</v>
          </cell>
          <cell r="DL81">
            <v>2</v>
          </cell>
          <cell r="DM81">
            <v>0</v>
          </cell>
          <cell r="DN81">
            <v>1</v>
          </cell>
          <cell r="DO81">
            <v>0</v>
          </cell>
          <cell r="DP81">
            <v>2</v>
          </cell>
          <cell r="DQ81">
            <v>0</v>
          </cell>
          <cell r="DR81">
            <v>2</v>
          </cell>
          <cell r="DS81">
            <v>23</v>
          </cell>
          <cell r="DT81">
            <v>0</v>
          </cell>
          <cell r="DU81">
            <v>0</v>
          </cell>
          <cell r="DV81">
            <v>0</v>
          </cell>
          <cell r="DW81">
            <v>4</v>
          </cell>
          <cell r="DX81">
            <v>0</v>
          </cell>
          <cell r="DY81">
            <v>2</v>
          </cell>
          <cell r="DZ81">
            <v>1</v>
          </cell>
          <cell r="EA81">
            <v>0</v>
          </cell>
          <cell r="EB81">
            <v>2</v>
          </cell>
          <cell r="EC81">
            <v>0</v>
          </cell>
          <cell r="ED81">
            <v>1</v>
          </cell>
          <cell r="EE81">
            <v>0</v>
          </cell>
          <cell r="EF81">
            <v>0</v>
          </cell>
        </row>
        <row r="82">
          <cell r="B82" t="str">
            <v>ГБУЗ РБ ДСП № 7 г.Уфа</v>
          </cell>
          <cell r="C82">
            <v>40706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40706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64.5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56.8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48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</row>
        <row r="83">
          <cell r="B83" t="str">
            <v>ГБУЗ РБ Дюртюлинская ЦРБ</v>
          </cell>
          <cell r="C83">
            <v>0</v>
          </cell>
          <cell r="D83">
            <v>0</v>
          </cell>
          <cell r="E83">
            <v>9030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1768</v>
          </cell>
          <cell r="K83">
            <v>1185</v>
          </cell>
          <cell r="L83">
            <v>1426</v>
          </cell>
          <cell r="M83">
            <v>802</v>
          </cell>
          <cell r="N83">
            <v>1386</v>
          </cell>
          <cell r="O83">
            <v>0</v>
          </cell>
          <cell r="P83">
            <v>0</v>
          </cell>
          <cell r="Q83">
            <v>977</v>
          </cell>
          <cell r="R83">
            <v>2372</v>
          </cell>
          <cell r="S83">
            <v>0</v>
          </cell>
          <cell r="T83">
            <v>2258</v>
          </cell>
          <cell r="U83">
            <v>27911</v>
          </cell>
          <cell r="V83">
            <v>0</v>
          </cell>
          <cell r="W83">
            <v>0</v>
          </cell>
          <cell r="X83">
            <v>0</v>
          </cell>
          <cell r="Y83">
            <v>7470</v>
          </cell>
          <cell r="Z83">
            <v>25486</v>
          </cell>
          <cell r="AA83">
            <v>4646</v>
          </cell>
          <cell r="AB83">
            <v>818</v>
          </cell>
          <cell r="AC83">
            <v>0</v>
          </cell>
          <cell r="AD83">
            <v>4064</v>
          </cell>
          <cell r="AE83">
            <v>0</v>
          </cell>
          <cell r="AF83">
            <v>507</v>
          </cell>
          <cell r="AG83">
            <v>0</v>
          </cell>
          <cell r="AH83">
            <v>2550</v>
          </cell>
          <cell r="AJ83">
            <v>0</v>
          </cell>
          <cell r="AK83">
            <v>450</v>
          </cell>
          <cell r="AL83">
            <v>0</v>
          </cell>
          <cell r="AM83">
            <v>300</v>
          </cell>
          <cell r="AN83">
            <v>0</v>
          </cell>
          <cell r="AO83">
            <v>0</v>
          </cell>
          <cell r="AP83">
            <v>150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7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1.75</v>
          </cell>
          <cell r="BA83">
            <v>1.5</v>
          </cell>
          <cell r="BB83">
            <v>1.5</v>
          </cell>
          <cell r="BC83">
            <v>0.5</v>
          </cell>
          <cell r="BD83">
            <v>2.5</v>
          </cell>
          <cell r="BE83">
            <v>0</v>
          </cell>
          <cell r="BF83">
            <v>0</v>
          </cell>
          <cell r="BG83">
            <v>0.5</v>
          </cell>
          <cell r="BH83">
            <v>3.25</v>
          </cell>
          <cell r="BI83">
            <v>0</v>
          </cell>
          <cell r="BJ83">
            <v>3.25</v>
          </cell>
          <cell r="BK83">
            <v>18.5</v>
          </cell>
          <cell r="BL83">
            <v>0</v>
          </cell>
          <cell r="BM83">
            <v>0</v>
          </cell>
          <cell r="BN83">
            <v>0</v>
          </cell>
          <cell r="BO83">
            <v>2.25</v>
          </cell>
          <cell r="BP83">
            <v>25.75</v>
          </cell>
          <cell r="BQ83">
            <v>1</v>
          </cell>
          <cell r="BR83">
            <v>0.5</v>
          </cell>
          <cell r="BS83">
            <v>1.5</v>
          </cell>
          <cell r="BT83">
            <v>3.25</v>
          </cell>
          <cell r="BU83">
            <v>0</v>
          </cell>
          <cell r="BV83">
            <v>2</v>
          </cell>
          <cell r="BW83">
            <v>0</v>
          </cell>
          <cell r="BX83">
            <v>1</v>
          </cell>
          <cell r="BY83">
            <v>6.25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0.75</v>
          </cell>
          <cell r="CE83">
            <v>0.5</v>
          </cell>
          <cell r="CF83">
            <v>1</v>
          </cell>
          <cell r="CG83">
            <v>0.5</v>
          </cell>
          <cell r="CH83">
            <v>1</v>
          </cell>
          <cell r="CI83">
            <v>0</v>
          </cell>
          <cell r="CJ83">
            <v>0</v>
          </cell>
          <cell r="CK83">
            <v>0.5</v>
          </cell>
          <cell r="CL83">
            <v>2.75</v>
          </cell>
          <cell r="CM83">
            <v>0</v>
          </cell>
          <cell r="CN83">
            <v>1.75</v>
          </cell>
          <cell r="CO83">
            <v>15.5</v>
          </cell>
          <cell r="CP83">
            <v>0</v>
          </cell>
          <cell r="CQ83">
            <v>0</v>
          </cell>
          <cell r="CR83">
            <v>0</v>
          </cell>
          <cell r="CS83">
            <v>1</v>
          </cell>
          <cell r="CT83">
            <v>19.25</v>
          </cell>
          <cell r="CU83">
            <v>1</v>
          </cell>
          <cell r="CV83">
            <v>0.5</v>
          </cell>
          <cell r="CW83">
            <v>0.5</v>
          </cell>
          <cell r="CX83">
            <v>2.25</v>
          </cell>
          <cell r="CY83">
            <v>0</v>
          </cell>
          <cell r="CZ83">
            <v>0.5</v>
          </cell>
          <cell r="DA83">
            <v>0</v>
          </cell>
          <cell r="DB83">
            <v>1</v>
          </cell>
          <cell r="DC83">
            <v>10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1</v>
          </cell>
          <cell r="DJ83">
            <v>3</v>
          </cell>
          <cell r="DK83">
            <v>0</v>
          </cell>
          <cell r="DL83">
            <v>2</v>
          </cell>
          <cell r="DM83">
            <v>0</v>
          </cell>
          <cell r="DN83">
            <v>0</v>
          </cell>
          <cell r="DO83">
            <v>0</v>
          </cell>
          <cell r="DP83">
            <v>2</v>
          </cell>
          <cell r="DQ83">
            <v>0</v>
          </cell>
          <cell r="DR83">
            <v>3</v>
          </cell>
          <cell r="DS83">
            <v>14</v>
          </cell>
          <cell r="DT83">
            <v>0</v>
          </cell>
          <cell r="DU83">
            <v>0</v>
          </cell>
          <cell r="DV83">
            <v>0</v>
          </cell>
          <cell r="DW83">
            <v>2</v>
          </cell>
          <cell r="DX83">
            <v>19</v>
          </cell>
          <cell r="DY83">
            <v>1</v>
          </cell>
          <cell r="DZ83">
            <v>1</v>
          </cell>
          <cell r="EA83">
            <v>0</v>
          </cell>
          <cell r="EB83">
            <v>4</v>
          </cell>
          <cell r="EC83">
            <v>0</v>
          </cell>
          <cell r="ED83">
            <v>0</v>
          </cell>
          <cell r="EE83">
            <v>0</v>
          </cell>
          <cell r="EF83">
            <v>1</v>
          </cell>
        </row>
        <row r="84">
          <cell r="B84" t="str">
            <v>ГБУЗ РБ Ермекеевская ЦРБ</v>
          </cell>
          <cell r="C84">
            <v>0</v>
          </cell>
          <cell r="D84">
            <v>0</v>
          </cell>
          <cell r="E84">
            <v>2693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514</v>
          </cell>
          <cell r="K84">
            <v>784</v>
          </cell>
          <cell r="L84">
            <v>396</v>
          </cell>
          <cell r="M84">
            <v>0</v>
          </cell>
          <cell r="N84">
            <v>796</v>
          </cell>
          <cell r="O84">
            <v>0</v>
          </cell>
          <cell r="P84">
            <v>0</v>
          </cell>
          <cell r="Q84">
            <v>0</v>
          </cell>
          <cell r="R84">
            <v>836</v>
          </cell>
          <cell r="S84">
            <v>0</v>
          </cell>
          <cell r="T84">
            <v>0</v>
          </cell>
          <cell r="U84">
            <v>1738</v>
          </cell>
          <cell r="V84">
            <v>0</v>
          </cell>
          <cell r="W84">
            <v>0</v>
          </cell>
          <cell r="X84">
            <v>0</v>
          </cell>
          <cell r="Y84">
            <v>3405</v>
          </cell>
          <cell r="Z84">
            <v>1938</v>
          </cell>
          <cell r="AA84">
            <v>276</v>
          </cell>
          <cell r="AB84">
            <v>0</v>
          </cell>
          <cell r="AC84">
            <v>0</v>
          </cell>
          <cell r="AD84">
            <v>489</v>
          </cell>
          <cell r="AE84">
            <v>0</v>
          </cell>
          <cell r="AF84">
            <v>994</v>
          </cell>
          <cell r="AG84">
            <v>0</v>
          </cell>
          <cell r="AH84">
            <v>1727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2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0.5</v>
          </cell>
          <cell r="BA84">
            <v>0.75</v>
          </cell>
          <cell r="BB84">
            <v>0.5</v>
          </cell>
          <cell r="BC84">
            <v>0</v>
          </cell>
          <cell r="BD84">
            <v>1</v>
          </cell>
          <cell r="BE84">
            <v>0</v>
          </cell>
          <cell r="BF84">
            <v>0</v>
          </cell>
          <cell r="BG84">
            <v>0</v>
          </cell>
          <cell r="BH84">
            <v>1</v>
          </cell>
          <cell r="BI84">
            <v>0</v>
          </cell>
          <cell r="BJ84">
            <v>0</v>
          </cell>
          <cell r="BK84">
            <v>3</v>
          </cell>
          <cell r="BL84">
            <v>0</v>
          </cell>
          <cell r="BM84">
            <v>0</v>
          </cell>
          <cell r="BN84">
            <v>0</v>
          </cell>
          <cell r="BO84">
            <v>3.5</v>
          </cell>
          <cell r="BP84">
            <v>5</v>
          </cell>
          <cell r="BQ84">
            <v>0.25</v>
          </cell>
          <cell r="BR84">
            <v>0</v>
          </cell>
          <cell r="BS84">
            <v>0</v>
          </cell>
          <cell r="BT84">
            <v>1</v>
          </cell>
          <cell r="BU84">
            <v>0</v>
          </cell>
          <cell r="BV84">
            <v>1</v>
          </cell>
          <cell r="BW84">
            <v>0</v>
          </cell>
          <cell r="BX84">
            <v>3</v>
          </cell>
          <cell r="BY84">
            <v>2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0.5</v>
          </cell>
          <cell r="CE84">
            <v>0.75</v>
          </cell>
          <cell r="CF84">
            <v>0.5</v>
          </cell>
          <cell r="CG84">
            <v>0</v>
          </cell>
          <cell r="CH84">
            <v>1</v>
          </cell>
          <cell r="CI84">
            <v>0</v>
          </cell>
          <cell r="CJ84">
            <v>0</v>
          </cell>
          <cell r="CK84">
            <v>0</v>
          </cell>
          <cell r="CL84">
            <v>1</v>
          </cell>
          <cell r="CM84">
            <v>0</v>
          </cell>
          <cell r="CN84">
            <v>0</v>
          </cell>
          <cell r="CO84">
            <v>3</v>
          </cell>
          <cell r="CP84">
            <v>0</v>
          </cell>
          <cell r="CQ84">
            <v>0</v>
          </cell>
          <cell r="CR84">
            <v>0</v>
          </cell>
          <cell r="CS84">
            <v>3.5</v>
          </cell>
          <cell r="CT84">
            <v>4.75</v>
          </cell>
          <cell r="CU84">
            <v>0.25</v>
          </cell>
          <cell r="CV84">
            <v>0</v>
          </cell>
          <cell r="CW84">
            <v>0</v>
          </cell>
          <cell r="CX84">
            <v>1</v>
          </cell>
          <cell r="CY84">
            <v>0</v>
          </cell>
          <cell r="CZ84">
            <v>1</v>
          </cell>
          <cell r="DA84">
            <v>0</v>
          </cell>
          <cell r="DB84">
            <v>3</v>
          </cell>
          <cell r="DC84">
            <v>2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1</v>
          </cell>
          <cell r="DJ84">
            <v>0</v>
          </cell>
          <cell r="DK84">
            <v>0</v>
          </cell>
          <cell r="DL84">
            <v>1</v>
          </cell>
          <cell r="DM84">
            <v>0</v>
          </cell>
          <cell r="DN84">
            <v>0</v>
          </cell>
          <cell r="DO84">
            <v>0</v>
          </cell>
          <cell r="DP84">
            <v>1</v>
          </cell>
          <cell r="DQ84">
            <v>0</v>
          </cell>
          <cell r="DR84">
            <v>0</v>
          </cell>
          <cell r="DS84">
            <v>3</v>
          </cell>
          <cell r="DT84">
            <v>0</v>
          </cell>
          <cell r="DU84">
            <v>0</v>
          </cell>
          <cell r="DV84">
            <v>0</v>
          </cell>
          <cell r="DW84">
            <v>2</v>
          </cell>
          <cell r="DX84">
            <v>4</v>
          </cell>
          <cell r="DY84">
            <v>0</v>
          </cell>
          <cell r="DZ84">
            <v>0</v>
          </cell>
          <cell r="EA84">
            <v>0</v>
          </cell>
          <cell r="EB84">
            <v>1</v>
          </cell>
          <cell r="EC84">
            <v>0</v>
          </cell>
          <cell r="ED84">
            <v>1</v>
          </cell>
          <cell r="EE84">
            <v>0</v>
          </cell>
          <cell r="EF84">
            <v>3</v>
          </cell>
        </row>
        <row r="85">
          <cell r="B85" t="str">
            <v>ГБУЗ РБ Зилаирская ЦРБ</v>
          </cell>
          <cell r="C85">
            <v>0</v>
          </cell>
          <cell r="D85">
            <v>0</v>
          </cell>
          <cell r="E85">
            <v>800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1295</v>
          </cell>
          <cell r="K85">
            <v>0</v>
          </cell>
          <cell r="L85">
            <v>0</v>
          </cell>
          <cell r="M85">
            <v>0</v>
          </cell>
          <cell r="N85">
            <v>1607</v>
          </cell>
          <cell r="O85">
            <v>0</v>
          </cell>
          <cell r="P85">
            <v>0</v>
          </cell>
          <cell r="Q85">
            <v>1457</v>
          </cell>
          <cell r="R85">
            <v>1366</v>
          </cell>
          <cell r="S85">
            <v>0</v>
          </cell>
          <cell r="T85">
            <v>2135</v>
          </cell>
          <cell r="U85">
            <v>5220</v>
          </cell>
          <cell r="V85">
            <v>0</v>
          </cell>
          <cell r="W85">
            <v>0</v>
          </cell>
          <cell r="X85">
            <v>0</v>
          </cell>
          <cell r="Y85">
            <v>2444</v>
          </cell>
          <cell r="Z85">
            <v>10970</v>
          </cell>
          <cell r="AA85">
            <v>1118</v>
          </cell>
          <cell r="AB85">
            <v>0</v>
          </cell>
          <cell r="AC85">
            <v>0</v>
          </cell>
          <cell r="AD85">
            <v>1931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1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1</v>
          </cell>
          <cell r="BA85">
            <v>0</v>
          </cell>
          <cell r="BB85">
            <v>0</v>
          </cell>
          <cell r="BC85">
            <v>0</v>
          </cell>
          <cell r="BD85">
            <v>1.25</v>
          </cell>
          <cell r="BE85">
            <v>0</v>
          </cell>
          <cell r="BF85">
            <v>0</v>
          </cell>
          <cell r="BG85">
            <v>1</v>
          </cell>
          <cell r="BH85">
            <v>1</v>
          </cell>
          <cell r="BI85">
            <v>0</v>
          </cell>
          <cell r="BJ85">
            <v>1</v>
          </cell>
          <cell r="BK85">
            <v>5</v>
          </cell>
          <cell r="BL85">
            <v>0</v>
          </cell>
          <cell r="BM85">
            <v>0</v>
          </cell>
          <cell r="BN85">
            <v>0</v>
          </cell>
          <cell r="BO85">
            <v>4</v>
          </cell>
          <cell r="BP85">
            <v>8</v>
          </cell>
          <cell r="BQ85">
            <v>1</v>
          </cell>
          <cell r="BR85">
            <v>0</v>
          </cell>
          <cell r="BS85">
            <v>0.5</v>
          </cell>
          <cell r="BT85">
            <v>1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1</v>
          </cell>
          <cell r="CE85">
            <v>0</v>
          </cell>
          <cell r="CF85">
            <v>0</v>
          </cell>
          <cell r="CG85">
            <v>0</v>
          </cell>
          <cell r="CH85">
            <v>1</v>
          </cell>
          <cell r="CI85">
            <v>0</v>
          </cell>
          <cell r="CJ85">
            <v>0</v>
          </cell>
          <cell r="CK85">
            <v>1</v>
          </cell>
          <cell r="CL85">
            <v>0.5</v>
          </cell>
          <cell r="CM85">
            <v>0</v>
          </cell>
          <cell r="CN85">
            <v>1</v>
          </cell>
          <cell r="CO85">
            <v>4</v>
          </cell>
          <cell r="CP85">
            <v>0</v>
          </cell>
          <cell r="CQ85">
            <v>0</v>
          </cell>
          <cell r="CR85">
            <v>0</v>
          </cell>
          <cell r="CS85">
            <v>2.5</v>
          </cell>
          <cell r="CT85">
            <v>7.5</v>
          </cell>
          <cell r="CU85">
            <v>1</v>
          </cell>
          <cell r="CV85">
            <v>0</v>
          </cell>
          <cell r="CW85">
            <v>0.25</v>
          </cell>
          <cell r="CX85">
            <v>1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1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1</v>
          </cell>
          <cell r="DI85">
            <v>0</v>
          </cell>
          <cell r="DJ85">
            <v>0</v>
          </cell>
          <cell r="DK85">
            <v>0</v>
          </cell>
          <cell r="DL85">
            <v>1</v>
          </cell>
          <cell r="DM85">
            <v>0</v>
          </cell>
          <cell r="DN85">
            <v>0</v>
          </cell>
          <cell r="DO85">
            <v>1</v>
          </cell>
          <cell r="DP85">
            <v>0</v>
          </cell>
          <cell r="DQ85">
            <v>0</v>
          </cell>
          <cell r="DR85">
            <v>1</v>
          </cell>
          <cell r="DS85">
            <v>4</v>
          </cell>
          <cell r="DT85">
            <v>0</v>
          </cell>
          <cell r="DU85">
            <v>0</v>
          </cell>
          <cell r="DV85">
            <v>0</v>
          </cell>
          <cell r="DW85">
            <v>3</v>
          </cell>
          <cell r="DX85">
            <v>7</v>
          </cell>
          <cell r="DY85">
            <v>1</v>
          </cell>
          <cell r="DZ85">
            <v>0</v>
          </cell>
          <cell r="EA85">
            <v>1</v>
          </cell>
          <cell r="EB85">
            <v>1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</row>
        <row r="86">
          <cell r="B86" t="str">
            <v>ГБУЗ РБ Иглинская ЦРБ</v>
          </cell>
          <cell r="C86">
            <v>0</v>
          </cell>
          <cell r="D86">
            <v>0</v>
          </cell>
          <cell r="E86">
            <v>17100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3550</v>
          </cell>
          <cell r="K86">
            <v>2040</v>
          </cell>
          <cell r="L86">
            <v>3500</v>
          </cell>
          <cell r="M86">
            <v>0</v>
          </cell>
          <cell r="N86">
            <v>2420</v>
          </cell>
          <cell r="O86">
            <v>0</v>
          </cell>
          <cell r="P86">
            <v>0</v>
          </cell>
          <cell r="Q86">
            <v>2400</v>
          </cell>
          <cell r="R86">
            <v>1450</v>
          </cell>
          <cell r="S86">
            <v>0</v>
          </cell>
          <cell r="T86">
            <v>150</v>
          </cell>
          <cell r="U86">
            <v>14000</v>
          </cell>
          <cell r="V86">
            <v>0</v>
          </cell>
          <cell r="W86">
            <v>0</v>
          </cell>
          <cell r="X86">
            <v>0</v>
          </cell>
          <cell r="Y86">
            <v>8200</v>
          </cell>
          <cell r="Z86">
            <v>22000</v>
          </cell>
          <cell r="AA86">
            <v>2300</v>
          </cell>
          <cell r="AB86">
            <v>0</v>
          </cell>
          <cell r="AC86">
            <v>0</v>
          </cell>
          <cell r="AD86">
            <v>4250</v>
          </cell>
          <cell r="AE86">
            <v>0</v>
          </cell>
          <cell r="AF86">
            <v>3040</v>
          </cell>
          <cell r="AG86">
            <v>0</v>
          </cell>
          <cell r="AH86">
            <v>14300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6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1.25</v>
          </cell>
          <cell r="BA86">
            <v>1</v>
          </cell>
          <cell r="BB86">
            <v>2</v>
          </cell>
          <cell r="BC86">
            <v>0</v>
          </cell>
          <cell r="BD86">
            <v>3.5</v>
          </cell>
          <cell r="BE86">
            <v>0</v>
          </cell>
          <cell r="BF86">
            <v>0</v>
          </cell>
          <cell r="BG86">
            <v>1</v>
          </cell>
          <cell r="BH86">
            <v>1.75</v>
          </cell>
          <cell r="BI86">
            <v>0</v>
          </cell>
          <cell r="BJ86">
            <v>3</v>
          </cell>
          <cell r="BK86">
            <v>14</v>
          </cell>
          <cell r="BL86">
            <v>0</v>
          </cell>
          <cell r="BM86">
            <v>0</v>
          </cell>
          <cell r="BN86">
            <v>0</v>
          </cell>
          <cell r="BO86">
            <v>11</v>
          </cell>
          <cell r="BP86">
            <v>18</v>
          </cell>
          <cell r="BQ86">
            <v>1.25</v>
          </cell>
          <cell r="BR86">
            <v>0</v>
          </cell>
          <cell r="BS86">
            <v>0</v>
          </cell>
          <cell r="BT86">
            <v>2</v>
          </cell>
          <cell r="BU86">
            <v>0</v>
          </cell>
          <cell r="BV86">
            <v>2</v>
          </cell>
          <cell r="BW86">
            <v>0</v>
          </cell>
          <cell r="BX86">
            <v>6</v>
          </cell>
          <cell r="BY86">
            <v>6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1.25</v>
          </cell>
          <cell r="CE86">
            <v>1</v>
          </cell>
          <cell r="CF86">
            <v>2</v>
          </cell>
          <cell r="CG86">
            <v>0</v>
          </cell>
          <cell r="CH86">
            <v>3.5</v>
          </cell>
          <cell r="CI86">
            <v>0</v>
          </cell>
          <cell r="CJ86">
            <v>0</v>
          </cell>
          <cell r="CK86">
            <v>1</v>
          </cell>
          <cell r="CL86">
            <v>1.75</v>
          </cell>
          <cell r="CM86">
            <v>0</v>
          </cell>
          <cell r="CN86">
            <v>2</v>
          </cell>
          <cell r="CO86">
            <v>14</v>
          </cell>
          <cell r="CP86">
            <v>0</v>
          </cell>
          <cell r="CQ86">
            <v>0</v>
          </cell>
          <cell r="CR86">
            <v>0</v>
          </cell>
          <cell r="CS86">
            <v>11</v>
          </cell>
          <cell r="CT86">
            <v>18</v>
          </cell>
          <cell r="CU86">
            <v>1</v>
          </cell>
          <cell r="CV86">
            <v>0</v>
          </cell>
          <cell r="CW86">
            <v>0</v>
          </cell>
          <cell r="CX86">
            <v>2</v>
          </cell>
          <cell r="CY86">
            <v>0</v>
          </cell>
          <cell r="CZ86">
            <v>2</v>
          </cell>
          <cell r="DA86">
            <v>0</v>
          </cell>
          <cell r="DB86">
            <v>6</v>
          </cell>
          <cell r="DC86">
            <v>4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1</v>
          </cell>
          <cell r="DI86">
            <v>1</v>
          </cell>
          <cell r="DJ86">
            <v>2</v>
          </cell>
          <cell r="DK86">
            <v>0</v>
          </cell>
          <cell r="DL86">
            <v>2</v>
          </cell>
          <cell r="DM86">
            <v>0</v>
          </cell>
          <cell r="DN86">
            <v>0</v>
          </cell>
          <cell r="DO86">
            <v>1</v>
          </cell>
          <cell r="DP86">
            <v>1</v>
          </cell>
          <cell r="DQ86">
            <v>0</v>
          </cell>
          <cell r="DR86">
            <v>1</v>
          </cell>
          <cell r="DS86">
            <v>9</v>
          </cell>
          <cell r="DT86">
            <v>0</v>
          </cell>
          <cell r="DU86">
            <v>0</v>
          </cell>
          <cell r="DV86">
            <v>0</v>
          </cell>
          <cell r="DW86">
            <v>9</v>
          </cell>
          <cell r="DX86">
            <v>9</v>
          </cell>
          <cell r="DY86">
            <v>1</v>
          </cell>
          <cell r="DZ86">
            <v>0</v>
          </cell>
          <cell r="EA86">
            <v>0</v>
          </cell>
          <cell r="EB86">
            <v>2</v>
          </cell>
          <cell r="EC86">
            <v>0</v>
          </cell>
          <cell r="ED86">
            <v>1</v>
          </cell>
          <cell r="EE86">
            <v>0</v>
          </cell>
          <cell r="EF86">
            <v>6</v>
          </cell>
        </row>
        <row r="87">
          <cell r="B87" t="str">
            <v>ГБУЗ РБ Исянгуловская ЦРБ</v>
          </cell>
          <cell r="C87">
            <v>0</v>
          </cell>
          <cell r="D87">
            <v>0</v>
          </cell>
          <cell r="E87">
            <v>1430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676</v>
          </cell>
          <cell r="K87">
            <v>647</v>
          </cell>
          <cell r="L87">
            <v>1370</v>
          </cell>
          <cell r="M87">
            <v>0</v>
          </cell>
          <cell r="N87">
            <v>2490</v>
          </cell>
          <cell r="O87">
            <v>0</v>
          </cell>
          <cell r="P87">
            <v>0</v>
          </cell>
          <cell r="Q87">
            <v>150</v>
          </cell>
          <cell r="R87">
            <v>1883</v>
          </cell>
          <cell r="S87">
            <v>0</v>
          </cell>
          <cell r="T87">
            <v>40</v>
          </cell>
          <cell r="U87">
            <v>9662</v>
          </cell>
          <cell r="V87">
            <v>0</v>
          </cell>
          <cell r="W87">
            <v>0</v>
          </cell>
          <cell r="X87">
            <v>0</v>
          </cell>
          <cell r="Y87">
            <v>11000</v>
          </cell>
          <cell r="Z87">
            <v>13872</v>
          </cell>
          <cell r="AA87">
            <v>0</v>
          </cell>
          <cell r="AB87">
            <v>165</v>
          </cell>
          <cell r="AC87">
            <v>0</v>
          </cell>
          <cell r="AD87">
            <v>3000</v>
          </cell>
          <cell r="AE87">
            <v>0</v>
          </cell>
          <cell r="AF87">
            <v>1078</v>
          </cell>
          <cell r="AG87">
            <v>0</v>
          </cell>
          <cell r="AH87">
            <v>2300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1</v>
          </cell>
          <cell r="BB87">
            <v>1</v>
          </cell>
          <cell r="BC87">
            <v>0</v>
          </cell>
          <cell r="BD87">
            <v>1</v>
          </cell>
          <cell r="BE87">
            <v>0</v>
          </cell>
          <cell r="BF87">
            <v>0</v>
          </cell>
          <cell r="BG87">
            <v>1</v>
          </cell>
          <cell r="BH87">
            <v>1</v>
          </cell>
          <cell r="BI87">
            <v>0</v>
          </cell>
          <cell r="BJ87">
            <v>1</v>
          </cell>
          <cell r="BK87">
            <v>7</v>
          </cell>
          <cell r="BL87">
            <v>0</v>
          </cell>
          <cell r="BM87">
            <v>0</v>
          </cell>
          <cell r="BN87">
            <v>0</v>
          </cell>
          <cell r="BO87">
            <v>10</v>
          </cell>
          <cell r="BP87">
            <v>9</v>
          </cell>
          <cell r="BQ87">
            <v>1</v>
          </cell>
          <cell r="BR87">
            <v>1</v>
          </cell>
          <cell r="BS87">
            <v>0</v>
          </cell>
          <cell r="BT87">
            <v>3</v>
          </cell>
          <cell r="BU87">
            <v>0</v>
          </cell>
          <cell r="BV87">
            <v>1</v>
          </cell>
          <cell r="BW87">
            <v>0</v>
          </cell>
          <cell r="BX87">
            <v>2</v>
          </cell>
          <cell r="BY87">
            <v>3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1</v>
          </cell>
          <cell r="CE87">
            <v>1</v>
          </cell>
          <cell r="CF87">
            <v>1</v>
          </cell>
          <cell r="CG87">
            <v>0</v>
          </cell>
          <cell r="CH87">
            <v>1</v>
          </cell>
          <cell r="CI87">
            <v>0</v>
          </cell>
          <cell r="CJ87">
            <v>0</v>
          </cell>
          <cell r="CK87">
            <v>1</v>
          </cell>
          <cell r="CL87">
            <v>1</v>
          </cell>
          <cell r="CM87">
            <v>0</v>
          </cell>
          <cell r="CN87">
            <v>1</v>
          </cell>
          <cell r="CO87">
            <v>7</v>
          </cell>
          <cell r="CP87">
            <v>0</v>
          </cell>
          <cell r="CQ87">
            <v>0</v>
          </cell>
          <cell r="CR87">
            <v>0</v>
          </cell>
          <cell r="CS87">
            <v>10</v>
          </cell>
          <cell r="CT87">
            <v>9</v>
          </cell>
          <cell r="CU87">
            <v>1</v>
          </cell>
          <cell r="CV87">
            <v>1</v>
          </cell>
          <cell r="CW87">
            <v>0</v>
          </cell>
          <cell r="CX87">
            <v>3</v>
          </cell>
          <cell r="CY87">
            <v>0</v>
          </cell>
          <cell r="CZ87">
            <v>1</v>
          </cell>
          <cell r="DA87">
            <v>0</v>
          </cell>
          <cell r="DB87">
            <v>2</v>
          </cell>
          <cell r="DC87">
            <v>2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1</v>
          </cell>
          <cell r="DI87">
            <v>1</v>
          </cell>
          <cell r="DJ87">
            <v>1</v>
          </cell>
          <cell r="DK87">
            <v>0</v>
          </cell>
          <cell r="DL87">
            <v>1</v>
          </cell>
          <cell r="DM87">
            <v>0</v>
          </cell>
          <cell r="DN87">
            <v>0</v>
          </cell>
          <cell r="DO87">
            <v>1</v>
          </cell>
          <cell r="DP87">
            <v>1</v>
          </cell>
          <cell r="DQ87">
            <v>0</v>
          </cell>
          <cell r="DR87">
            <v>1</v>
          </cell>
          <cell r="DS87">
            <v>7</v>
          </cell>
          <cell r="DT87">
            <v>0</v>
          </cell>
          <cell r="DU87">
            <v>0</v>
          </cell>
          <cell r="DV87">
            <v>0</v>
          </cell>
          <cell r="DW87">
            <v>10</v>
          </cell>
          <cell r="DX87">
            <v>6</v>
          </cell>
          <cell r="DY87">
            <v>1</v>
          </cell>
          <cell r="DZ87">
            <v>1</v>
          </cell>
          <cell r="EA87">
            <v>0</v>
          </cell>
          <cell r="EB87">
            <v>3</v>
          </cell>
          <cell r="EC87">
            <v>0</v>
          </cell>
          <cell r="ED87">
            <v>1</v>
          </cell>
          <cell r="EE87">
            <v>0</v>
          </cell>
          <cell r="EF87">
            <v>2</v>
          </cell>
        </row>
        <row r="88">
          <cell r="B88" t="str">
            <v>ГБУЗ РБ Ишимбайская ЦРБ</v>
          </cell>
          <cell r="C88">
            <v>0</v>
          </cell>
          <cell r="D88">
            <v>0</v>
          </cell>
          <cell r="E88">
            <v>6250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3900</v>
          </cell>
          <cell r="K88">
            <v>2000</v>
          </cell>
          <cell r="L88">
            <v>0</v>
          </cell>
          <cell r="M88">
            <v>400</v>
          </cell>
          <cell r="N88">
            <v>3570</v>
          </cell>
          <cell r="O88">
            <v>0</v>
          </cell>
          <cell r="P88">
            <v>0</v>
          </cell>
          <cell r="Q88">
            <v>0</v>
          </cell>
          <cell r="R88">
            <v>5100</v>
          </cell>
          <cell r="S88">
            <v>0</v>
          </cell>
          <cell r="T88">
            <v>1550</v>
          </cell>
          <cell r="U88">
            <v>27500</v>
          </cell>
          <cell r="V88">
            <v>0</v>
          </cell>
          <cell r="W88">
            <v>0</v>
          </cell>
          <cell r="X88">
            <v>0</v>
          </cell>
          <cell r="Y88">
            <v>19200</v>
          </cell>
          <cell r="Z88">
            <v>31000</v>
          </cell>
          <cell r="AA88">
            <v>7200</v>
          </cell>
          <cell r="AB88">
            <v>2060</v>
          </cell>
          <cell r="AC88">
            <v>0</v>
          </cell>
          <cell r="AD88">
            <v>3300</v>
          </cell>
          <cell r="AE88">
            <v>0</v>
          </cell>
          <cell r="AF88">
            <v>300</v>
          </cell>
          <cell r="AG88">
            <v>0</v>
          </cell>
          <cell r="AH88">
            <v>1400</v>
          </cell>
          <cell r="AJ88">
            <v>0</v>
          </cell>
          <cell r="AK88">
            <v>25090</v>
          </cell>
          <cell r="AL88">
            <v>0</v>
          </cell>
          <cell r="AM88">
            <v>3300</v>
          </cell>
          <cell r="AN88">
            <v>3300</v>
          </cell>
          <cell r="AO88">
            <v>0</v>
          </cell>
          <cell r="AP88">
            <v>480</v>
          </cell>
          <cell r="AQ88">
            <v>10</v>
          </cell>
          <cell r="AR88">
            <v>18000</v>
          </cell>
          <cell r="AS88">
            <v>0</v>
          </cell>
          <cell r="AT88">
            <v>0</v>
          </cell>
          <cell r="AU88">
            <v>12.5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4.25</v>
          </cell>
          <cell r="BA88">
            <v>2.25</v>
          </cell>
          <cell r="BB88">
            <v>0.5</v>
          </cell>
          <cell r="BC88">
            <v>0.5</v>
          </cell>
          <cell r="BD88">
            <v>6.25</v>
          </cell>
          <cell r="BE88">
            <v>0</v>
          </cell>
          <cell r="BF88">
            <v>0</v>
          </cell>
          <cell r="BG88">
            <v>0</v>
          </cell>
          <cell r="BH88">
            <v>4.25</v>
          </cell>
          <cell r="BI88">
            <v>0</v>
          </cell>
          <cell r="BJ88">
            <v>4</v>
          </cell>
          <cell r="BK88">
            <v>27</v>
          </cell>
          <cell r="BL88">
            <v>0</v>
          </cell>
          <cell r="BM88">
            <v>0</v>
          </cell>
          <cell r="BN88">
            <v>0</v>
          </cell>
          <cell r="BO88">
            <v>16.75</v>
          </cell>
          <cell r="BP88">
            <v>40.25</v>
          </cell>
          <cell r="BQ88">
            <v>5</v>
          </cell>
          <cell r="BR88">
            <v>2</v>
          </cell>
          <cell r="BS88">
            <v>1.25</v>
          </cell>
          <cell r="BT88">
            <v>3</v>
          </cell>
          <cell r="BU88">
            <v>0</v>
          </cell>
          <cell r="BV88">
            <v>1.75</v>
          </cell>
          <cell r="BW88">
            <v>0</v>
          </cell>
          <cell r="BX88">
            <v>2</v>
          </cell>
          <cell r="BY88">
            <v>12.5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2.75</v>
          </cell>
          <cell r="CE88">
            <v>2.25</v>
          </cell>
          <cell r="CF88">
            <v>0.5</v>
          </cell>
          <cell r="CG88">
            <v>0.5</v>
          </cell>
          <cell r="CH88">
            <v>6.25</v>
          </cell>
          <cell r="CI88">
            <v>0</v>
          </cell>
          <cell r="CJ88">
            <v>0</v>
          </cell>
          <cell r="CK88">
            <v>0</v>
          </cell>
          <cell r="CL88">
            <v>3.5</v>
          </cell>
          <cell r="CM88">
            <v>0</v>
          </cell>
          <cell r="CN88">
            <v>2.5</v>
          </cell>
          <cell r="CO88">
            <v>26.25</v>
          </cell>
          <cell r="CP88">
            <v>0</v>
          </cell>
          <cell r="CQ88">
            <v>0</v>
          </cell>
          <cell r="CR88">
            <v>0</v>
          </cell>
          <cell r="CS88">
            <v>26.25</v>
          </cell>
          <cell r="CT88">
            <v>37.75</v>
          </cell>
          <cell r="CU88">
            <v>4.5</v>
          </cell>
          <cell r="CV88">
            <v>2</v>
          </cell>
          <cell r="CW88">
            <v>1.25</v>
          </cell>
          <cell r="CX88">
            <v>3</v>
          </cell>
          <cell r="CY88">
            <v>0</v>
          </cell>
          <cell r="CZ88">
            <v>1.75</v>
          </cell>
          <cell r="DA88">
            <v>0</v>
          </cell>
          <cell r="DB88">
            <v>2</v>
          </cell>
          <cell r="DC88">
            <v>8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2</v>
          </cell>
          <cell r="DI88">
            <v>2</v>
          </cell>
          <cell r="DJ88">
            <v>1</v>
          </cell>
          <cell r="DK88">
            <v>1</v>
          </cell>
          <cell r="DL88">
            <v>6</v>
          </cell>
          <cell r="DM88">
            <v>0</v>
          </cell>
          <cell r="DN88">
            <v>0</v>
          </cell>
          <cell r="DO88">
            <v>0</v>
          </cell>
          <cell r="DP88">
            <v>3</v>
          </cell>
          <cell r="DQ88">
            <v>0</v>
          </cell>
          <cell r="DR88">
            <v>2</v>
          </cell>
          <cell r="DS88">
            <v>22</v>
          </cell>
          <cell r="DT88">
            <v>0</v>
          </cell>
          <cell r="DU88">
            <v>0</v>
          </cell>
          <cell r="DV88">
            <v>0</v>
          </cell>
          <cell r="DW88">
            <v>22</v>
          </cell>
          <cell r="DX88">
            <v>27</v>
          </cell>
          <cell r="DY88">
            <v>2</v>
          </cell>
          <cell r="DZ88">
            <v>2</v>
          </cell>
          <cell r="EA88">
            <v>1</v>
          </cell>
          <cell r="EB88">
            <v>3</v>
          </cell>
          <cell r="EC88">
            <v>0</v>
          </cell>
          <cell r="ED88">
            <v>1</v>
          </cell>
          <cell r="EE88">
            <v>0</v>
          </cell>
          <cell r="EF88">
            <v>2</v>
          </cell>
        </row>
        <row r="89">
          <cell r="B89" t="str">
            <v>ГБУЗ РБ Калтасинская ЦРБ</v>
          </cell>
          <cell r="C89">
            <v>0</v>
          </cell>
          <cell r="D89">
            <v>0</v>
          </cell>
          <cell r="E89">
            <v>1285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1255</v>
          </cell>
          <cell r="O89">
            <v>0</v>
          </cell>
          <cell r="P89">
            <v>0</v>
          </cell>
          <cell r="Q89">
            <v>615</v>
          </cell>
          <cell r="R89">
            <v>1415</v>
          </cell>
          <cell r="S89">
            <v>0</v>
          </cell>
          <cell r="T89">
            <v>1860</v>
          </cell>
          <cell r="U89">
            <v>10400</v>
          </cell>
          <cell r="V89">
            <v>0</v>
          </cell>
          <cell r="W89">
            <v>0</v>
          </cell>
          <cell r="X89">
            <v>0</v>
          </cell>
          <cell r="Y89">
            <v>14655</v>
          </cell>
          <cell r="Z89">
            <v>16200</v>
          </cell>
          <cell r="AA89">
            <v>580</v>
          </cell>
          <cell r="AB89">
            <v>638</v>
          </cell>
          <cell r="AC89">
            <v>0</v>
          </cell>
          <cell r="AD89">
            <v>2495</v>
          </cell>
          <cell r="AE89">
            <v>0</v>
          </cell>
          <cell r="AF89">
            <v>630</v>
          </cell>
          <cell r="AG89">
            <v>0</v>
          </cell>
          <cell r="AH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1</v>
          </cell>
          <cell r="BE89">
            <v>0</v>
          </cell>
          <cell r="BF89">
            <v>0</v>
          </cell>
          <cell r="BG89">
            <v>1</v>
          </cell>
          <cell r="BH89">
            <v>1</v>
          </cell>
          <cell r="BI89">
            <v>0</v>
          </cell>
          <cell r="BJ89">
            <v>1</v>
          </cell>
          <cell r="BK89">
            <v>8</v>
          </cell>
          <cell r="BL89">
            <v>0</v>
          </cell>
          <cell r="BM89">
            <v>0</v>
          </cell>
          <cell r="BN89">
            <v>0</v>
          </cell>
          <cell r="BO89">
            <v>6</v>
          </cell>
          <cell r="BP89">
            <v>13</v>
          </cell>
          <cell r="BQ89">
            <v>1</v>
          </cell>
          <cell r="BR89">
            <v>1</v>
          </cell>
          <cell r="BS89">
            <v>0</v>
          </cell>
          <cell r="BT89">
            <v>3</v>
          </cell>
          <cell r="BU89">
            <v>0</v>
          </cell>
          <cell r="BV89">
            <v>1</v>
          </cell>
          <cell r="BW89">
            <v>0</v>
          </cell>
          <cell r="BX89">
            <v>0</v>
          </cell>
          <cell r="BY89">
            <v>1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1</v>
          </cell>
          <cell r="CI89">
            <v>0</v>
          </cell>
          <cell r="CJ89">
            <v>0</v>
          </cell>
          <cell r="CK89">
            <v>1</v>
          </cell>
          <cell r="CL89">
            <v>1</v>
          </cell>
          <cell r="CM89">
            <v>0</v>
          </cell>
          <cell r="CN89">
            <v>1</v>
          </cell>
          <cell r="CO89">
            <v>8</v>
          </cell>
          <cell r="CP89">
            <v>0</v>
          </cell>
          <cell r="CQ89">
            <v>0</v>
          </cell>
          <cell r="CR89">
            <v>0</v>
          </cell>
          <cell r="CS89">
            <v>6</v>
          </cell>
          <cell r="CT89">
            <v>13</v>
          </cell>
          <cell r="CU89">
            <v>1</v>
          </cell>
          <cell r="CV89">
            <v>1</v>
          </cell>
          <cell r="CW89">
            <v>0</v>
          </cell>
          <cell r="CX89">
            <v>3</v>
          </cell>
          <cell r="CY89">
            <v>0</v>
          </cell>
          <cell r="CZ89">
            <v>1</v>
          </cell>
          <cell r="DA89">
            <v>0</v>
          </cell>
          <cell r="DB89">
            <v>0</v>
          </cell>
          <cell r="DC89">
            <v>1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1</v>
          </cell>
          <cell r="DP89">
            <v>1</v>
          </cell>
          <cell r="DQ89">
            <v>0</v>
          </cell>
          <cell r="DR89">
            <v>1</v>
          </cell>
          <cell r="DS89">
            <v>6</v>
          </cell>
          <cell r="DT89">
            <v>0</v>
          </cell>
          <cell r="DU89">
            <v>0</v>
          </cell>
          <cell r="DV89">
            <v>0</v>
          </cell>
          <cell r="DW89">
            <v>6</v>
          </cell>
          <cell r="DX89">
            <v>11</v>
          </cell>
          <cell r="DY89">
            <v>1</v>
          </cell>
          <cell r="DZ89">
            <v>1</v>
          </cell>
          <cell r="EA89">
            <v>0</v>
          </cell>
          <cell r="EB89">
            <v>2</v>
          </cell>
          <cell r="EC89">
            <v>0</v>
          </cell>
          <cell r="ED89">
            <v>1</v>
          </cell>
          <cell r="EE89">
            <v>0</v>
          </cell>
          <cell r="EF89">
            <v>0</v>
          </cell>
        </row>
        <row r="90">
          <cell r="B90" t="str">
            <v>ГБУЗ РБ Караидельская ЦРБ</v>
          </cell>
          <cell r="C90">
            <v>0</v>
          </cell>
          <cell r="D90">
            <v>0</v>
          </cell>
          <cell r="E90">
            <v>3538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1100</v>
          </cell>
          <cell r="K90">
            <v>284</v>
          </cell>
          <cell r="L90">
            <v>1205</v>
          </cell>
          <cell r="M90">
            <v>0</v>
          </cell>
          <cell r="N90">
            <v>2940</v>
          </cell>
          <cell r="O90">
            <v>0</v>
          </cell>
          <cell r="P90">
            <v>0</v>
          </cell>
          <cell r="Q90">
            <v>1409</v>
          </cell>
          <cell r="R90">
            <v>2860</v>
          </cell>
          <cell r="S90">
            <v>0</v>
          </cell>
          <cell r="T90">
            <v>759</v>
          </cell>
          <cell r="U90">
            <v>10200</v>
          </cell>
          <cell r="V90">
            <v>0</v>
          </cell>
          <cell r="W90">
            <v>0</v>
          </cell>
          <cell r="X90">
            <v>0</v>
          </cell>
          <cell r="Y90">
            <v>6225</v>
          </cell>
          <cell r="Z90">
            <v>16000</v>
          </cell>
          <cell r="AA90">
            <v>1698</v>
          </cell>
          <cell r="AB90">
            <v>1962</v>
          </cell>
          <cell r="AC90">
            <v>936</v>
          </cell>
          <cell r="AD90">
            <v>2858</v>
          </cell>
          <cell r="AE90">
            <v>0</v>
          </cell>
          <cell r="AF90">
            <v>1665</v>
          </cell>
          <cell r="AG90">
            <v>0</v>
          </cell>
          <cell r="AH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4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1</v>
          </cell>
          <cell r="BA90">
            <v>1</v>
          </cell>
          <cell r="BB90">
            <v>1</v>
          </cell>
          <cell r="BC90">
            <v>0</v>
          </cell>
          <cell r="BD90">
            <v>2</v>
          </cell>
          <cell r="BE90">
            <v>0</v>
          </cell>
          <cell r="BF90">
            <v>0</v>
          </cell>
          <cell r="BG90">
            <v>1</v>
          </cell>
          <cell r="BH90">
            <v>1</v>
          </cell>
          <cell r="BI90">
            <v>0</v>
          </cell>
          <cell r="BJ90">
            <v>1</v>
          </cell>
          <cell r="BK90">
            <v>8</v>
          </cell>
          <cell r="BL90">
            <v>0</v>
          </cell>
          <cell r="BM90">
            <v>0</v>
          </cell>
          <cell r="BN90">
            <v>0</v>
          </cell>
          <cell r="BO90">
            <v>3</v>
          </cell>
          <cell r="BP90">
            <v>16</v>
          </cell>
          <cell r="BQ90">
            <v>1</v>
          </cell>
          <cell r="BR90">
            <v>1</v>
          </cell>
          <cell r="BS90">
            <v>1</v>
          </cell>
          <cell r="BT90">
            <v>4</v>
          </cell>
          <cell r="BU90">
            <v>0</v>
          </cell>
          <cell r="BV90">
            <v>1</v>
          </cell>
          <cell r="BW90">
            <v>0</v>
          </cell>
          <cell r="BX90">
            <v>0</v>
          </cell>
          <cell r="BY90">
            <v>4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1</v>
          </cell>
          <cell r="CE90">
            <v>1</v>
          </cell>
          <cell r="CF90">
            <v>1</v>
          </cell>
          <cell r="CG90">
            <v>0</v>
          </cell>
          <cell r="CH90">
            <v>2</v>
          </cell>
          <cell r="CI90">
            <v>0</v>
          </cell>
          <cell r="CJ90">
            <v>0</v>
          </cell>
          <cell r="CK90">
            <v>1</v>
          </cell>
          <cell r="CL90">
            <v>1</v>
          </cell>
          <cell r="CM90">
            <v>0</v>
          </cell>
          <cell r="CN90">
            <v>1</v>
          </cell>
          <cell r="CO90">
            <v>8</v>
          </cell>
          <cell r="CP90">
            <v>0</v>
          </cell>
          <cell r="CQ90">
            <v>0</v>
          </cell>
          <cell r="CR90">
            <v>0</v>
          </cell>
          <cell r="CS90">
            <v>2</v>
          </cell>
          <cell r="CT90">
            <v>16</v>
          </cell>
          <cell r="CU90">
            <v>1</v>
          </cell>
          <cell r="CV90">
            <v>1</v>
          </cell>
          <cell r="CW90">
            <v>1</v>
          </cell>
          <cell r="CX90">
            <v>3</v>
          </cell>
          <cell r="CY90">
            <v>0</v>
          </cell>
          <cell r="CZ90">
            <v>1</v>
          </cell>
          <cell r="DA90">
            <v>0</v>
          </cell>
          <cell r="DB90">
            <v>0</v>
          </cell>
          <cell r="DC90">
            <v>3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1</v>
          </cell>
          <cell r="DI90">
            <v>0</v>
          </cell>
          <cell r="DJ90">
            <v>0</v>
          </cell>
          <cell r="DK90">
            <v>0</v>
          </cell>
          <cell r="DL90">
            <v>2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1</v>
          </cell>
          <cell r="DS90">
            <v>7</v>
          </cell>
          <cell r="DT90">
            <v>0</v>
          </cell>
          <cell r="DU90">
            <v>0</v>
          </cell>
          <cell r="DV90">
            <v>0</v>
          </cell>
          <cell r="DW90">
            <v>2</v>
          </cell>
          <cell r="DX90">
            <v>15</v>
          </cell>
          <cell r="DY90">
            <v>1</v>
          </cell>
          <cell r="DZ90">
            <v>1</v>
          </cell>
          <cell r="EA90">
            <v>1</v>
          </cell>
          <cell r="EB90">
            <v>2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</row>
        <row r="91">
          <cell r="B91" t="str">
            <v>ГБУЗ РБ Кармаскалинская ЦРБ</v>
          </cell>
          <cell r="C91">
            <v>0</v>
          </cell>
          <cell r="D91">
            <v>0</v>
          </cell>
          <cell r="E91">
            <v>3280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980</v>
          </cell>
          <cell r="K91">
            <v>250</v>
          </cell>
          <cell r="L91">
            <v>782</v>
          </cell>
          <cell r="M91">
            <v>0</v>
          </cell>
          <cell r="N91">
            <v>2400</v>
          </cell>
          <cell r="O91">
            <v>0</v>
          </cell>
          <cell r="P91">
            <v>0</v>
          </cell>
          <cell r="Q91">
            <v>505</v>
          </cell>
          <cell r="R91">
            <v>1650</v>
          </cell>
          <cell r="S91">
            <v>0</v>
          </cell>
          <cell r="T91">
            <v>3300</v>
          </cell>
          <cell r="U91">
            <v>9000</v>
          </cell>
          <cell r="V91">
            <v>0</v>
          </cell>
          <cell r="W91">
            <v>0</v>
          </cell>
          <cell r="X91">
            <v>0</v>
          </cell>
          <cell r="Y91">
            <v>15700</v>
          </cell>
          <cell r="Z91">
            <v>13000</v>
          </cell>
          <cell r="AA91">
            <v>1550</v>
          </cell>
          <cell r="AB91">
            <v>100</v>
          </cell>
          <cell r="AC91">
            <v>100</v>
          </cell>
          <cell r="AD91">
            <v>2800</v>
          </cell>
          <cell r="AE91">
            <v>0</v>
          </cell>
          <cell r="AF91">
            <v>826</v>
          </cell>
          <cell r="AG91">
            <v>0</v>
          </cell>
          <cell r="AH91">
            <v>1510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8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1.5</v>
          </cell>
          <cell r="BA91">
            <v>2</v>
          </cell>
          <cell r="BB91">
            <v>1</v>
          </cell>
          <cell r="BC91">
            <v>0</v>
          </cell>
          <cell r="BD91">
            <v>5.25</v>
          </cell>
          <cell r="BE91">
            <v>0</v>
          </cell>
          <cell r="BF91">
            <v>0</v>
          </cell>
          <cell r="BG91">
            <v>1</v>
          </cell>
          <cell r="BH91">
            <v>2.5</v>
          </cell>
          <cell r="BI91">
            <v>0</v>
          </cell>
          <cell r="BJ91">
            <v>3</v>
          </cell>
          <cell r="BK91">
            <v>16</v>
          </cell>
          <cell r="BL91">
            <v>0</v>
          </cell>
          <cell r="BM91">
            <v>0</v>
          </cell>
          <cell r="BN91">
            <v>0</v>
          </cell>
          <cell r="BO91">
            <v>11</v>
          </cell>
          <cell r="BP91">
            <v>29.5</v>
          </cell>
          <cell r="BQ91">
            <v>2</v>
          </cell>
          <cell r="BR91">
            <v>0.25</v>
          </cell>
          <cell r="BS91">
            <v>0.5</v>
          </cell>
          <cell r="BT91">
            <v>5.5</v>
          </cell>
          <cell r="BU91">
            <v>0</v>
          </cell>
          <cell r="BV91">
            <v>1</v>
          </cell>
          <cell r="BW91">
            <v>0</v>
          </cell>
          <cell r="BX91">
            <v>2</v>
          </cell>
          <cell r="BY91">
            <v>7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1.5</v>
          </cell>
          <cell r="CE91">
            <v>1</v>
          </cell>
          <cell r="CF91">
            <v>0.75</v>
          </cell>
          <cell r="CG91">
            <v>0</v>
          </cell>
          <cell r="CH91">
            <v>5</v>
          </cell>
          <cell r="CI91">
            <v>0</v>
          </cell>
          <cell r="CJ91">
            <v>0</v>
          </cell>
          <cell r="CK91">
            <v>1</v>
          </cell>
          <cell r="CL91">
            <v>2.5</v>
          </cell>
          <cell r="CM91">
            <v>0</v>
          </cell>
          <cell r="CN91">
            <v>2</v>
          </cell>
          <cell r="CO91">
            <v>13.75</v>
          </cell>
          <cell r="CP91">
            <v>0</v>
          </cell>
          <cell r="CQ91">
            <v>0</v>
          </cell>
          <cell r="CR91">
            <v>0</v>
          </cell>
          <cell r="CS91">
            <v>10.25</v>
          </cell>
          <cell r="CT91">
            <v>29</v>
          </cell>
          <cell r="CU91">
            <v>2</v>
          </cell>
          <cell r="CV91">
            <v>0.25</v>
          </cell>
          <cell r="CW91">
            <v>0.5</v>
          </cell>
          <cell r="CX91">
            <v>5.5</v>
          </cell>
          <cell r="CY91">
            <v>0</v>
          </cell>
          <cell r="CZ91">
            <v>1</v>
          </cell>
          <cell r="DA91">
            <v>0</v>
          </cell>
          <cell r="DB91">
            <v>2</v>
          </cell>
          <cell r="DC91">
            <v>5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1</v>
          </cell>
          <cell r="DI91">
            <v>1</v>
          </cell>
          <cell r="DJ91">
            <v>1</v>
          </cell>
          <cell r="DK91">
            <v>0</v>
          </cell>
          <cell r="DL91">
            <v>4</v>
          </cell>
          <cell r="DM91">
            <v>0</v>
          </cell>
          <cell r="DN91">
            <v>0</v>
          </cell>
          <cell r="DO91">
            <v>1</v>
          </cell>
          <cell r="DP91">
            <v>2</v>
          </cell>
          <cell r="DQ91">
            <v>0</v>
          </cell>
          <cell r="DR91">
            <v>1</v>
          </cell>
          <cell r="DS91">
            <v>11</v>
          </cell>
          <cell r="DT91">
            <v>0</v>
          </cell>
          <cell r="DU91">
            <v>0</v>
          </cell>
          <cell r="DV91">
            <v>0</v>
          </cell>
          <cell r="DW91">
            <v>6</v>
          </cell>
          <cell r="DX91">
            <v>22</v>
          </cell>
          <cell r="DY91">
            <v>2</v>
          </cell>
          <cell r="DZ91">
            <v>1</v>
          </cell>
          <cell r="EA91">
            <v>1</v>
          </cell>
          <cell r="EB91">
            <v>5</v>
          </cell>
          <cell r="EC91">
            <v>0</v>
          </cell>
          <cell r="ED91">
            <v>1</v>
          </cell>
          <cell r="EE91">
            <v>0</v>
          </cell>
          <cell r="EF91">
            <v>2</v>
          </cell>
        </row>
        <row r="92">
          <cell r="B92" t="str">
            <v>ГБУЗ РБ КБ № 1 г.Стерлитамак</v>
          </cell>
          <cell r="C92">
            <v>0</v>
          </cell>
          <cell r="D92">
            <v>0</v>
          </cell>
          <cell r="E92">
            <v>2260</v>
          </cell>
          <cell r="F92">
            <v>0</v>
          </cell>
          <cell r="G92">
            <v>694</v>
          </cell>
          <cell r="H92">
            <v>0</v>
          </cell>
          <cell r="I92">
            <v>0</v>
          </cell>
          <cell r="J92">
            <v>0</v>
          </cell>
          <cell r="K92">
            <v>752</v>
          </cell>
          <cell r="L92">
            <v>421</v>
          </cell>
          <cell r="M92">
            <v>254</v>
          </cell>
          <cell r="N92">
            <v>631</v>
          </cell>
          <cell r="O92">
            <v>456</v>
          </cell>
          <cell r="P92">
            <v>158</v>
          </cell>
          <cell r="Q92">
            <v>9823</v>
          </cell>
          <cell r="R92">
            <v>3566</v>
          </cell>
          <cell r="S92">
            <v>0</v>
          </cell>
          <cell r="T92">
            <v>2523</v>
          </cell>
          <cell r="U92">
            <v>0</v>
          </cell>
          <cell r="V92">
            <v>0</v>
          </cell>
          <cell r="W92">
            <v>19</v>
          </cell>
          <cell r="X92">
            <v>0</v>
          </cell>
          <cell r="Y92">
            <v>0</v>
          </cell>
          <cell r="Z92">
            <v>44170</v>
          </cell>
          <cell r="AA92">
            <v>8283</v>
          </cell>
          <cell r="AB92">
            <v>1374</v>
          </cell>
          <cell r="AC92">
            <v>0</v>
          </cell>
          <cell r="AD92">
            <v>2713</v>
          </cell>
          <cell r="AE92">
            <v>0</v>
          </cell>
          <cell r="AF92">
            <v>2404</v>
          </cell>
          <cell r="AG92">
            <v>0</v>
          </cell>
          <cell r="AH92">
            <v>0</v>
          </cell>
          <cell r="AJ92">
            <v>0</v>
          </cell>
          <cell r="AK92">
            <v>10054</v>
          </cell>
          <cell r="AL92">
            <v>4136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5918</v>
          </cell>
          <cell r="AS92">
            <v>0</v>
          </cell>
          <cell r="AT92">
            <v>0</v>
          </cell>
          <cell r="AU92">
            <v>1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1</v>
          </cell>
          <cell r="BB92">
            <v>1.25</v>
          </cell>
          <cell r="BC92">
            <v>0.25</v>
          </cell>
          <cell r="BD92">
            <v>2.5</v>
          </cell>
          <cell r="BE92">
            <v>0.5</v>
          </cell>
          <cell r="BF92">
            <v>0.25</v>
          </cell>
          <cell r="BG92">
            <v>5.5</v>
          </cell>
          <cell r="BH92">
            <v>2</v>
          </cell>
          <cell r="BI92">
            <v>0</v>
          </cell>
          <cell r="BJ92">
            <v>2</v>
          </cell>
          <cell r="BK92">
            <v>0</v>
          </cell>
          <cell r="BL92">
            <v>0</v>
          </cell>
          <cell r="BM92">
            <v>0.75</v>
          </cell>
          <cell r="BN92">
            <v>0.25</v>
          </cell>
          <cell r="BO92">
            <v>0</v>
          </cell>
          <cell r="BP92">
            <v>24</v>
          </cell>
          <cell r="BQ92">
            <v>12</v>
          </cell>
          <cell r="BR92">
            <v>1</v>
          </cell>
          <cell r="BS92">
            <v>0</v>
          </cell>
          <cell r="BT92">
            <v>3</v>
          </cell>
          <cell r="BU92">
            <v>0</v>
          </cell>
          <cell r="BV92">
            <v>3</v>
          </cell>
          <cell r="BW92">
            <v>0</v>
          </cell>
          <cell r="BX92">
            <v>0</v>
          </cell>
          <cell r="BY92">
            <v>1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1</v>
          </cell>
          <cell r="CF92">
            <v>1.25</v>
          </cell>
          <cell r="CG92">
            <v>0.25</v>
          </cell>
          <cell r="CH92">
            <v>2.5</v>
          </cell>
          <cell r="CI92">
            <v>0.5</v>
          </cell>
          <cell r="CJ92">
            <v>0.25</v>
          </cell>
          <cell r="CK92">
            <v>5.5</v>
          </cell>
          <cell r="CL92">
            <v>2</v>
          </cell>
          <cell r="CM92">
            <v>0</v>
          </cell>
          <cell r="CN92">
            <v>2</v>
          </cell>
          <cell r="CO92">
            <v>0</v>
          </cell>
          <cell r="CP92">
            <v>0</v>
          </cell>
          <cell r="CQ92">
            <v>0.75</v>
          </cell>
          <cell r="CR92">
            <v>0.25</v>
          </cell>
          <cell r="CS92">
            <v>0</v>
          </cell>
          <cell r="CT92">
            <v>24</v>
          </cell>
          <cell r="CU92">
            <v>12</v>
          </cell>
          <cell r="CV92">
            <v>1</v>
          </cell>
          <cell r="CW92">
            <v>0</v>
          </cell>
          <cell r="CX92">
            <v>3</v>
          </cell>
          <cell r="CY92">
            <v>0</v>
          </cell>
          <cell r="CZ92">
            <v>3</v>
          </cell>
          <cell r="DA92">
            <v>0</v>
          </cell>
          <cell r="DB92">
            <v>0</v>
          </cell>
          <cell r="DC92">
            <v>1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1</v>
          </cell>
          <cell r="DJ92">
            <v>1</v>
          </cell>
          <cell r="DK92">
            <v>1</v>
          </cell>
          <cell r="DL92">
            <v>1</v>
          </cell>
          <cell r="DM92">
            <v>1</v>
          </cell>
          <cell r="DN92">
            <v>1</v>
          </cell>
          <cell r="DO92">
            <v>3</v>
          </cell>
          <cell r="DP92">
            <v>2</v>
          </cell>
          <cell r="DQ92">
            <v>0</v>
          </cell>
          <cell r="DR92">
            <v>1</v>
          </cell>
          <cell r="DS92">
            <v>0</v>
          </cell>
          <cell r="DT92">
            <v>0</v>
          </cell>
          <cell r="DU92">
            <v>1</v>
          </cell>
          <cell r="DV92">
            <v>1</v>
          </cell>
          <cell r="DW92">
            <v>0</v>
          </cell>
          <cell r="DX92">
            <v>24</v>
          </cell>
          <cell r="DY92">
            <v>6</v>
          </cell>
          <cell r="DZ92">
            <v>1</v>
          </cell>
          <cell r="EA92">
            <v>0</v>
          </cell>
          <cell r="EB92">
            <v>3</v>
          </cell>
          <cell r="EC92">
            <v>0</v>
          </cell>
          <cell r="ED92">
            <v>3</v>
          </cell>
          <cell r="EE92">
            <v>0</v>
          </cell>
          <cell r="EF92">
            <v>0</v>
          </cell>
        </row>
        <row r="93">
          <cell r="B93" t="str">
            <v>ГБУЗ РБ Кигинская ЦРБ</v>
          </cell>
          <cell r="C93">
            <v>0</v>
          </cell>
          <cell r="D93">
            <v>0</v>
          </cell>
          <cell r="E93">
            <v>1830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1180</v>
          </cell>
          <cell r="K93">
            <v>205</v>
          </cell>
          <cell r="L93">
            <v>0</v>
          </cell>
          <cell r="M93">
            <v>0</v>
          </cell>
          <cell r="N93">
            <v>1100</v>
          </cell>
          <cell r="O93">
            <v>0</v>
          </cell>
          <cell r="P93">
            <v>0</v>
          </cell>
          <cell r="Q93">
            <v>400</v>
          </cell>
          <cell r="R93">
            <v>1200</v>
          </cell>
          <cell r="S93">
            <v>0</v>
          </cell>
          <cell r="T93">
            <v>3000</v>
          </cell>
          <cell r="U93">
            <v>3100</v>
          </cell>
          <cell r="V93">
            <v>0</v>
          </cell>
          <cell r="W93">
            <v>0</v>
          </cell>
          <cell r="X93">
            <v>0</v>
          </cell>
          <cell r="Y93">
            <v>6000</v>
          </cell>
          <cell r="Z93">
            <v>6400</v>
          </cell>
          <cell r="AA93">
            <v>0</v>
          </cell>
          <cell r="AB93">
            <v>0</v>
          </cell>
          <cell r="AC93">
            <v>0</v>
          </cell>
          <cell r="AD93">
            <v>680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3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1</v>
          </cell>
          <cell r="BB93">
            <v>0</v>
          </cell>
          <cell r="BC93">
            <v>0</v>
          </cell>
          <cell r="BD93">
            <v>1</v>
          </cell>
          <cell r="BE93">
            <v>0</v>
          </cell>
          <cell r="BF93">
            <v>0</v>
          </cell>
          <cell r="BG93">
            <v>1</v>
          </cell>
          <cell r="BH93">
            <v>2</v>
          </cell>
          <cell r="BI93">
            <v>0</v>
          </cell>
          <cell r="BJ93">
            <v>1</v>
          </cell>
          <cell r="BK93">
            <v>5</v>
          </cell>
          <cell r="BL93">
            <v>0</v>
          </cell>
          <cell r="BM93">
            <v>0</v>
          </cell>
          <cell r="BN93">
            <v>0</v>
          </cell>
          <cell r="BO93">
            <v>3</v>
          </cell>
          <cell r="BP93">
            <v>8</v>
          </cell>
          <cell r="BQ93">
            <v>0</v>
          </cell>
          <cell r="BR93">
            <v>0</v>
          </cell>
          <cell r="BS93">
            <v>0</v>
          </cell>
          <cell r="BT93">
            <v>3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3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1</v>
          </cell>
          <cell r="CE93">
            <v>1</v>
          </cell>
          <cell r="CF93">
            <v>0</v>
          </cell>
          <cell r="CG93">
            <v>0</v>
          </cell>
          <cell r="CH93">
            <v>1</v>
          </cell>
          <cell r="CI93">
            <v>0</v>
          </cell>
          <cell r="CJ93">
            <v>0</v>
          </cell>
          <cell r="CK93">
            <v>1</v>
          </cell>
          <cell r="CL93">
            <v>1</v>
          </cell>
          <cell r="CM93">
            <v>0</v>
          </cell>
          <cell r="CN93">
            <v>1</v>
          </cell>
          <cell r="CO93">
            <v>5</v>
          </cell>
          <cell r="CP93">
            <v>0</v>
          </cell>
          <cell r="CQ93">
            <v>0</v>
          </cell>
          <cell r="CR93">
            <v>0</v>
          </cell>
          <cell r="CS93">
            <v>2</v>
          </cell>
          <cell r="CT93">
            <v>7</v>
          </cell>
          <cell r="CU93">
            <v>0</v>
          </cell>
          <cell r="CV93">
            <v>0</v>
          </cell>
          <cell r="CW93">
            <v>0</v>
          </cell>
          <cell r="CX93">
            <v>3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3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1</v>
          </cell>
          <cell r="DI93">
            <v>1</v>
          </cell>
          <cell r="DJ93">
            <v>0</v>
          </cell>
          <cell r="DK93">
            <v>0</v>
          </cell>
          <cell r="DL93">
            <v>1</v>
          </cell>
          <cell r="DM93">
            <v>0</v>
          </cell>
          <cell r="DN93">
            <v>0</v>
          </cell>
          <cell r="DO93">
            <v>1</v>
          </cell>
          <cell r="DP93">
            <v>1</v>
          </cell>
          <cell r="DQ93">
            <v>0</v>
          </cell>
          <cell r="DR93">
            <v>1</v>
          </cell>
          <cell r="DS93">
            <v>5</v>
          </cell>
          <cell r="DT93">
            <v>0</v>
          </cell>
          <cell r="DU93">
            <v>0</v>
          </cell>
          <cell r="DV93">
            <v>0</v>
          </cell>
          <cell r="DW93">
            <v>2</v>
          </cell>
          <cell r="DX93">
            <v>7</v>
          </cell>
          <cell r="DY93">
            <v>0</v>
          </cell>
          <cell r="DZ93">
            <v>0</v>
          </cell>
          <cell r="EA93">
            <v>0</v>
          </cell>
          <cell r="EB93">
            <v>3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</row>
        <row r="94">
          <cell r="B94" t="str">
            <v>ГБУЗ РБ Краснокамская ЦРБ</v>
          </cell>
          <cell r="C94">
            <v>0</v>
          </cell>
          <cell r="D94">
            <v>0</v>
          </cell>
          <cell r="E94">
            <v>3380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1340</v>
          </cell>
          <cell r="K94">
            <v>1050</v>
          </cell>
          <cell r="L94">
            <v>1596</v>
          </cell>
          <cell r="M94">
            <v>0</v>
          </cell>
          <cell r="N94">
            <v>3471</v>
          </cell>
          <cell r="O94">
            <v>0</v>
          </cell>
          <cell r="P94">
            <v>0</v>
          </cell>
          <cell r="Q94">
            <v>561</v>
          </cell>
          <cell r="R94">
            <v>2301</v>
          </cell>
          <cell r="S94">
            <v>0</v>
          </cell>
          <cell r="T94">
            <v>2630</v>
          </cell>
          <cell r="U94">
            <v>13429</v>
          </cell>
          <cell r="V94">
            <v>0</v>
          </cell>
          <cell r="W94">
            <v>0</v>
          </cell>
          <cell r="X94">
            <v>0</v>
          </cell>
          <cell r="Y94">
            <v>9310</v>
          </cell>
          <cell r="Z94">
            <v>22101</v>
          </cell>
          <cell r="AA94">
            <v>0</v>
          </cell>
          <cell r="AB94">
            <v>1410</v>
          </cell>
          <cell r="AC94">
            <v>0</v>
          </cell>
          <cell r="AD94">
            <v>6655</v>
          </cell>
          <cell r="AE94">
            <v>0</v>
          </cell>
          <cell r="AF94">
            <v>2268</v>
          </cell>
          <cell r="AG94">
            <v>0</v>
          </cell>
          <cell r="AH94">
            <v>5321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3.5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1</v>
          </cell>
          <cell r="BA94">
            <v>1</v>
          </cell>
          <cell r="BB94">
            <v>1.25</v>
          </cell>
          <cell r="BC94">
            <v>0</v>
          </cell>
          <cell r="BD94">
            <v>3</v>
          </cell>
          <cell r="BE94">
            <v>0</v>
          </cell>
          <cell r="BF94">
            <v>0</v>
          </cell>
          <cell r="BG94">
            <v>1</v>
          </cell>
          <cell r="BH94">
            <v>1.75</v>
          </cell>
          <cell r="BI94">
            <v>0</v>
          </cell>
          <cell r="BJ94">
            <v>1.5</v>
          </cell>
          <cell r="BK94">
            <v>8</v>
          </cell>
          <cell r="BL94">
            <v>0</v>
          </cell>
          <cell r="BM94">
            <v>0</v>
          </cell>
          <cell r="BN94">
            <v>0</v>
          </cell>
          <cell r="BO94">
            <v>10</v>
          </cell>
          <cell r="BP94">
            <v>12.5</v>
          </cell>
          <cell r="BQ94">
            <v>0</v>
          </cell>
          <cell r="BR94">
            <v>1</v>
          </cell>
          <cell r="BS94">
            <v>0</v>
          </cell>
          <cell r="BT94">
            <v>3</v>
          </cell>
          <cell r="BU94">
            <v>0</v>
          </cell>
          <cell r="BV94">
            <v>1.5</v>
          </cell>
          <cell r="BW94">
            <v>0</v>
          </cell>
          <cell r="BX94">
            <v>2</v>
          </cell>
          <cell r="BY94">
            <v>3.5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1</v>
          </cell>
          <cell r="CE94">
            <v>1</v>
          </cell>
          <cell r="CF94">
            <v>1</v>
          </cell>
          <cell r="CG94">
            <v>0</v>
          </cell>
          <cell r="CH94">
            <v>3</v>
          </cell>
          <cell r="CI94">
            <v>0</v>
          </cell>
          <cell r="CJ94">
            <v>0</v>
          </cell>
          <cell r="CK94">
            <v>1</v>
          </cell>
          <cell r="CL94">
            <v>1.5</v>
          </cell>
          <cell r="CM94">
            <v>0</v>
          </cell>
          <cell r="CN94">
            <v>1.5</v>
          </cell>
          <cell r="CO94">
            <v>8</v>
          </cell>
          <cell r="CP94">
            <v>0</v>
          </cell>
          <cell r="CQ94">
            <v>0</v>
          </cell>
          <cell r="CR94">
            <v>0</v>
          </cell>
          <cell r="CS94">
            <v>10</v>
          </cell>
          <cell r="CT94">
            <v>11.5</v>
          </cell>
          <cell r="CU94">
            <v>0</v>
          </cell>
          <cell r="CV94">
            <v>1</v>
          </cell>
          <cell r="CW94">
            <v>0</v>
          </cell>
          <cell r="CX94">
            <v>3</v>
          </cell>
          <cell r="CY94">
            <v>0</v>
          </cell>
          <cell r="CZ94">
            <v>1.5</v>
          </cell>
          <cell r="DA94">
            <v>0</v>
          </cell>
          <cell r="DB94">
            <v>2</v>
          </cell>
          <cell r="DC94">
            <v>3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1</v>
          </cell>
          <cell r="DI94">
            <v>1</v>
          </cell>
          <cell r="DJ94">
            <v>1</v>
          </cell>
          <cell r="DK94">
            <v>0</v>
          </cell>
          <cell r="DL94">
            <v>2</v>
          </cell>
          <cell r="DM94">
            <v>0</v>
          </cell>
          <cell r="DN94">
            <v>0</v>
          </cell>
          <cell r="DO94">
            <v>0</v>
          </cell>
          <cell r="DP94">
            <v>1</v>
          </cell>
          <cell r="DQ94">
            <v>0</v>
          </cell>
          <cell r="DR94">
            <v>1</v>
          </cell>
          <cell r="DS94">
            <v>6</v>
          </cell>
          <cell r="DT94">
            <v>0</v>
          </cell>
          <cell r="DU94">
            <v>0</v>
          </cell>
          <cell r="DV94">
            <v>0</v>
          </cell>
          <cell r="DW94">
            <v>7</v>
          </cell>
          <cell r="DX94">
            <v>8</v>
          </cell>
          <cell r="DY94">
            <v>0</v>
          </cell>
          <cell r="DZ94">
            <v>1</v>
          </cell>
          <cell r="EA94">
            <v>0</v>
          </cell>
          <cell r="EB94">
            <v>2</v>
          </cell>
          <cell r="EC94">
            <v>0</v>
          </cell>
          <cell r="ED94">
            <v>1</v>
          </cell>
          <cell r="EE94">
            <v>0</v>
          </cell>
          <cell r="EF94">
            <v>2</v>
          </cell>
        </row>
        <row r="95">
          <cell r="B95" t="str">
            <v>ГБУЗ РБ Красноусольская ЦРБ</v>
          </cell>
          <cell r="C95">
            <v>0</v>
          </cell>
          <cell r="D95">
            <v>0</v>
          </cell>
          <cell r="E95">
            <v>2414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860</v>
          </cell>
          <cell r="K95">
            <v>200</v>
          </cell>
          <cell r="L95">
            <v>84</v>
          </cell>
          <cell r="M95">
            <v>0</v>
          </cell>
          <cell r="N95">
            <v>2727</v>
          </cell>
          <cell r="O95">
            <v>0</v>
          </cell>
          <cell r="P95">
            <v>0</v>
          </cell>
          <cell r="Q95">
            <v>2363</v>
          </cell>
          <cell r="R95">
            <v>2430</v>
          </cell>
          <cell r="S95">
            <v>0</v>
          </cell>
          <cell r="T95">
            <v>1500</v>
          </cell>
          <cell r="U95">
            <v>7479</v>
          </cell>
          <cell r="V95">
            <v>0</v>
          </cell>
          <cell r="W95">
            <v>0</v>
          </cell>
          <cell r="X95">
            <v>0</v>
          </cell>
          <cell r="Y95">
            <v>19865</v>
          </cell>
          <cell r="Z95">
            <v>16500</v>
          </cell>
          <cell r="AA95">
            <v>3528</v>
          </cell>
          <cell r="AB95">
            <v>821</v>
          </cell>
          <cell r="AC95">
            <v>0</v>
          </cell>
          <cell r="AD95">
            <v>3456</v>
          </cell>
          <cell r="AE95">
            <v>0</v>
          </cell>
          <cell r="AF95">
            <v>1010</v>
          </cell>
          <cell r="AG95">
            <v>0</v>
          </cell>
          <cell r="AH95">
            <v>4025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3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2</v>
          </cell>
          <cell r="BA95">
            <v>1</v>
          </cell>
          <cell r="BB95">
            <v>1</v>
          </cell>
          <cell r="BC95">
            <v>0</v>
          </cell>
          <cell r="BD95">
            <v>1.5</v>
          </cell>
          <cell r="BE95">
            <v>0</v>
          </cell>
          <cell r="BF95">
            <v>0</v>
          </cell>
          <cell r="BG95">
            <v>1</v>
          </cell>
          <cell r="BH95">
            <v>1</v>
          </cell>
          <cell r="BI95">
            <v>0</v>
          </cell>
          <cell r="BJ95">
            <v>1</v>
          </cell>
          <cell r="BK95">
            <v>8.5</v>
          </cell>
          <cell r="BL95">
            <v>0</v>
          </cell>
          <cell r="BM95">
            <v>0</v>
          </cell>
          <cell r="BN95">
            <v>0</v>
          </cell>
          <cell r="BO95">
            <v>9</v>
          </cell>
          <cell r="BP95">
            <v>15</v>
          </cell>
          <cell r="BQ95">
            <v>1</v>
          </cell>
          <cell r="BR95">
            <v>1</v>
          </cell>
          <cell r="BS95">
            <v>0</v>
          </cell>
          <cell r="BT95">
            <v>2.5</v>
          </cell>
          <cell r="BU95">
            <v>0</v>
          </cell>
          <cell r="BV95">
            <v>1</v>
          </cell>
          <cell r="BW95">
            <v>0</v>
          </cell>
          <cell r="BX95">
            <v>2</v>
          </cell>
          <cell r="BY95">
            <v>2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2</v>
          </cell>
          <cell r="CE95">
            <v>0.5</v>
          </cell>
          <cell r="CF95">
            <v>1</v>
          </cell>
          <cell r="CG95">
            <v>0</v>
          </cell>
          <cell r="CH95">
            <v>1</v>
          </cell>
          <cell r="CI95">
            <v>0</v>
          </cell>
          <cell r="CJ95">
            <v>0</v>
          </cell>
          <cell r="CK95">
            <v>1</v>
          </cell>
          <cell r="CL95">
            <v>1</v>
          </cell>
          <cell r="CM95">
            <v>0</v>
          </cell>
          <cell r="CN95">
            <v>1</v>
          </cell>
          <cell r="CO95">
            <v>8</v>
          </cell>
          <cell r="CP95">
            <v>0</v>
          </cell>
          <cell r="CQ95">
            <v>0</v>
          </cell>
          <cell r="CR95">
            <v>0</v>
          </cell>
          <cell r="CS95">
            <v>8.5</v>
          </cell>
          <cell r="CT95">
            <v>13.5</v>
          </cell>
          <cell r="CU95">
            <v>1</v>
          </cell>
          <cell r="CV95">
            <v>1</v>
          </cell>
          <cell r="CW95">
            <v>0</v>
          </cell>
          <cell r="CX95">
            <v>1.5</v>
          </cell>
          <cell r="CY95">
            <v>0</v>
          </cell>
          <cell r="CZ95">
            <v>1</v>
          </cell>
          <cell r="DA95">
            <v>0</v>
          </cell>
          <cell r="DB95">
            <v>2</v>
          </cell>
          <cell r="DC95">
            <v>2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2</v>
          </cell>
          <cell r="DI95">
            <v>1</v>
          </cell>
          <cell r="DJ95">
            <v>1</v>
          </cell>
          <cell r="DK95">
            <v>0</v>
          </cell>
          <cell r="DL95">
            <v>1</v>
          </cell>
          <cell r="DM95">
            <v>0</v>
          </cell>
          <cell r="DN95">
            <v>0</v>
          </cell>
          <cell r="DO95">
            <v>1</v>
          </cell>
          <cell r="DP95">
            <v>1</v>
          </cell>
          <cell r="DQ95">
            <v>0</v>
          </cell>
          <cell r="DR95">
            <v>1</v>
          </cell>
          <cell r="DS95">
            <v>5</v>
          </cell>
          <cell r="DT95">
            <v>0</v>
          </cell>
          <cell r="DU95">
            <v>0</v>
          </cell>
          <cell r="DV95">
            <v>0</v>
          </cell>
          <cell r="DW95">
            <v>7</v>
          </cell>
          <cell r="DX95">
            <v>11</v>
          </cell>
          <cell r="DY95">
            <v>1</v>
          </cell>
          <cell r="DZ95">
            <v>1</v>
          </cell>
          <cell r="EA95">
            <v>0</v>
          </cell>
          <cell r="EB95">
            <v>1</v>
          </cell>
          <cell r="EC95">
            <v>0</v>
          </cell>
          <cell r="ED95">
            <v>1</v>
          </cell>
          <cell r="EE95">
            <v>0</v>
          </cell>
          <cell r="EF95">
            <v>2</v>
          </cell>
        </row>
        <row r="96">
          <cell r="B96" t="str">
            <v>ГБУЗ РБ Кушнаренковская ЦРБ</v>
          </cell>
          <cell r="C96">
            <v>0</v>
          </cell>
          <cell r="D96">
            <v>0</v>
          </cell>
          <cell r="E96">
            <v>3350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1500</v>
          </cell>
          <cell r="K96">
            <v>1200</v>
          </cell>
          <cell r="L96">
            <v>0</v>
          </cell>
          <cell r="M96">
            <v>0</v>
          </cell>
          <cell r="N96">
            <v>4350</v>
          </cell>
          <cell r="O96">
            <v>0</v>
          </cell>
          <cell r="P96">
            <v>0</v>
          </cell>
          <cell r="Q96">
            <v>2450</v>
          </cell>
          <cell r="R96">
            <v>1570</v>
          </cell>
          <cell r="S96">
            <v>0</v>
          </cell>
          <cell r="T96">
            <v>1950</v>
          </cell>
          <cell r="U96">
            <v>9500</v>
          </cell>
          <cell r="V96">
            <v>0</v>
          </cell>
          <cell r="W96">
            <v>0</v>
          </cell>
          <cell r="X96">
            <v>0</v>
          </cell>
          <cell r="Y96">
            <v>4430</v>
          </cell>
          <cell r="Z96">
            <v>19630</v>
          </cell>
          <cell r="AA96">
            <v>0</v>
          </cell>
          <cell r="AB96">
            <v>0</v>
          </cell>
          <cell r="AC96">
            <v>1400</v>
          </cell>
          <cell r="AD96">
            <v>2850</v>
          </cell>
          <cell r="AE96">
            <v>0</v>
          </cell>
          <cell r="AF96">
            <v>950</v>
          </cell>
          <cell r="AG96">
            <v>0</v>
          </cell>
          <cell r="AH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3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1</v>
          </cell>
          <cell r="BA96">
            <v>1</v>
          </cell>
          <cell r="BB96">
            <v>0.5</v>
          </cell>
          <cell r="BC96">
            <v>0</v>
          </cell>
          <cell r="BD96">
            <v>2</v>
          </cell>
          <cell r="BE96">
            <v>0</v>
          </cell>
          <cell r="BF96">
            <v>0</v>
          </cell>
          <cell r="BG96">
            <v>1</v>
          </cell>
          <cell r="BH96">
            <v>1</v>
          </cell>
          <cell r="BI96">
            <v>0</v>
          </cell>
          <cell r="BJ96">
            <v>1</v>
          </cell>
          <cell r="BK96">
            <v>6</v>
          </cell>
          <cell r="BL96">
            <v>0</v>
          </cell>
          <cell r="BM96">
            <v>0</v>
          </cell>
          <cell r="BN96">
            <v>0</v>
          </cell>
          <cell r="BO96">
            <v>5</v>
          </cell>
          <cell r="BP96">
            <v>12</v>
          </cell>
          <cell r="BQ96">
            <v>0</v>
          </cell>
          <cell r="BR96">
            <v>0</v>
          </cell>
          <cell r="BS96">
            <v>0.5</v>
          </cell>
          <cell r="BT96">
            <v>1</v>
          </cell>
          <cell r="BU96">
            <v>0</v>
          </cell>
          <cell r="BV96">
            <v>0.5</v>
          </cell>
          <cell r="BW96">
            <v>0</v>
          </cell>
          <cell r="BX96">
            <v>0</v>
          </cell>
          <cell r="BY96">
            <v>3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1</v>
          </cell>
          <cell r="CE96">
            <v>1</v>
          </cell>
          <cell r="CF96">
            <v>0</v>
          </cell>
          <cell r="CG96">
            <v>0</v>
          </cell>
          <cell r="CH96">
            <v>2</v>
          </cell>
          <cell r="CI96">
            <v>0</v>
          </cell>
          <cell r="CJ96">
            <v>0</v>
          </cell>
          <cell r="CK96">
            <v>1</v>
          </cell>
          <cell r="CL96">
            <v>1</v>
          </cell>
          <cell r="CM96">
            <v>0</v>
          </cell>
          <cell r="CN96">
            <v>1</v>
          </cell>
          <cell r="CO96">
            <v>6</v>
          </cell>
          <cell r="CP96">
            <v>0</v>
          </cell>
          <cell r="CQ96">
            <v>0</v>
          </cell>
          <cell r="CR96">
            <v>0</v>
          </cell>
          <cell r="CS96">
            <v>5</v>
          </cell>
          <cell r="CT96">
            <v>12</v>
          </cell>
          <cell r="CU96">
            <v>0</v>
          </cell>
          <cell r="CV96">
            <v>0</v>
          </cell>
          <cell r="CW96">
            <v>0.5</v>
          </cell>
          <cell r="CX96">
            <v>1</v>
          </cell>
          <cell r="CY96">
            <v>0</v>
          </cell>
          <cell r="CZ96">
            <v>0.5</v>
          </cell>
          <cell r="DA96">
            <v>0</v>
          </cell>
          <cell r="DB96">
            <v>0</v>
          </cell>
          <cell r="DC96">
            <v>1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1</v>
          </cell>
          <cell r="DI96">
            <v>1</v>
          </cell>
          <cell r="DJ96">
            <v>0</v>
          </cell>
          <cell r="DK96">
            <v>0</v>
          </cell>
          <cell r="DL96">
            <v>2</v>
          </cell>
          <cell r="DM96">
            <v>0</v>
          </cell>
          <cell r="DN96">
            <v>0</v>
          </cell>
          <cell r="DO96">
            <v>1</v>
          </cell>
          <cell r="DP96">
            <v>1</v>
          </cell>
          <cell r="DQ96">
            <v>0</v>
          </cell>
          <cell r="DR96">
            <v>1</v>
          </cell>
          <cell r="DS96">
            <v>4</v>
          </cell>
          <cell r="DT96">
            <v>0</v>
          </cell>
          <cell r="DU96">
            <v>0</v>
          </cell>
          <cell r="DV96">
            <v>0</v>
          </cell>
          <cell r="DW96">
            <v>4</v>
          </cell>
          <cell r="DX96">
            <v>12</v>
          </cell>
          <cell r="DY96">
            <v>0</v>
          </cell>
          <cell r="DZ96">
            <v>0</v>
          </cell>
          <cell r="EA96">
            <v>0</v>
          </cell>
          <cell r="EB96">
            <v>1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</row>
        <row r="97">
          <cell r="B97" t="str">
            <v>ГБУЗ РБ Малоязовская ЦРБ</v>
          </cell>
          <cell r="C97">
            <v>0</v>
          </cell>
          <cell r="D97">
            <v>0</v>
          </cell>
          <cell r="E97">
            <v>2812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932</v>
          </cell>
          <cell r="K97">
            <v>380</v>
          </cell>
          <cell r="L97">
            <v>0</v>
          </cell>
          <cell r="M97">
            <v>212</v>
          </cell>
          <cell r="N97">
            <v>2636</v>
          </cell>
          <cell r="O97">
            <v>0</v>
          </cell>
          <cell r="P97">
            <v>0</v>
          </cell>
          <cell r="Q97">
            <v>664</v>
          </cell>
          <cell r="R97">
            <v>396</v>
          </cell>
          <cell r="S97">
            <v>0</v>
          </cell>
          <cell r="T97">
            <v>4200</v>
          </cell>
          <cell r="U97">
            <v>6812</v>
          </cell>
          <cell r="V97">
            <v>0</v>
          </cell>
          <cell r="W97">
            <v>0</v>
          </cell>
          <cell r="X97">
            <v>0</v>
          </cell>
          <cell r="Y97">
            <v>10834</v>
          </cell>
          <cell r="Z97">
            <v>9900</v>
          </cell>
          <cell r="AA97">
            <v>1290</v>
          </cell>
          <cell r="AB97">
            <v>350</v>
          </cell>
          <cell r="AC97">
            <v>0</v>
          </cell>
          <cell r="AD97">
            <v>1340</v>
          </cell>
          <cell r="AE97">
            <v>0</v>
          </cell>
          <cell r="AF97">
            <v>300</v>
          </cell>
          <cell r="AG97">
            <v>0</v>
          </cell>
          <cell r="AH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4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1</v>
          </cell>
          <cell r="BA97">
            <v>1</v>
          </cell>
          <cell r="BB97">
            <v>0</v>
          </cell>
          <cell r="BC97">
            <v>1</v>
          </cell>
          <cell r="BD97">
            <v>3</v>
          </cell>
          <cell r="BE97">
            <v>0</v>
          </cell>
          <cell r="BF97">
            <v>0</v>
          </cell>
          <cell r="BG97">
            <v>1</v>
          </cell>
          <cell r="BH97">
            <v>1</v>
          </cell>
          <cell r="BI97">
            <v>0</v>
          </cell>
          <cell r="BJ97">
            <v>3</v>
          </cell>
          <cell r="BK97">
            <v>7</v>
          </cell>
          <cell r="BL97">
            <v>0</v>
          </cell>
          <cell r="BM97">
            <v>0</v>
          </cell>
          <cell r="BN97">
            <v>0</v>
          </cell>
          <cell r="BO97">
            <v>7</v>
          </cell>
          <cell r="BP97">
            <v>12</v>
          </cell>
          <cell r="BQ97">
            <v>1</v>
          </cell>
          <cell r="BR97">
            <v>1</v>
          </cell>
          <cell r="BS97">
            <v>0</v>
          </cell>
          <cell r="BT97">
            <v>1</v>
          </cell>
          <cell r="BU97">
            <v>0</v>
          </cell>
          <cell r="BV97">
            <v>1</v>
          </cell>
          <cell r="BW97">
            <v>0</v>
          </cell>
          <cell r="BX97">
            <v>0</v>
          </cell>
          <cell r="BY97">
            <v>4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1</v>
          </cell>
          <cell r="CE97">
            <v>1</v>
          </cell>
          <cell r="CF97">
            <v>0</v>
          </cell>
          <cell r="CG97">
            <v>1</v>
          </cell>
          <cell r="CH97">
            <v>3</v>
          </cell>
          <cell r="CI97">
            <v>0</v>
          </cell>
          <cell r="CJ97">
            <v>0</v>
          </cell>
          <cell r="CK97">
            <v>1</v>
          </cell>
          <cell r="CL97">
            <v>1</v>
          </cell>
          <cell r="CM97">
            <v>0</v>
          </cell>
          <cell r="CN97">
            <v>3</v>
          </cell>
          <cell r="CO97">
            <v>7</v>
          </cell>
          <cell r="CP97">
            <v>0</v>
          </cell>
          <cell r="CQ97">
            <v>0</v>
          </cell>
          <cell r="CR97">
            <v>0</v>
          </cell>
          <cell r="CS97">
            <v>7</v>
          </cell>
          <cell r="CT97">
            <v>11</v>
          </cell>
          <cell r="CU97">
            <v>1</v>
          </cell>
          <cell r="CV97">
            <v>1</v>
          </cell>
          <cell r="CW97">
            <v>0</v>
          </cell>
          <cell r="CX97">
            <v>1</v>
          </cell>
          <cell r="CY97">
            <v>0</v>
          </cell>
          <cell r="CZ97">
            <v>1</v>
          </cell>
          <cell r="DA97">
            <v>0</v>
          </cell>
          <cell r="DB97">
            <v>0</v>
          </cell>
          <cell r="DC97">
            <v>4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1</v>
          </cell>
          <cell r="DI97">
            <v>1</v>
          </cell>
          <cell r="DJ97">
            <v>0</v>
          </cell>
          <cell r="DK97">
            <v>1</v>
          </cell>
          <cell r="DL97">
            <v>3</v>
          </cell>
          <cell r="DM97">
            <v>0</v>
          </cell>
          <cell r="DN97">
            <v>0</v>
          </cell>
          <cell r="DO97">
            <v>1</v>
          </cell>
          <cell r="DP97">
            <v>1</v>
          </cell>
          <cell r="DQ97">
            <v>0</v>
          </cell>
          <cell r="DR97">
            <v>3</v>
          </cell>
          <cell r="DS97">
            <v>6</v>
          </cell>
          <cell r="DT97">
            <v>0</v>
          </cell>
          <cell r="DU97">
            <v>0</v>
          </cell>
          <cell r="DV97">
            <v>0</v>
          </cell>
          <cell r="DW97">
            <v>7</v>
          </cell>
          <cell r="DX97">
            <v>10</v>
          </cell>
          <cell r="DY97">
            <v>1</v>
          </cell>
          <cell r="DZ97">
            <v>1</v>
          </cell>
          <cell r="EA97">
            <v>0</v>
          </cell>
          <cell r="EB97">
            <v>1</v>
          </cell>
          <cell r="EC97">
            <v>0</v>
          </cell>
          <cell r="ED97">
            <v>1</v>
          </cell>
          <cell r="EE97">
            <v>0</v>
          </cell>
          <cell r="EF97">
            <v>0</v>
          </cell>
        </row>
        <row r="98">
          <cell r="B98" t="str">
            <v>ГБУЗ РБ Мелеузовская ЦРБ</v>
          </cell>
          <cell r="C98">
            <v>0</v>
          </cell>
          <cell r="D98">
            <v>0</v>
          </cell>
          <cell r="E98">
            <v>5927</v>
          </cell>
          <cell r="F98">
            <v>700</v>
          </cell>
          <cell r="G98">
            <v>0</v>
          </cell>
          <cell r="H98">
            <v>420</v>
          </cell>
          <cell r="I98">
            <v>0</v>
          </cell>
          <cell r="J98">
            <v>2300</v>
          </cell>
          <cell r="K98">
            <v>870</v>
          </cell>
          <cell r="L98">
            <v>5559</v>
          </cell>
          <cell r="M98">
            <v>0</v>
          </cell>
          <cell r="N98">
            <v>6650</v>
          </cell>
          <cell r="O98">
            <v>0</v>
          </cell>
          <cell r="P98">
            <v>0</v>
          </cell>
          <cell r="Q98">
            <v>4500</v>
          </cell>
          <cell r="R98">
            <v>5000</v>
          </cell>
          <cell r="S98">
            <v>0</v>
          </cell>
          <cell r="T98">
            <v>7450</v>
          </cell>
          <cell r="U98">
            <v>33000</v>
          </cell>
          <cell r="V98">
            <v>0</v>
          </cell>
          <cell r="W98">
            <v>0</v>
          </cell>
          <cell r="X98">
            <v>0</v>
          </cell>
          <cell r="Y98">
            <v>26200</v>
          </cell>
          <cell r="Z98">
            <v>65000</v>
          </cell>
          <cell r="AA98">
            <v>2950</v>
          </cell>
          <cell r="AB98">
            <v>3058</v>
          </cell>
          <cell r="AC98">
            <v>0</v>
          </cell>
          <cell r="AD98">
            <v>7200</v>
          </cell>
          <cell r="AE98">
            <v>0</v>
          </cell>
          <cell r="AF98">
            <v>3473</v>
          </cell>
          <cell r="AG98">
            <v>0</v>
          </cell>
          <cell r="AH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7</v>
          </cell>
          <cell r="AV98">
            <v>1</v>
          </cell>
          <cell r="AW98">
            <v>0</v>
          </cell>
          <cell r="AX98">
            <v>0.5</v>
          </cell>
          <cell r="AY98">
            <v>0</v>
          </cell>
          <cell r="AZ98">
            <v>2.25</v>
          </cell>
          <cell r="BA98">
            <v>0.5</v>
          </cell>
          <cell r="BB98">
            <v>3</v>
          </cell>
          <cell r="BC98">
            <v>0.25</v>
          </cell>
          <cell r="BD98">
            <v>2.5</v>
          </cell>
          <cell r="BE98">
            <v>0</v>
          </cell>
          <cell r="BF98">
            <v>0</v>
          </cell>
          <cell r="BG98">
            <v>1</v>
          </cell>
          <cell r="BH98">
            <v>2.25</v>
          </cell>
          <cell r="BI98">
            <v>0</v>
          </cell>
          <cell r="BJ98">
            <v>3.5</v>
          </cell>
          <cell r="BK98">
            <v>27</v>
          </cell>
          <cell r="BL98">
            <v>0</v>
          </cell>
          <cell r="BM98">
            <v>0</v>
          </cell>
          <cell r="BN98">
            <v>0</v>
          </cell>
          <cell r="BO98">
            <v>19</v>
          </cell>
          <cell r="BP98">
            <v>39.75</v>
          </cell>
          <cell r="BQ98">
            <v>4</v>
          </cell>
          <cell r="BR98">
            <v>1.25</v>
          </cell>
          <cell r="BS98">
            <v>0</v>
          </cell>
          <cell r="BT98">
            <v>3.5</v>
          </cell>
          <cell r="BU98">
            <v>0</v>
          </cell>
          <cell r="BV98">
            <v>2</v>
          </cell>
          <cell r="BW98">
            <v>0</v>
          </cell>
          <cell r="BX98">
            <v>0</v>
          </cell>
          <cell r="BY98">
            <v>7</v>
          </cell>
          <cell r="BZ98">
            <v>1</v>
          </cell>
          <cell r="CA98">
            <v>0</v>
          </cell>
          <cell r="CB98">
            <v>0.5</v>
          </cell>
          <cell r="CC98">
            <v>0</v>
          </cell>
          <cell r="CD98">
            <v>2.25</v>
          </cell>
          <cell r="CE98">
            <v>0.5</v>
          </cell>
          <cell r="CF98">
            <v>3</v>
          </cell>
          <cell r="CG98">
            <v>0.25</v>
          </cell>
          <cell r="CH98">
            <v>2.5</v>
          </cell>
          <cell r="CI98">
            <v>0</v>
          </cell>
          <cell r="CJ98">
            <v>0</v>
          </cell>
          <cell r="CK98">
            <v>1</v>
          </cell>
          <cell r="CL98">
            <v>2.25</v>
          </cell>
          <cell r="CM98">
            <v>0</v>
          </cell>
          <cell r="CN98">
            <v>3.5</v>
          </cell>
          <cell r="CO98">
            <v>27</v>
          </cell>
          <cell r="CP98">
            <v>0</v>
          </cell>
          <cell r="CQ98">
            <v>0</v>
          </cell>
          <cell r="CR98">
            <v>0</v>
          </cell>
          <cell r="CS98">
            <v>19</v>
          </cell>
          <cell r="CT98">
            <v>39.75</v>
          </cell>
          <cell r="CU98">
            <v>4</v>
          </cell>
          <cell r="CV98">
            <v>1.25</v>
          </cell>
          <cell r="CW98">
            <v>0</v>
          </cell>
          <cell r="CX98">
            <v>3.5</v>
          </cell>
          <cell r="CY98">
            <v>0</v>
          </cell>
          <cell r="CZ98">
            <v>2</v>
          </cell>
          <cell r="DA98">
            <v>0</v>
          </cell>
          <cell r="DB98">
            <v>0</v>
          </cell>
          <cell r="DC98">
            <v>5</v>
          </cell>
          <cell r="DD98">
            <v>1</v>
          </cell>
          <cell r="DE98">
            <v>0</v>
          </cell>
          <cell r="DF98">
            <v>1</v>
          </cell>
          <cell r="DG98">
            <v>0</v>
          </cell>
          <cell r="DH98">
            <v>2</v>
          </cell>
          <cell r="DI98">
            <v>1</v>
          </cell>
          <cell r="DJ98">
            <v>2</v>
          </cell>
          <cell r="DK98">
            <v>0</v>
          </cell>
          <cell r="DL98">
            <v>2</v>
          </cell>
          <cell r="DM98">
            <v>0</v>
          </cell>
          <cell r="DN98">
            <v>0</v>
          </cell>
          <cell r="DO98">
            <v>1</v>
          </cell>
          <cell r="DP98">
            <v>2</v>
          </cell>
          <cell r="DQ98">
            <v>0</v>
          </cell>
          <cell r="DR98">
            <v>3</v>
          </cell>
          <cell r="DS98">
            <v>25</v>
          </cell>
          <cell r="DT98">
            <v>0</v>
          </cell>
          <cell r="DU98">
            <v>0</v>
          </cell>
          <cell r="DV98">
            <v>0</v>
          </cell>
          <cell r="DW98">
            <v>17</v>
          </cell>
          <cell r="DX98">
            <v>26</v>
          </cell>
          <cell r="DY98">
            <v>3</v>
          </cell>
          <cell r="DZ98">
            <v>1</v>
          </cell>
          <cell r="EA98">
            <v>0</v>
          </cell>
          <cell r="EB98">
            <v>3</v>
          </cell>
          <cell r="EC98">
            <v>0</v>
          </cell>
          <cell r="ED98">
            <v>1</v>
          </cell>
          <cell r="EE98">
            <v>0</v>
          </cell>
          <cell r="EF98">
            <v>0</v>
          </cell>
        </row>
        <row r="99">
          <cell r="B99" t="str">
            <v>ГБУЗ РБ Месягутовская ЦРБ</v>
          </cell>
          <cell r="C99">
            <v>0</v>
          </cell>
          <cell r="D99">
            <v>0</v>
          </cell>
          <cell r="E99">
            <v>1426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787</v>
          </cell>
          <cell r="K99">
            <v>626</v>
          </cell>
          <cell r="L99">
            <v>2063</v>
          </cell>
          <cell r="M99">
            <v>0</v>
          </cell>
          <cell r="N99">
            <v>3320</v>
          </cell>
          <cell r="O99">
            <v>0</v>
          </cell>
          <cell r="P99">
            <v>0</v>
          </cell>
          <cell r="Q99">
            <v>3800</v>
          </cell>
          <cell r="R99">
            <v>700</v>
          </cell>
          <cell r="S99">
            <v>0</v>
          </cell>
          <cell r="T99">
            <v>5817</v>
          </cell>
          <cell r="U99">
            <v>13900</v>
          </cell>
          <cell r="V99">
            <v>0</v>
          </cell>
          <cell r="W99">
            <v>0</v>
          </cell>
          <cell r="X99">
            <v>0</v>
          </cell>
          <cell r="Y99">
            <v>9300</v>
          </cell>
          <cell r="Z99">
            <v>22000</v>
          </cell>
          <cell r="AA99">
            <v>1440</v>
          </cell>
          <cell r="AB99">
            <v>679</v>
          </cell>
          <cell r="AC99">
            <v>1650</v>
          </cell>
          <cell r="AD99">
            <v>2494</v>
          </cell>
          <cell r="AE99">
            <v>0</v>
          </cell>
          <cell r="AF99">
            <v>1582</v>
          </cell>
          <cell r="AG99">
            <v>0</v>
          </cell>
          <cell r="AH99">
            <v>0</v>
          </cell>
          <cell r="AJ99">
            <v>0</v>
          </cell>
          <cell r="AK99">
            <v>129</v>
          </cell>
          <cell r="AL99">
            <v>0</v>
          </cell>
          <cell r="AM99">
            <v>114</v>
          </cell>
          <cell r="AN99">
            <v>0</v>
          </cell>
          <cell r="AO99">
            <v>0</v>
          </cell>
          <cell r="AP99">
            <v>15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3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1</v>
          </cell>
          <cell r="BA99">
            <v>1</v>
          </cell>
          <cell r="BB99">
            <v>1</v>
          </cell>
          <cell r="BC99">
            <v>0</v>
          </cell>
          <cell r="BD99">
            <v>3</v>
          </cell>
          <cell r="BE99">
            <v>0</v>
          </cell>
          <cell r="BF99">
            <v>0</v>
          </cell>
          <cell r="BG99">
            <v>2</v>
          </cell>
          <cell r="BH99">
            <v>1</v>
          </cell>
          <cell r="BI99">
            <v>0</v>
          </cell>
          <cell r="BJ99">
            <v>3</v>
          </cell>
          <cell r="BK99">
            <v>9</v>
          </cell>
          <cell r="BL99">
            <v>0</v>
          </cell>
          <cell r="BM99">
            <v>0</v>
          </cell>
          <cell r="BN99">
            <v>0</v>
          </cell>
          <cell r="BO99">
            <v>6.75</v>
          </cell>
          <cell r="BP99">
            <v>11</v>
          </cell>
          <cell r="BQ99">
            <v>2</v>
          </cell>
          <cell r="BR99">
            <v>0.25</v>
          </cell>
          <cell r="BS99">
            <v>1</v>
          </cell>
          <cell r="BT99">
            <v>2.5</v>
          </cell>
          <cell r="BU99">
            <v>0</v>
          </cell>
          <cell r="BV99">
            <v>1.5</v>
          </cell>
          <cell r="BW99">
            <v>0</v>
          </cell>
          <cell r="BX99">
            <v>0</v>
          </cell>
          <cell r="BY99">
            <v>2.5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1</v>
          </cell>
          <cell r="CE99">
            <v>1</v>
          </cell>
          <cell r="CF99">
            <v>1</v>
          </cell>
          <cell r="CG99">
            <v>0</v>
          </cell>
          <cell r="CH99">
            <v>2</v>
          </cell>
          <cell r="CI99">
            <v>0</v>
          </cell>
          <cell r="CJ99">
            <v>0</v>
          </cell>
          <cell r="CK99">
            <v>2</v>
          </cell>
          <cell r="CL99">
            <v>0.75</v>
          </cell>
          <cell r="CM99">
            <v>0</v>
          </cell>
          <cell r="CN99">
            <v>3</v>
          </cell>
          <cell r="CO99">
            <v>9</v>
          </cell>
          <cell r="CP99">
            <v>0</v>
          </cell>
          <cell r="CQ99">
            <v>0</v>
          </cell>
          <cell r="CR99">
            <v>0</v>
          </cell>
          <cell r="CS99">
            <v>5.5</v>
          </cell>
          <cell r="CT99">
            <v>9</v>
          </cell>
          <cell r="CU99">
            <v>2</v>
          </cell>
          <cell r="CV99">
            <v>0.25</v>
          </cell>
          <cell r="CW99">
            <v>1</v>
          </cell>
          <cell r="CX99">
            <v>2.5</v>
          </cell>
          <cell r="CY99">
            <v>0</v>
          </cell>
          <cell r="CZ99">
            <v>1.25</v>
          </cell>
          <cell r="DA99">
            <v>0</v>
          </cell>
          <cell r="DB99">
            <v>0</v>
          </cell>
          <cell r="DC99">
            <v>1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1</v>
          </cell>
          <cell r="DI99">
            <v>1</v>
          </cell>
          <cell r="DJ99">
            <v>1</v>
          </cell>
          <cell r="DK99">
            <v>0</v>
          </cell>
          <cell r="DL99">
            <v>2</v>
          </cell>
          <cell r="DM99">
            <v>0</v>
          </cell>
          <cell r="DN99">
            <v>0</v>
          </cell>
          <cell r="DO99">
            <v>2</v>
          </cell>
          <cell r="DP99">
            <v>1</v>
          </cell>
          <cell r="DQ99">
            <v>0</v>
          </cell>
          <cell r="DR99">
            <v>3</v>
          </cell>
          <cell r="DS99">
            <v>9</v>
          </cell>
          <cell r="DT99">
            <v>0</v>
          </cell>
          <cell r="DU99">
            <v>0</v>
          </cell>
          <cell r="DV99">
            <v>0</v>
          </cell>
          <cell r="DW99">
            <v>5</v>
          </cell>
          <cell r="DX99">
            <v>7</v>
          </cell>
          <cell r="DY99">
            <v>2</v>
          </cell>
          <cell r="DZ99">
            <v>0</v>
          </cell>
          <cell r="EA99">
            <v>1</v>
          </cell>
          <cell r="EB99">
            <v>2</v>
          </cell>
          <cell r="EC99">
            <v>0</v>
          </cell>
          <cell r="ED99">
            <v>1</v>
          </cell>
          <cell r="EE99">
            <v>0</v>
          </cell>
          <cell r="EF99">
            <v>0</v>
          </cell>
        </row>
        <row r="100">
          <cell r="B100" t="str">
            <v>ГБУЗ РБ Мишкинская ЦРБ</v>
          </cell>
          <cell r="C100">
            <v>0</v>
          </cell>
          <cell r="D100">
            <v>0</v>
          </cell>
          <cell r="E100">
            <v>3690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1450</v>
          </cell>
          <cell r="K100">
            <v>0</v>
          </cell>
          <cell r="L100">
            <v>1575</v>
          </cell>
          <cell r="M100">
            <v>0</v>
          </cell>
          <cell r="N100">
            <v>2830</v>
          </cell>
          <cell r="O100">
            <v>0</v>
          </cell>
          <cell r="P100">
            <v>0</v>
          </cell>
          <cell r="Q100">
            <v>1500</v>
          </cell>
          <cell r="R100">
            <v>1245</v>
          </cell>
          <cell r="S100">
            <v>0</v>
          </cell>
          <cell r="T100">
            <v>2900</v>
          </cell>
          <cell r="U100">
            <v>7364</v>
          </cell>
          <cell r="V100">
            <v>0</v>
          </cell>
          <cell r="W100">
            <v>0</v>
          </cell>
          <cell r="X100">
            <v>0</v>
          </cell>
          <cell r="Y100">
            <v>4950</v>
          </cell>
          <cell r="Z100">
            <v>14192</v>
          </cell>
          <cell r="AA100">
            <v>0</v>
          </cell>
          <cell r="AB100">
            <v>1759</v>
          </cell>
          <cell r="AC100">
            <v>0</v>
          </cell>
          <cell r="AD100">
            <v>2975</v>
          </cell>
          <cell r="AE100">
            <v>0</v>
          </cell>
          <cell r="AF100">
            <v>1500</v>
          </cell>
          <cell r="AG100">
            <v>0</v>
          </cell>
          <cell r="AH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2.75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0.5</v>
          </cell>
          <cell r="BA100">
            <v>0</v>
          </cell>
          <cell r="BB100">
            <v>0.5</v>
          </cell>
          <cell r="BC100">
            <v>0</v>
          </cell>
          <cell r="BD100">
            <v>1</v>
          </cell>
          <cell r="BE100">
            <v>0</v>
          </cell>
          <cell r="BF100">
            <v>0</v>
          </cell>
          <cell r="BG100">
            <v>1</v>
          </cell>
          <cell r="BH100">
            <v>0.5</v>
          </cell>
          <cell r="BI100">
            <v>0</v>
          </cell>
          <cell r="BJ100">
            <v>1</v>
          </cell>
          <cell r="BK100">
            <v>7.25</v>
          </cell>
          <cell r="BL100">
            <v>0</v>
          </cell>
          <cell r="BM100">
            <v>0</v>
          </cell>
          <cell r="BN100">
            <v>0</v>
          </cell>
          <cell r="BO100">
            <v>6.5</v>
          </cell>
          <cell r="BP100">
            <v>9</v>
          </cell>
          <cell r="BQ100">
            <v>1</v>
          </cell>
          <cell r="BR100">
            <v>0.5</v>
          </cell>
          <cell r="BS100">
            <v>0</v>
          </cell>
          <cell r="BT100">
            <v>1.25</v>
          </cell>
          <cell r="BU100">
            <v>0</v>
          </cell>
          <cell r="BV100">
            <v>1</v>
          </cell>
          <cell r="BW100">
            <v>0</v>
          </cell>
          <cell r="BX100">
            <v>0</v>
          </cell>
          <cell r="BY100">
            <v>2.25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0.5</v>
          </cell>
          <cell r="CE100">
            <v>0</v>
          </cell>
          <cell r="CF100">
            <v>0.5</v>
          </cell>
          <cell r="CG100">
            <v>0</v>
          </cell>
          <cell r="CH100">
            <v>1</v>
          </cell>
          <cell r="CI100">
            <v>0</v>
          </cell>
          <cell r="CJ100">
            <v>0</v>
          </cell>
          <cell r="CK100">
            <v>1</v>
          </cell>
          <cell r="CL100">
            <v>0.5</v>
          </cell>
          <cell r="CM100">
            <v>0</v>
          </cell>
          <cell r="CN100">
            <v>0.25</v>
          </cell>
          <cell r="CO100">
            <v>7</v>
          </cell>
          <cell r="CP100">
            <v>0</v>
          </cell>
          <cell r="CQ100">
            <v>0</v>
          </cell>
          <cell r="CR100">
            <v>0</v>
          </cell>
          <cell r="CS100">
            <v>6.5</v>
          </cell>
          <cell r="CT100">
            <v>8.5</v>
          </cell>
          <cell r="CU100">
            <v>1</v>
          </cell>
          <cell r="CV100">
            <v>0.5</v>
          </cell>
          <cell r="CW100">
            <v>0</v>
          </cell>
          <cell r="CX100">
            <v>1</v>
          </cell>
          <cell r="CY100">
            <v>0</v>
          </cell>
          <cell r="CZ100">
            <v>1</v>
          </cell>
          <cell r="DA100">
            <v>0</v>
          </cell>
          <cell r="DB100">
            <v>0</v>
          </cell>
          <cell r="DC100">
            <v>2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1</v>
          </cell>
          <cell r="DI100">
            <v>0</v>
          </cell>
          <cell r="DJ100">
            <v>1</v>
          </cell>
          <cell r="DK100">
            <v>0</v>
          </cell>
          <cell r="DL100">
            <v>1</v>
          </cell>
          <cell r="DM100">
            <v>0</v>
          </cell>
          <cell r="DN100">
            <v>0</v>
          </cell>
          <cell r="DO100">
            <v>1</v>
          </cell>
          <cell r="DP100">
            <v>1</v>
          </cell>
          <cell r="DQ100">
            <v>0</v>
          </cell>
          <cell r="DR100">
            <v>1</v>
          </cell>
          <cell r="DS100">
            <v>6</v>
          </cell>
          <cell r="DT100">
            <v>0</v>
          </cell>
          <cell r="DU100">
            <v>0</v>
          </cell>
          <cell r="DV100">
            <v>0</v>
          </cell>
          <cell r="DW100">
            <v>5</v>
          </cell>
          <cell r="DX100">
            <v>9</v>
          </cell>
          <cell r="DY100">
            <v>1</v>
          </cell>
          <cell r="DZ100">
            <v>1</v>
          </cell>
          <cell r="EA100">
            <v>0</v>
          </cell>
          <cell r="EB100">
            <v>1</v>
          </cell>
          <cell r="EC100">
            <v>0</v>
          </cell>
          <cell r="ED100">
            <v>1</v>
          </cell>
          <cell r="EE100">
            <v>0</v>
          </cell>
          <cell r="EF100">
            <v>0</v>
          </cell>
        </row>
        <row r="101">
          <cell r="B101" t="str">
            <v>ГБУЗ РБ Миякинская ЦРБ</v>
          </cell>
          <cell r="C101">
            <v>0</v>
          </cell>
          <cell r="D101">
            <v>0</v>
          </cell>
          <cell r="E101">
            <v>1015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1300</v>
          </cell>
          <cell r="K101">
            <v>325</v>
          </cell>
          <cell r="L101">
            <v>1500</v>
          </cell>
          <cell r="M101">
            <v>0</v>
          </cell>
          <cell r="N101">
            <v>2520</v>
          </cell>
          <cell r="O101">
            <v>0</v>
          </cell>
          <cell r="P101">
            <v>0</v>
          </cell>
          <cell r="Q101">
            <v>1402</v>
          </cell>
          <cell r="R101">
            <v>1900</v>
          </cell>
          <cell r="S101">
            <v>0</v>
          </cell>
          <cell r="T101">
            <v>1870</v>
          </cell>
          <cell r="U101">
            <v>10000</v>
          </cell>
          <cell r="V101">
            <v>0</v>
          </cell>
          <cell r="W101">
            <v>0</v>
          </cell>
          <cell r="X101">
            <v>0</v>
          </cell>
          <cell r="Y101">
            <v>10500</v>
          </cell>
          <cell r="Z101">
            <v>15000</v>
          </cell>
          <cell r="AA101">
            <v>252</v>
          </cell>
          <cell r="AB101">
            <v>100</v>
          </cell>
          <cell r="AC101">
            <v>0</v>
          </cell>
          <cell r="AD101">
            <v>4200</v>
          </cell>
          <cell r="AE101">
            <v>0</v>
          </cell>
          <cell r="AF101">
            <v>1500</v>
          </cell>
          <cell r="AG101">
            <v>0</v>
          </cell>
          <cell r="AH101">
            <v>3800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2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1.5</v>
          </cell>
          <cell r="BA101">
            <v>1</v>
          </cell>
          <cell r="BB101">
            <v>1</v>
          </cell>
          <cell r="BC101">
            <v>0</v>
          </cell>
          <cell r="BD101">
            <v>1.5</v>
          </cell>
          <cell r="BE101">
            <v>0</v>
          </cell>
          <cell r="BF101">
            <v>0</v>
          </cell>
          <cell r="BG101">
            <v>1</v>
          </cell>
          <cell r="BH101">
            <v>1</v>
          </cell>
          <cell r="BI101">
            <v>0</v>
          </cell>
          <cell r="BJ101">
            <v>1.5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7</v>
          </cell>
          <cell r="BP101">
            <v>8</v>
          </cell>
          <cell r="BQ101">
            <v>0.5</v>
          </cell>
          <cell r="BR101">
            <v>0.5</v>
          </cell>
          <cell r="BS101">
            <v>0</v>
          </cell>
          <cell r="BT101">
            <v>2</v>
          </cell>
          <cell r="BU101">
            <v>0</v>
          </cell>
          <cell r="BV101">
            <v>1</v>
          </cell>
          <cell r="BW101">
            <v>0</v>
          </cell>
          <cell r="BX101">
            <v>2</v>
          </cell>
          <cell r="BY101">
            <v>1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1.5</v>
          </cell>
          <cell r="CE101">
            <v>1</v>
          </cell>
          <cell r="CF101">
            <v>1</v>
          </cell>
          <cell r="CG101">
            <v>0</v>
          </cell>
          <cell r="CH101">
            <v>1.5</v>
          </cell>
          <cell r="CI101">
            <v>0</v>
          </cell>
          <cell r="CJ101">
            <v>0</v>
          </cell>
          <cell r="CK101">
            <v>1</v>
          </cell>
          <cell r="CL101">
            <v>1</v>
          </cell>
          <cell r="CM101">
            <v>0</v>
          </cell>
          <cell r="CN101">
            <v>1.5</v>
          </cell>
          <cell r="CO101">
            <v>5</v>
          </cell>
          <cell r="CP101">
            <v>0</v>
          </cell>
          <cell r="CQ101">
            <v>0</v>
          </cell>
          <cell r="CR101">
            <v>0</v>
          </cell>
          <cell r="CS101">
            <v>7</v>
          </cell>
          <cell r="CT101">
            <v>8</v>
          </cell>
          <cell r="CU101">
            <v>0.5</v>
          </cell>
          <cell r="CV101">
            <v>0.5</v>
          </cell>
          <cell r="CW101">
            <v>0</v>
          </cell>
          <cell r="CX101">
            <v>2</v>
          </cell>
          <cell r="CY101">
            <v>0</v>
          </cell>
          <cell r="CZ101">
            <v>1</v>
          </cell>
          <cell r="DA101">
            <v>0</v>
          </cell>
          <cell r="DB101">
            <v>2</v>
          </cell>
          <cell r="DC101">
            <v>1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1</v>
          </cell>
          <cell r="DI101">
            <v>1</v>
          </cell>
          <cell r="DJ101">
            <v>1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1</v>
          </cell>
          <cell r="DP101">
            <v>1</v>
          </cell>
          <cell r="DQ101">
            <v>0</v>
          </cell>
          <cell r="DR101">
            <v>1</v>
          </cell>
          <cell r="DS101">
            <v>5</v>
          </cell>
          <cell r="DT101">
            <v>0</v>
          </cell>
          <cell r="DU101">
            <v>0</v>
          </cell>
          <cell r="DV101">
            <v>0</v>
          </cell>
          <cell r="DW101">
            <v>7</v>
          </cell>
          <cell r="DX101">
            <v>8</v>
          </cell>
          <cell r="DY101">
            <v>0</v>
          </cell>
          <cell r="DZ101">
            <v>0</v>
          </cell>
          <cell r="EA101">
            <v>0</v>
          </cell>
          <cell r="EB101">
            <v>1</v>
          </cell>
          <cell r="EC101">
            <v>0</v>
          </cell>
          <cell r="ED101">
            <v>0</v>
          </cell>
          <cell r="EE101">
            <v>0</v>
          </cell>
          <cell r="EF101">
            <v>2</v>
          </cell>
        </row>
        <row r="102">
          <cell r="B102" t="str">
            <v>ГБУЗ РБ Мраковская ЦРБ</v>
          </cell>
          <cell r="C102">
            <v>0</v>
          </cell>
          <cell r="D102">
            <v>0</v>
          </cell>
          <cell r="E102">
            <v>1315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1730</v>
          </cell>
          <cell r="K102">
            <v>164</v>
          </cell>
          <cell r="L102">
            <v>279</v>
          </cell>
          <cell r="M102">
            <v>0</v>
          </cell>
          <cell r="N102">
            <v>1254</v>
          </cell>
          <cell r="O102">
            <v>0</v>
          </cell>
          <cell r="P102">
            <v>0</v>
          </cell>
          <cell r="Q102">
            <v>1010</v>
          </cell>
          <cell r="R102">
            <v>1961</v>
          </cell>
          <cell r="S102">
            <v>0</v>
          </cell>
          <cell r="T102">
            <v>1151</v>
          </cell>
          <cell r="U102">
            <v>15800</v>
          </cell>
          <cell r="V102">
            <v>0</v>
          </cell>
          <cell r="W102">
            <v>0</v>
          </cell>
          <cell r="X102">
            <v>0</v>
          </cell>
          <cell r="Y102">
            <v>10636</v>
          </cell>
          <cell r="Z102">
            <v>16500</v>
          </cell>
          <cell r="AA102">
            <v>2920</v>
          </cell>
          <cell r="AB102">
            <v>542</v>
          </cell>
          <cell r="AC102">
            <v>0</v>
          </cell>
          <cell r="AD102">
            <v>3100</v>
          </cell>
          <cell r="AE102">
            <v>0</v>
          </cell>
          <cell r="AF102">
            <v>146</v>
          </cell>
          <cell r="AG102">
            <v>0</v>
          </cell>
          <cell r="AH102">
            <v>0</v>
          </cell>
          <cell r="AJ102">
            <v>0</v>
          </cell>
          <cell r="AK102">
            <v>1320</v>
          </cell>
          <cell r="AL102">
            <v>0</v>
          </cell>
          <cell r="AM102">
            <v>870</v>
          </cell>
          <cell r="AN102">
            <v>0</v>
          </cell>
          <cell r="AO102">
            <v>0</v>
          </cell>
          <cell r="AP102">
            <v>450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2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1.25</v>
          </cell>
          <cell r="BA102">
            <v>0.5</v>
          </cell>
          <cell r="BB102">
            <v>1</v>
          </cell>
          <cell r="BC102">
            <v>0</v>
          </cell>
          <cell r="BD102">
            <v>1.5</v>
          </cell>
          <cell r="BE102">
            <v>0</v>
          </cell>
          <cell r="BF102">
            <v>0</v>
          </cell>
          <cell r="BG102">
            <v>0.5</v>
          </cell>
          <cell r="BH102">
            <v>1.25</v>
          </cell>
          <cell r="BI102">
            <v>0</v>
          </cell>
          <cell r="BJ102">
            <v>1.25</v>
          </cell>
          <cell r="BK102">
            <v>9</v>
          </cell>
          <cell r="BL102">
            <v>0</v>
          </cell>
          <cell r="BM102">
            <v>0</v>
          </cell>
          <cell r="BN102">
            <v>0</v>
          </cell>
          <cell r="BO102">
            <v>6</v>
          </cell>
          <cell r="BP102">
            <v>12.5</v>
          </cell>
          <cell r="BQ102">
            <v>1</v>
          </cell>
          <cell r="BR102">
            <v>0.5</v>
          </cell>
          <cell r="BS102">
            <v>0</v>
          </cell>
          <cell r="BT102">
            <v>5.5</v>
          </cell>
          <cell r="BU102">
            <v>0</v>
          </cell>
          <cell r="BV102">
            <v>1</v>
          </cell>
          <cell r="BW102">
            <v>0</v>
          </cell>
          <cell r="BX102">
            <v>0</v>
          </cell>
          <cell r="BY102">
            <v>2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1.25</v>
          </cell>
          <cell r="CE102">
            <v>0.5</v>
          </cell>
          <cell r="CF102">
            <v>0.75</v>
          </cell>
          <cell r="CG102">
            <v>0</v>
          </cell>
          <cell r="CH102">
            <v>1.5</v>
          </cell>
          <cell r="CI102">
            <v>0</v>
          </cell>
          <cell r="CJ102">
            <v>0</v>
          </cell>
          <cell r="CK102">
            <v>0.5</v>
          </cell>
          <cell r="CL102">
            <v>1.25</v>
          </cell>
          <cell r="CM102">
            <v>0</v>
          </cell>
          <cell r="CN102">
            <v>1.25</v>
          </cell>
          <cell r="CO102">
            <v>8.5</v>
          </cell>
          <cell r="CP102">
            <v>0</v>
          </cell>
          <cell r="CQ102">
            <v>0</v>
          </cell>
          <cell r="CR102">
            <v>0</v>
          </cell>
          <cell r="CS102">
            <v>6</v>
          </cell>
          <cell r="CT102">
            <v>12.5</v>
          </cell>
          <cell r="CU102">
            <v>1</v>
          </cell>
          <cell r="CV102">
            <v>0.5</v>
          </cell>
          <cell r="CW102">
            <v>0</v>
          </cell>
          <cell r="CX102">
            <v>5.5</v>
          </cell>
          <cell r="CY102">
            <v>0</v>
          </cell>
          <cell r="CZ102">
            <v>1</v>
          </cell>
          <cell r="DA102">
            <v>0</v>
          </cell>
          <cell r="DB102">
            <v>0</v>
          </cell>
          <cell r="DC102">
            <v>3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2</v>
          </cell>
          <cell r="DI102">
            <v>1</v>
          </cell>
          <cell r="DJ102">
            <v>1</v>
          </cell>
          <cell r="DK102">
            <v>0</v>
          </cell>
          <cell r="DL102">
            <v>1</v>
          </cell>
          <cell r="DM102">
            <v>0</v>
          </cell>
          <cell r="DN102">
            <v>0</v>
          </cell>
          <cell r="DO102">
            <v>1</v>
          </cell>
          <cell r="DP102">
            <v>1</v>
          </cell>
          <cell r="DQ102">
            <v>0</v>
          </cell>
          <cell r="DR102">
            <v>1</v>
          </cell>
          <cell r="DS102">
            <v>9</v>
          </cell>
          <cell r="DT102">
            <v>0</v>
          </cell>
          <cell r="DU102">
            <v>0</v>
          </cell>
          <cell r="DV102">
            <v>0</v>
          </cell>
          <cell r="DW102">
            <v>5</v>
          </cell>
          <cell r="DX102">
            <v>15</v>
          </cell>
          <cell r="DY102">
            <v>1</v>
          </cell>
          <cell r="DZ102">
            <v>1</v>
          </cell>
          <cell r="EA102">
            <v>0</v>
          </cell>
          <cell r="EB102">
            <v>5</v>
          </cell>
          <cell r="EC102">
            <v>0</v>
          </cell>
          <cell r="ED102">
            <v>1</v>
          </cell>
          <cell r="EE102">
            <v>0</v>
          </cell>
          <cell r="EF102">
            <v>0</v>
          </cell>
        </row>
        <row r="103">
          <cell r="B103" t="str">
            <v>ГБУЗ РБ Нуримановская ЦРБ</v>
          </cell>
          <cell r="C103">
            <v>0</v>
          </cell>
          <cell r="D103">
            <v>0</v>
          </cell>
          <cell r="E103">
            <v>2829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2440</v>
          </cell>
          <cell r="K103">
            <v>1125</v>
          </cell>
          <cell r="L103">
            <v>12</v>
          </cell>
          <cell r="M103">
            <v>0</v>
          </cell>
          <cell r="N103">
            <v>1382</v>
          </cell>
          <cell r="O103">
            <v>0</v>
          </cell>
          <cell r="P103">
            <v>0</v>
          </cell>
          <cell r="Q103">
            <v>1235</v>
          </cell>
          <cell r="R103">
            <v>0</v>
          </cell>
          <cell r="S103">
            <v>0</v>
          </cell>
          <cell r="T103">
            <v>1407</v>
          </cell>
          <cell r="U103">
            <v>9204</v>
          </cell>
          <cell r="V103">
            <v>0</v>
          </cell>
          <cell r="W103">
            <v>0</v>
          </cell>
          <cell r="X103">
            <v>0</v>
          </cell>
          <cell r="Y103">
            <v>4324</v>
          </cell>
          <cell r="Z103">
            <v>11790</v>
          </cell>
          <cell r="AA103">
            <v>0</v>
          </cell>
          <cell r="AB103">
            <v>0</v>
          </cell>
          <cell r="AC103">
            <v>0</v>
          </cell>
          <cell r="AD103">
            <v>4439</v>
          </cell>
          <cell r="AE103">
            <v>0</v>
          </cell>
          <cell r="AF103">
            <v>4</v>
          </cell>
          <cell r="AG103">
            <v>0</v>
          </cell>
          <cell r="AH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2.5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1</v>
          </cell>
          <cell r="BA103">
            <v>1</v>
          </cell>
          <cell r="BB103">
            <v>0.25</v>
          </cell>
          <cell r="BC103">
            <v>0</v>
          </cell>
          <cell r="BD103">
            <v>1</v>
          </cell>
          <cell r="BE103">
            <v>0</v>
          </cell>
          <cell r="BF103">
            <v>0</v>
          </cell>
          <cell r="BG103">
            <v>0.5</v>
          </cell>
          <cell r="BH103">
            <v>0</v>
          </cell>
          <cell r="BI103">
            <v>0</v>
          </cell>
          <cell r="BJ103">
            <v>1</v>
          </cell>
          <cell r="BK103">
            <v>7</v>
          </cell>
          <cell r="BL103">
            <v>0</v>
          </cell>
          <cell r="BM103">
            <v>0</v>
          </cell>
          <cell r="BN103">
            <v>0</v>
          </cell>
          <cell r="BO103">
            <v>6</v>
          </cell>
          <cell r="BP103">
            <v>9</v>
          </cell>
          <cell r="BQ103">
            <v>0.25</v>
          </cell>
          <cell r="BR103">
            <v>0</v>
          </cell>
          <cell r="BS103">
            <v>0</v>
          </cell>
          <cell r="BT103">
            <v>3.5</v>
          </cell>
          <cell r="BU103">
            <v>0</v>
          </cell>
          <cell r="BV103">
            <v>0.25</v>
          </cell>
          <cell r="BW103">
            <v>0</v>
          </cell>
          <cell r="BX103">
            <v>0</v>
          </cell>
          <cell r="BY103">
            <v>2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1</v>
          </cell>
          <cell r="CE103">
            <v>1</v>
          </cell>
          <cell r="CF103">
            <v>0.25</v>
          </cell>
          <cell r="CG103">
            <v>0</v>
          </cell>
          <cell r="CH103">
            <v>1</v>
          </cell>
          <cell r="CI103">
            <v>0</v>
          </cell>
          <cell r="CJ103">
            <v>0</v>
          </cell>
          <cell r="CK103">
            <v>0.5</v>
          </cell>
          <cell r="CL103">
            <v>0</v>
          </cell>
          <cell r="CM103">
            <v>0</v>
          </cell>
          <cell r="CN103">
            <v>1</v>
          </cell>
          <cell r="CO103">
            <v>6</v>
          </cell>
          <cell r="CP103">
            <v>0</v>
          </cell>
          <cell r="CQ103">
            <v>0</v>
          </cell>
          <cell r="CR103">
            <v>0</v>
          </cell>
          <cell r="CS103">
            <v>6</v>
          </cell>
          <cell r="CT103">
            <v>9</v>
          </cell>
          <cell r="CU103">
            <v>0</v>
          </cell>
          <cell r="CV103">
            <v>0</v>
          </cell>
          <cell r="CW103">
            <v>0</v>
          </cell>
          <cell r="CX103">
            <v>3.5</v>
          </cell>
          <cell r="CY103">
            <v>0</v>
          </cell>
          <cell r="CZ103">
            <v>0.25</v>
          </cell>
          <cell r="DA103">
            <v>0</v>
          </cell>
          <cell r="DB103">
            <v>0</v>
          </cell>
          <cell r="DC103">
            <v>1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1</v>
          </cell>
          <cell r="DI103">
            <v>1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6</v>
          </cell>
          <cell r="DT103">
            <v>0</v>
          </cell>
          <cell r="DU103">
            <v>0</v>
          </cell>
          <cell r="DV103">
            <v>0</v>
          </cell>
          <cell r="DW103">
            <v>6</v>
          </cell>
          <cell r="DX103">
            <v>9</v>
          </cell>
          <cell r="DY103">
            <v>0</v>
          </cell>
          <cell r="DZ103">
            <v>0</v>
          </cell>
          <cell r="EA103">
            <v>0</v>
          </cell>
          <cell r="EB103">
            <v>5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</row>
        <row r="104">
          <cell r="B104" t="str">
            <v>ГБУЗ РБ Поликлиника № 1 г Уфа</v>
          </cell>
          <cell r="C104">
            <v>0</v>
          </cell>
          <cell r="D104">
            <v>0</v>
          </cell>
          <cell r="E104">
            <v>4036</v>
          </cell>
          <cell r="F104">
            <v>1339</v>
          </cell>
          <cell r="G104">
            <v>0</v>
          </cell>
          <cell r="H104">
            <v>2073</v>
          </cell>
          <cell r="I104">
            <v>0</v>
          </cell>
          <cell r="J104">
            <v>4159</v>
          </cell>
          <cell r="K104">
            <v>1150</v>
          </cell>
          <cell r="L104">
            <v>2816</v>
          </cell>
          <cell r="M104">
            <v>2265</v>
          </cell>
          <cell r="N104">
            <v>7965</v>
          </cell>
          <cell r="O104">
            <v>0</v>
          </cell>
          <cell r="P104">
            <v>0</v>
          </cell>
          <cell r="Q104">
            <v>4589</v>
          </cell>
          <cell r="R104">
            <v>5816</v>
          </cell>
          <cell r="S104">
            <v>0</v>
          </cell>
          <cell r="T104">
            <v>6691</v>
          </cell>
          <cell r="U104">
            <v>4161</v>
          </cell>
          <cell r="V104">
            <v>534</v>
          </cell>
          <cell r="W104">
            <v>2356</v>
          </cell>
          <cell r="X104">
            <v>0</v>
          </cell>
          <cell r="Y104">
            <v>0</v>
          </cell>
          <cell r="Z104">
            <v>30054</v>
          </cell>
          <cell r="AA104">
            <v>5318</v>
          </cell>
          <cell r="AB104">
            <v>2874</v>
          </cell>
          <cell r="AC104">
            <v>0</v>
          </cell>
          <cell r="AD104">
            <v>5791</v>
          </cell>
          <cell r="AE104">
            <v>0</v>
          </cell>
          <cell r="AF104">
            <v>5064</v>
          </cell>
          <cell r="AG104">
            <v>0</v>
          </cell>
          <cell r="AH104">
            <v>2302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2.5</v>
          </cell>
          <cell r="AV104">
            <v>1</v>
          </cell>
          <cell r="AW104">
            <v>0</v>
          </cell>
          <cell r="AX104">
            <v>1.5</v>
          </cell>
          <cell r="AY104">
            <v>0</v>
          </cell>
          <cell r="AZ104">
            <v>5</v>
          </cell>
          <cell r="BA104">
            <v>1</v>
          </cell>
          <cell r="BB104">
            <v>3</v>
          </cell>
          <cell r="BC104">
            <v>1</v>
          </cell>
          <cell r="BD104">
            <v>14.75</v>
          </cell>
          <cell r="BE104">
            <v>0</v>
          </cell>
          <cell r="BF104">
            <v>0</v>
          </cell>
          <cell r="BG104">
            <v>2.5</v>
          </cell>
          <cell r="BH104">
            <v>5</v>
          </cell>
          <cell r="BI104">
            <v>0</v>
          </cell>
          <cell r="BJ104">
            <v>6.5</v>
          </cell>
          <cell r="BK104">
            <v>4</v>
          </cell>
          <cell r="BL104">
            <v>0.5</v>
          </cell>
          <cell r="BM104">
            <v>1</v>
          </cell>
          <cell r="BN104">
            <v>0</v>
          </cell>
          <cell r="BO104">
            <v>2</v>
          </cell>
          <cell r="BP104">
            <v>54</v>
          </cell>
          <cell r="BQ104">
            <v>8.75</v>
          </cell>
          <cell r="BR104">
            <v>3</v>
          </cell>
          <cell r="BS104">
            <v>0</v>
          </cell>
          <cell r="BT104">
            <v>8</v>
          </cell>
          <cell r="BU104">
            <v>0</v>
          </cell>
          <cell r="BV104">
            <v>4.5</v>
          </cell>
          <cell r="BW104">
            <v>0</v>
          </cell>
          <cell r="BX104">
            <v>2</v>
          </cell>
          <cell r="BY104">
            <v>2</v>
          </cell>
          <cell r="BZ104">
            <v>0.5</v>
          </cell>
          <cell r="CA104">
            <v>0</v>
          </cell>
          <cell r="CB104">
            <v>1.5</v>
          </cell>
          <cell r="CC104">
            <v>0</v>
          </cell>
          <cell r="CD104">
            <v>3.5</v>
          </cell>
          <cell r="CE104">
            <v>0.5</v>
          </cell>
          <cell r="CF104">
            <v>1.75</v>
          </cell>
          <cell r="CG104">
            <v>0.5</v>
          </cell>
          <cell r="CH104">
            <v>6</v>
          </cell>
          <cell r="CI104">
            <v>0</v>
          </cell>
          <cell r="CJ104">
            <v>0</v>
          </cell>
          <cell r="CK104">
            <v>2.5</v>
          </cell>
          <cell r="CL104">
            <v>2.5</v>
          </cell>
          <cell r="CM104">
            <v>0</v>
          </cell>
          <cell r="CN104">
            <v>4</v>
          </cell>
          <cell r="CO104">
            <v>3</v>
          </cell>
          <cell r="CP104">
            <v>0.5</v>
          </cell>
          <cell r="CQ104">
            <v>1</v>
          </cell>
          <cell r="CR104">
            <v>0</v>
          </cell>
          <cell r="CS104">
            <v>0.25</v>
          </cell>
          <cell r="CT104">
            <v>30.5</v>
          </cell>
          <cell r="CU104">
            <v>5.5</v>
          </cell>
          <cell r="CV104">
            <v>2</v>
          </cell>
          <cell r="CW104">
            <v>0</v>
          </cell>
          <cell r="CX104">
            <v>3.75</v>
          </cell>
          <cell r="CY104">
            <v>0</v>
          </cell>
          <cell r="CZ104">
            <v>2</v>
          </cell>
          <cell r="DA104">
            <v>0</v>
          </cell>
          <cell r="DB104">
            <v>2</v>
          </cell>
          <cell r="DC104">
            <v>3</v>
          </cell>
          <cell r="DD104">
            <v>1</v>
          </cell>
          <cell r="DE104">
            <v>0</v>
          </cell>
          <cell r="DF104">
            <v>1</v>
          </cell>
          <cell r="DG104">
            <v>0</v>
          </cell>
          <cell r="DH104">
            <v>3</v>
          </cell>
          <cell r="DI104">
            <v>1</v>
          </cell>
          <cell r="DJ104">
            <v>1</v>
          </cell>
          <cell r="DK104">
            <v>1</v>
          </cell>
          <cell r="DL104">
            <v>9</v>
          </cell>
          <cell r="DM104">
            <v>0</v>
          </cell>
          <cell r="DN104">
            <v>0</v>
          </cell>
          <cell r="DO104">
            <v>2</v>
          </cell>
          <cell r="DP104">
            <v>2</v>
          </cell>
          <cell r="DQ104">
            <v>0</v>
          </cell>
          <cell r="DR104">
            <v>4</v>
          </cell>
          <cell r="DS104">
            <v>4</v>
          </cell>
          <cell r="DT104">
            <v>1</v>
          </cell>
          <cell r="DU104">
            <v>1</v>
          </cell>
          <cell r="DV104">
            <v>0</v>
          </cell>
          <cell r="DW104">
            <v>2</v>
          </cell>
          <cell r="DX104">
            <v>35</v>
          </cell>
          <cell r="DY104">
            <v>6</v>
          </cell>
          <cell r="DZ104">
            <v>1</v>
          </cell>
          <cell r="EA104">
            <v>0</v>
          </cell>
          <cell r="EB104">
            <v>4</v>
          </cell>
          <cell r="EC104">
            <v>0</v>
          </cell>
          <cell r="ED104">
            <v>3</v>
          </cell>
          <cell r="EE104">
            <v>0</v>
          </cell>
          <cell r="EF104">
            <v>2</v>
          </cell>
        </row>
        <row r="105">
          <cell r="B105" t="str">
            <v>ГБУЗ РБ Поликлиника № 2 г.Уфа</v>
          </cell>
          <cell r="C105">
            <v>0</v>
          </cell>
          <cell r="D105">
            <v>0</v>
          </cell>
          <cell r="E105">
            <v>3500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2200</v>
          </cell>
          <cell r="K105">
            <v>2200</v>
          </cell>
          <cell r="L105">
            <v>3473</v>
          </cell>
          <cell r="M105">
            <v>1200</v>
          </cell>
          <cell r="N105">
            <v>5200</v>
          </cell>
          <cell r="O105">
            <v>0</v>
          </cell>
          <cell r="P105">
            <v>0</v>
          </cell>
          <cell r="Q105">
            <v>2500</v>
          </cell>
          <cell r="R105">
            <v>3500</v>
          </cell>
          <cell r="S105">
            <v>0</v>
          </cell>
          <cell r="T105">
            <v>4000</v>
          </cell>
          <cell r="U105">
            <v>0</v>
          </cell>
          <cell r="V105">
            <v>0</v>
          </cell>
          <cell r="W105">
            <v>1800</v>
          </cell>
          <cell r="X105">
            <v>0</v>
          </cell>
          <cell r="Y105">
            <v>1000</v>
          </cell>
          <cell r="Z105">
            <v>25000</v>
          </cell>
          <cell r="AA105">
            <v>2600</v>
          </cell>
          <cell r="AB105">
            <v>2000</v>
          </cell>
          <cell r="AC105">
            <v>250</v>
          </cell>
          <cell r="AD105">
            <v>4000</v>
          </cell>
          <cell r="AE105">
            <v>0</v>
          </cell>
          <cell r="AF105">
            <v>4000</v>
          </cell>
          <cell r="AG105">
            <v>0</v>
          </cell>
          <cell r="AH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2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1</v>
          </cell>
          <cell r="BA105">
            <v>2</v>
          </cell>
          <cell r="BB105">
            <v>3</v>
          </cell>
          <cell r="BC105">
            <v>1</v>
          </cell>
          <cell r="BD105">
            <v>4</v>
          </cell>
          <cell r="BE105">
            <v>0</v>
          </cell>
          <cell r="BF105">
            <v>0</v>
          </cell>
          <cell r="BG105">
            <v>2</v>
          </cell>
          <cell r="BH105">
            <v>3</v>
          </cell>
          <cell r="BI105">
            <v>0</v>
          </cell>
          <cell r="BJ105">
            <v>3</v>
          </cell>
          <cell r="BK105">
            <v>0</v>
          </cell>
          <cell r="BL105">
            <v>0</v>
          </cell>
          <cell r="BM105">
            <v>1</v>
          </cell>
          <cell r="BN105">
            <v>0</v>
          </cell>
          <cell r="BO105">
            <v>1</v>
          </cell>
          <cell r="BP105">
            <v>26</v>
          </cell>
          <cell r="BQ105">
            <v>3</v>
          </cell>
          <cell r="BR105">
            <v>2</v>
          </cell>
          <cell r="BS105">
            <v>1</v>
          </cell>
          <cell r="BT105">
            <v>2</v>
          </cell>
          <cell r="BU105">
            <v>0</v>
          </cell>
          <cell r="BV105">
            <v>3</v>
          </cell>
          <cell r="BW105">
            <v>0</v>
          </cell>
          <cell r="BX105">
            <v>0</v>
          </cell>
          <cell r="BY105">
            <v>2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1</v>
          </cell>
          <cell r="CE105">
            <v>1</v>
          </cell>
          <cell r="CF105">
            <v>2</v>
          </cell>
          <cell r="CG105">
            <v>1</v>
          </cell>
          <cell r="CH105">
            <v>3</v>
          </cell>
          <cell r="CI105">
            <v>0</v>
          </cell>
          <cell r="CJ105">
            <v>0</v>
          </cell>
          <cell r="CK105">
            <v>1</v>
          </cell>
          <cell r="CL105">
            <v>2</v>
          </cell>
          <cell r="CM105">
            <v>0</v>
          </cell>
          <cell r="CN105">
            <v>2</v>
          </cell>
          <cell r="CO105">
            <v>0</v>
          </cell>
          <cell r="CP105">
            <v>0</v>
          </cell>
          <cell r="CQ105">
            <v>1</v>
          </cell>
          <cell r="CR105">
            <v>0</v>
          </cell>
          <cell r="CS105">
            <v>1</v>
          </cell>
          <cell r="CT105">
            <v>26</v>
          </cell>
          <cell r="CU105">
            <v>2</v>
          </cell>
          <cell r="CV105">
            <v>2</v>
          </cell>
          <cell r="CW105">
            <v>1</v>
          </cell>
          <cell r="CX105">
            <v>2</v>
          </cell>
          <cell r="CY105">
            <v>0</v>
          </cell>
          <cell r="CZ105">
            <v>3</v>
          </cell>
          <cell r="DA105">
            <v>0</v>
          </cell>
          <cell r="DB105">
            <v>0</v>
          </cell>
          <cell r="DC105">
            <v>2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1</v>
          </cell>
          <cell r="DI105">
            <v>1</v>
          </cell>
          <cell r="DJ105">
            <v>2</v>
          </cell>
          <cell r="DK105">
            <v>1</v>
          </cell>
          <cell r="DL105">
            <v>3</v>
          </cell>
          <cell r="DM105">
            <v>0</v>
          </cell>
          <cell r="DN105">
            <v>0</v>
          </cell>
          <cell r="DO105">
            <v>1</v>
          </cell>
          <cell r="DP105">
            <v>1</v>
          </cell>
          <cell r="DQ105">
            <v>0</v>
          </cell>
          <cell r="DR105">
            <v>2</v>
          </cell>
          <cell r="DS105">
            <v>0</v>
          </cell>
          <cell r="DT105">
            <v>0</v>
          </cell>
          <cell r="DU105">
            <v>1</v>
          </cell>
          <cell r="DV105">
            <v>0</v>
          </cell>
          <cell r="DW105">
            <v>1</v>
          </cell>
          <cell r="DX105">
            <v>19</v>
          </cell>
          <cell r="DY105">
            <v>2</v>
          </cell>
          <cell r="DZ105">
            <v>2</v>
          </cell>
          <cell r="EA105">
            <v>1</v>
          </cell>
          <cell r="EB105">
            <v>2</v>
          </cell>
          <cell r="EC105">
            <v>0</v>
          </cell>
          <cell r="ED105">
            <v>3</v>
          </cell>
          <cell r="EE105">
            <v>0</v>
          </cell>
          <cell r="EF105">
            <v>0</v>
          </cell>
        </row>
        <row r="106">
          <cell r="B106" t="str">
            <v>ГБУЗ РБ Поликлиника № 32 г.Уфа</v>
          </cell>
          <cell r="C106">
            <v>0</v>
          </cell>
          <cell r="D106">
            <v>0</v>
          </cell>
          <cell r="E106">
            <v>616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1369</v>
          </cell>
          <cell r="L106">
            <v>559</v>
          </cell>
          <cell r="M106">
            <v>1000</v>
          </cell>
          <cell r="N106">
            <v>4677</v>
          </cell>
          <cell r="O106">
            <v>0</v>
          </cell>
          <cell r="P106">
            <v>0</v>
          </cell>
          <cell r="Q106">
            <v>5400</v>
          </cell>
          <cell r="R106">
            <v>4192</v>
          </cell>
          <cell r="S106">
            <v>0</v>
          </cell>
          <cell r="T106">
            <v>3262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13406</v>
          </cell>
          <cell r="Z106">
            <v>22520</v>
          </cell>
          <cell r="AA106">
            <v>2500</v>
          </cell>
          <cell r="AB106">
            <v>3256</v>
          </cell>
          <cell r="AC106">
            <v>0</v>
          </cell>
          <cell r="AD106">
            <v>4677</v>
          </cell>
          <cell r="AE106">
            <v>0</v>
          </cell>
          <cell r="AF106">
            <v>4320</v>
          </cell>
          <cell r="AG106">
            <v>0</v>
          </cell>
          <cell r="AH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1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2</v>
          </cell>
          <cell r="BB106">
            <v>2.25</v>
          </cell>
          <cell r="BC106">
            <v>1</v>
          </cell>
          <cell r="BD106">
            <v>4</v>
          </cell>
          <cell r="BE106">
            <v>0</v>
          </cell>
          <cell r="BF106">
            <v>0</v>
          </cell>
          <cell r="BG106">
            <v>5.5</v>
          </cell>
          <cell r="BH106">
            <v>2</v>
          </cell>
          <cell r="BI106">
            <v>0</v>
          </cell>
          <cell r="BJ106">
            <v>2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28</v>
          </cell>
          <cell r="BP106">
            <v>32</v>
          </cell>
          <cell r="BQ106">
            <v>1.5</v>
          </cell>
          <cell r="BR106">
            <v>1.75</v>
          </cell>
          <cell r="BS106">
            <v>1.5</v>
          </cell>
          <cell r="BT106">
            <v>2.5</v>
          </cell>
          <cell r="BU106">
            <v>0</v>
          </cell>
          <cell r="BV106">
            <v>2</v>
          </cell>
          <cell r="BW106">
            <v>0</v>
          </cell>
          <cell r="BX106">
            <v>0</v>
          </cell>
          <cell r="BY106">
            <v>1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2</v>
          </cell>
          <cell r="CF106">
            <v>1.25</v>
          </cell>
          <cell r="CG106">
            <v>1</v>
          </cell>
          <cell r="CH106">
            <v>4</v>
          </cell>
          <cell r="CI106">
            <v>0</v>
          </cell>
          <cell r="CJ106">
            <v>0</v>
          </cell>
          <cell r="CK106">
            <v>5.5</v>
          </cell>
          <cell r="CL106">
            <v>2</v>
          </cell>
          <cell r="CM106">
            <v>0</v>
          </cell>
          <cell r="CN106">
            <v>2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28</v>
          </cell>
          <cell r="CT106">
            <v>31</v>
          </cell>
          <cell r="CU106">
            <v>1.5</v>
          </cell>
          <cell r="CV106">
            <v>1.5</v>
          </cell>
          <cell r="CW106">
            <v>1</v>
          </cell>
          <cell r="CX106">
            <v>2.5</v>
          </cell>
          <cell r="CY106">
            <v>0</v>
          </cell>
          <cell r="CZ106">
            <v>1.5</v>
          </cell>
          <cell r="DA106">
            <v>0</v>
          </cell>
          <cell r="DB106">
            <v>0</v>
          </cell>
          <cell r="DC106">
            <v>1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2</v>
          </cell>
          <cell r="DJ106">
            <v>1</v>
          </cell>
          <cell r="DK106">
            <v>1</v>
          </cell>
          <cell r="DL106">
            <v>3</v>
          </cell>
          <cell r="DM106">
            <v>0</v>
          </cell>
          <cell r="DN106">
            <v>0</v>
          </cell>
          <cell r="DO106">
            <v>3</v>
          </cell>
          <cell r="DP106">
            <v>2</v>
          </cell>
          <cell r="DQ106">
            <v>0</v>
          </cell>
          <cell r="DR106">
            <v>2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24</v>
          </cell>
          <cell r="DX106">
            <v>22</v>
          </cell>
          <cell r="DY106">
            <v>1</v>
          </cell>
          <cell r="DZ106">
            <v>1</v>
          </cell>
          <cell r="EA106">
            <v>1</v>
          </cell>
          <cell r="EB106">
            <v>2</v>
          </cell>
          <cell r="EC106">
            <v>0</v>
          </cell>
          <cell r="ED106">
            <v>2</v>
          </cell>
          <cell r="EE106">
            <v>0</v>
          </cell>
          <cell r="EF106">
            <v>0</v>
          </cell>
        </row>
        <row r="107">
          <cell r="B107" t="str">
            <v>ГБУЗ РБ Поликлиника № 38 г.Уфа</v>
          </cell>
          <cell r="C107">
            <v>0</v>
          </cell>
          <cell r="D107">
            <v>0</v>
          </cell>
          <cell r="E107">
            <v>4088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3210</v>
          </cell>
          <cell r="K107">
            <v>2387</v>
          </cell>
          <cell r="L107">
            <v>300</v>
          </cell>
          <cell r="M107">
            <v>0</v>
          </cell>
          <cell r="N107">
            <v>2045</v>
          </cell>
          <cell r="O107">
            <v>0</v>
          </cell>
          <cell r="P107">
            <v>0</v>
          </cell>
          <cell r="Q107">
            <v>681</v>
          </cell>
          <cell r="R107">
            <v>1274</v>
          </cell>
          <cell r="S107">
            <v>0</v>
          </cell>
          <cell r="T107">
            <v>2075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18700</v>
          </cell>
          <cell r="AA107">
            <v>1460</v>
          </cell>
          <cell r="AB107">
            <v>1096</v>
          </cell>
          <cell r="AC107">
            <v>0</v>
          </cell>
          <cell r="AD107">
            <v>2001</v>
          </cell>
          <cell r="AE107">
            <v>0</v>
          </cell>
          <cell r="AF107">
            <v>6015</v>
          </cell>
          <cell r="AG107">
            <v>0</v>
          </cell>
          <cell r="AH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1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1</v>
          </cell>
          <cell r="BA107">
            <v>1.5</v>
          </cell>
          <cell r="BB107">
            <v>1.5</v>
          </cell>
          <cell r="BC107">
            <v>0</v>
          </cell>
          <cell r="BD107">
            <v>2</v>
          </cell>
          <cell r="BE107">
            <v>0</v>
          </cell>
          <cell r="BF107">
            <v>0</v>
          </cell>
          <cell r="BG107">
            <v>2</v>
          </cell>
          <cell r="BH107">
            <v>1</v>
          </cell>
          <cell r="BI107">
            <v>0</v>
          </cell>
          <cell r="BJ107">
            <v>2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17</v>
          </cell>
          <cell r="BQ107">
            <v>1</v>
          </cell>
          <cell r="BR107">
            <v>1.5</v>
          </cell>
          <cell r="BS107">
            <v>0</v>
          </cell>
          <cell r="BT107">
            <v>2</v>
          </cell>
          <cell r="BU107">
            <v>0</v>
          </cell>
          <cell r="BV107">
            <v>1.5</v>
          </cell>
          <cell r="BW107">
            <v>0</v>
          </cell>
          <cell r="BX107">
            <v>0</v>
          </cell>
          <cell r="BY107">
            <v>1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1</v>
          </cell>
          <cell r="CE107">
            <v>1.5</v>
          </cell>
          <cell r="CF107">
            <v>1.5</v>
          </cell>
          <cell r="CG107">
            <v>0</v>
          </cell>
          <cell r="CH107">
            <v>1.5</v>
          </cell>
          <cell r="CI107">
            <v>0</v>
          </cell>
          <cell r="CJ107">
            <v>0</v>
          </cell>
          <cell r="CK107">
            <v>2</v>
          </cell>
          <cell r="CL107">
            <v>1</v>
          </cell>
          <cell r="CM107">
            <v>0</v>
          </cell>
          <cell r="CN107">
            <v>2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17</v>
          </cell>
          <cell r="CU107">
            <v>0.5</v>
          </cell>
          <cell r="CV107">
            <v>1.5</v>
          </cell>
          <cell r="CW107">
            <v>0</v>
          </cell>
          <cell r="CX107">
            <v>2</v>
          </cell>
          <cell r="CY107">
            <v>0</v>
          </cell>
          <cell r="CZ107">
            <v>1</v>
          </cell>
          <cell r="DA107">
            <v>0</v>
          </cell>
          <cell r="DB107">
            <v>0</v>
          </cell>
          <cell r="DC107">
            <v>1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1</v>
          </cell>
          <cell r="DI107">
            <v>1</v>
          </cell>
          <cell r="DJ107">
            <v>1</v>
          </cell>
          <cell r="DK107">
            <v>0</v>
          </cell>
          <cell r="DL107">
            <v>1</v>
          </cell>
          <cell r="DM107">
            <v>0</v>
          </cell>
          <cell r="DN107">
            <v>0</v>
          </cell>
          <cell r="DO107">
            <v>1</v>
          </cell>
          <cell r="DP107">
            <v>1</v>
          </cell>
          <cell r="DQ107">
            <v>0</v>
          </cell>
          <cell r="DR107">
            <v>2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14</v>
          </cell>
          <cell r="DY107">
            <v>0</v>
          </cell>
          <cell r="DZ107">
            <v>2</v>
          </cell>
          <cell r="EA107">
            <v>0</v>
          </cell>
          <cell r="EB107">
            <v>1</v>
          </cell>
          <cell r="EC107">
            <v>0</v>
          </cell>
          <cell r="ED107">
            <v>1</v>
          </cell>
          <cell r="EE107">
            <v>0</v>
          </cell>
          <cell r="EF107">
            <v>0</v>
          </cell>
        </row>
        <row r="108">
          <cell r="B108" t="str">
            <v>ГБУЗ РБ Поликлиника № 43 г.Уфа</v>
          </cell>
          <cell r="C108">
            <v>0</v>
          </cell>
          <cell r="D108">
            <v>0</v>
          </cell>
          <cell r="E108">
            <v>19512</v>
          </cell>
          <cell r="F108">
            <v>768</v>
          </cell>
          <cell r="G108">
            <v>0</v>
          </cell>
          <cell r="H108">
            <v>888</v>
          </cell>
          <cell r="I108">
            <v>204</v>
          </cell>
          <cell r="J108">
            <v>1104</v>
          </cell>
          <cell r="K108">
            <v>3288</v>
          </cell>
          <cell r="L108">
            <v>4272</v>
          </cell>
          <cell r="M108">
            <v>1648</v>
          </cell>
          <cell r="N108">
            <v>5904</v>
          </cell>
          <cell r="O108">
            <v>340</v>
          </cell>
          <cell r="P108">
            <v>0</v>
          </cell>
          <cell r="Q108">
            <v>8744</v>
          </cell>
          <cell r="R108">
            <v>3912</v>
          </cell>
          <cell r="S108">
            <v>0</v>
          </cell>
          <cell r="T108">
            <v>9024</v>
          </cell>
          <cell r="U108">
            <v>0</v>
          </cell>
          <cell r="V108">
            <v>240</v>
          </cell>
          <cell r="W108">
            <v>216</v>
          </cell>
          <cell r="X108">
            <v>0</v>
          </cell>
          <cell r="Y108">
            <v>0</v>
          </cell>
          <cell r="Z108">
            <v>61704</v>
          </cell>
          <cell r="AA108">
            <v>4272</v>
          </cell>
          <cell r="AB108">
            <v>3360</v>
          </cell>
          <cell r="AC108">
            <v>0</v>
          </cell>
          <cell r="AD108">
            <v>7128</v>
          </cell>
          <cell r="AE108">
            <v>0</v>
          </cell>
          <cell r="AF108">
            <v>6060</v>
          </cell>
          <cell r="AG108">
            <v>0</v>
          </cell>
          <cell r="AH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22</v>
          </cell>
          <cell r="AV108">
            <v>1</v>
          </cell>
          <cell r="AW108">
            <v>0</v>
          </cell>
          <cell r="AX108">
            <v>1</v>
          </cell>
          <cell r="AY108">
            <v>0.25</v>
          </cell>
          <cell r="AZ108">
            <v>3</v>
          </cell>
          <cell r="BA108">
            <v>2.25</v>
          </cell>
          <cell r="BB108">
            <v>3.75</v>
          </cell>
          <cell r="BC108">
            <v>1</v>
          </cell>
          <cell r="BD108">
            <v>5</v>
          </cell>
          <cell r="BE108">
            <v>0.25</v>
          </cell>
          <cell r="BF108">
            <v>0</v>
          </cell>
          <cell r="BG108">
            <v>6.5</v>
          </cell>
          <cell r="BH108">
            <v>5</v>
          </cell>
          <cell r="BI108">
            <v>0.75</v>
          </cell>
          <cell r="BJ108">
            <v>5.25</v>
          </cell>
          <cell r="BK108">
            <v>0</v>
          </cell>
          <cell r="BL108">
            <v>0.25</v>
          </cell>
          <cell r="BM108">
            <v>0.25</v>
          </cell>
          <cell r="BN108">
            <v>0</v>
          </cell>
          <cell r="BO108">
            <v>0</v>
          </cell>
          <cell r="BP108">
            <v>55.25</v>
          </cell>
          <cell r="BQ108">
            <v>3</v>
          </cell>
          <cell r="BR108">
            <v>2</v>
          </cell>
          <cell r="BS108">
            <v>1</v>
          </cell>
          <cell r="BT108">
            <v>7</v>
          </cell>
          <cell r="BU108">
            <v>0</v>
          </cell>
          <cell r="BV108">
            <v>3.25</v>
          </cell>
          <cell r="BW108">
            <v>0</v>
          </cell>
          <cell r="BX108">
            <v>0</v>
          </cell>
          <cell r="BY108">
            <v>15</v>
          </cell>
          <cell r="BZ108">
            <v>1</v>
          </cell>
          <cell r="CA108">
            <v>0</v>
          </cell>
          <cell r="CB108">
            <v>1</v>
          </cell>
          <cell r="CC108">
            <v>0.25</v>
          </cell>
          <cell r="CD108">
            <v>3</v>
          </cell>
          <cell r="CE108">
            <v>2.25</v>
          </cell>
          <cell r="CF108">
            <v>2.5</v>
          </cell>
          <cell r="CG108">
            <v>1</v>
          </cell>
          <cell r="CH108">
            <v>4.5</v>
          </cell>
          <cell r="CI108">
            <v>0.25</v>
          </cell>
          <cell r="CJ108">
            <v>0</v>
          </cell>
          <cell r="CK108">
            <v>3.5</v>
          </cell>
          <cell r="CL108">
            <v>2.5</v>
          </cell>
          <cell r="CM108">
            <v>0.5</v>
          </cell>
          <cell r="CN108">
            <v>4</v>
          </cell>
          <cell r="CO108">
            <v>0</v>
          </cell>
          <cell r="CP108">
            <v>0.25</v>
          </cell>
          <cell r="CQ108">
            <v>0.25</v>
          </cell>
          <cell r="CR108">
            <v>0</v>
          </cell>
          <cell r="CS108">
            <v>0</v>
          </cell>
          <cell r="CT108">
            <v>55</v>
          </cell>
          <cell r="CU108">
            <v>2.5</v>
          </cell>
          <cell r="CV108">
            <v>2</v>
          </cell>
          <cell r="CW108">
            <v>0</v>
          </cell>
          <cell r="CX108">
            <v>6</v>
          </cell>
          <cell r="CY108">
            <v>0</v>
          </cell>
          <cell r="CZ108">
            <v>2.25</v>
          </cell>
          <cell r="DA108">
            <v>0</v>
          </cell>
          <cell r="DB108">
            <v>0</v>
          </cell>
          <cell r="DC108">
            <v>15</v>
          </cell>
          <cell r="DD108">
            <v>1</v>
          </cell>
          <cell r="DE108">
            <v>0</v>
          </cell>
          <cell r="DF108">
            <v>1</v>
          </cell>
          <cell r="DG108">
            <v>0</v>
          </cell>
          <cell r="DH108">
            <v>3</v>
          </cell>
          <cell r="DI108">
            <v>2</v>
          </cell>
          <cell r="DJ108">
            <v>2</v>
          </cell>
          <cell r="DK108">
            <v>1</v>
          </cell>
          <cell r="DL108">
            <v>5</v>
          </cell>
          <cell r="DM108">
            <v>0</v>
          </cell>
          <cell r="DN108">
            <v>0</v>
          </cell>
          <cell r="DO108">
            <v>3</v>
          </cell>
          <cell r="DP108">
            <v>3</v>
          </cell>
          <cell r="DQ108">
            <v>0</v>
          </cell>
          <cell r="DR108">
            <v>4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27</v>
          </cell>
          <cell r="DY108">
            <v>1</v>
          </cell>
          <cell r="DZ108">
            <v>1</v>
          </cell>
          <cell r="EA108">
            <v>0</v>
          </cell>
          <cell r="EB108">
            <v>6</v>
          </cell>
          <cell r="EC108">
            <v>0</v>
          </cell>
          <cell r="ED108">
            <v>2</v>
          </cell>
          <cell r="EE108">
            <v>0</v>
          </cell>
          <cell r="EF108">
            <v>0</v>
          </cell>
        </row>
        <row r="109">
          <cell r="B109" t="str">
            <v>ГБУЗ РБ Поликлиника № 44 г.Уфа</v>
          </cell>
          <cell r="C109">
            <v>0</v>
          </cell>
          <cell r="D109">
            <v>0</v>
          </cell>
          <cell r="E109">
            <v>13500</v>
          </cell>
          <cell r="F109">
            <v>0</v>
          </cell>
          <cell r="G109">
            <v>0</v>
          </cell>
          <cell r="H109">
            <v>900</v>
          </cell>
          <cell r="I109">
            <v>0</v>
          </cell>
          <cell r="J109">
            <v>2200</v>
          </cell>
          <cell r="K109">
            <v>500</v>
          </cell>
          <cell r="L109">
            <v>2500</v>
          </cell>
          <cell r="M109">
            <v>1500</v>
          </cell>
          <cell r="N109">
            <v>2500</v>
          </cell>
          <cell r="O109">
            <v>0</v>
          </cell>
          <cell r="P109">
            <v>0</v>
          </cell>
          <cell r="Q109">
            <v>1700</v>
          </cell>
          <cell r="R109">
            <v>3000</v>
          </cell>
          <cell r="S109">
            <v>0</v>
          </cell>
          <cell r="T109">
            <v>3000</v>
          </cell>
          <cell r="U109">
            <v>0</v>
          </cell>
          <cell r="V109">
            <v>0</v>
          </cell>
          <cell r="W109">
            <v>2500</v>
          </cell>
          <cell r="X109">
            <v>0</v>
          </cell>
          <cell r="Y109">
            <v>0</v>
          </cell>
          <cell r="Z109">
            <v>30800</v>
          </cell>
          <cell r="AA109">
            <v>2200</v>
          </cell>
          <cell r="AB109">
            <v>1200</v>
          </cell>
          <cell r="AC109">
            <v>1150</v>
          </cell>
          <cell r="AD109">
            <v>2050</v>
          </cell>
          <cell r="AE109">
            <v>0</v>
          </cell>
          <cell r="AF109">
            <v>2900</v>
          </cell>
          <cell r="AG109">
            <v>0</v>
          </cell>
          <cell r="AH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17.25</v>
          </cell>
          <cell r="AV109">
            <v>0</v>
          </cell>
          <cell r="AW109">
            <v>0</v>
          </cell>
          <cell r="AX109">
            <v>1</v>
          </cell>
          <cell r="AY109">
            <v>0</v>
          </cell>
          <cell r="AZ109">
            <v>3</v>
          </cell>
          <cell r="BA109">
            <v>1.5</v>
          </cell>
          <cell r="BB109">
            <v>3.25</v>
          </cell>
          <cell r="BC109">
            <v>1.25</v>
          </cell>
          <cell r="BD109">
            <v>4.5</v>
          </cell>
          <cell r="BE109">
            <v>0</v>
          </cell>
          <cell r="BF109">
            <v>0</v>
          </cell>
          <cell r="BG109">
            <v>2</v>
          </cell>
          <cell r="BH109">
            <v>4.5</v>
          </cell>
          <cell r="BI109">
            <v>0</v>
          </cell>
          <cell r="BJ109">
            <v>4.5</v>
          </cell>
          <cell r="BK109">
            <v>0</v>
          </cell>
          <cell r="BL109">
            <v>0</v>
          </cell>
          <cell r="BM109">
            <v>2</v>
          </cell>
          <cell r="BN109">
            <v>0</v>
          </cell>
          <cell r="BO109">
            <v>0</v>
          </cell>
          <cell r="BP109">
            <v>39</v>
          </cell>
          <cell r="BQ109">
            <v>2</v>
          </cell>
          <cell r="BR109">
            <v>1.5</v>
          </cell>
          <cell r="BS109">
            <v>2.5</v>
          </cell>
          <cell r="BT109">
            <v>3.5</v>
          </cell>
          <cell r="BU109">
            <v>0</v>
          </cell>
          <cell r="BV109">
            <v>3</v>
          </cell>
          <cell r="BW109">
            <v>0</v>
          </cell>
          <cell r="BX109">
            <v>0</v>
          </cell>
          <cell r="BY109">
            <v>17.25</v>
          </cell>
          <cell r="BZ109">
            <v>0</v>
          </cell>
          <cell r="CA109">
            <v>0</v>
          </cell>
          <cell r="CB109">
            <v>1</v>
          </cell>
          <cell r="CC109">
            <v>0</v>
          </cell>
          <cell r="CD109">
            <v>2</v>
          </cell>
          <cell r="CE109">
            <v>0.75</v>
          </cell>
          <cell r="CF109">
            <v>3.25</v>
          </cell>
          <cell r="CG109">
            <v>1.25</v>
          </cell>
          <cell r="CH109">
            <v>3.5</v>
          </cell>
          <cell r="CI109">
            <v>0</v>
          </cell>
          <cell r="CJ109">
            <v>0</v>
          </cell>
          <cell r="CK109">
            <v>1</v>
          </cell>
          <cell r="CL109">
            <v>3.25</v>
          </cell>
          <cell r="CM109">
            <v>0</v>
          </cell>
          <cell r="CN109">
            <v>4.5</v>
          </cell>
          <cell r="CO109">
            <v>0</v>
          </cell>
          <cell r="CP109">
            <v>0</v>
          </cell>
          <cell r="CQ109">
            <v>2</v>
          </cell>
          <cell r="CR109">
            <v>0</v>
          </cell>
          <cell r="CS109">
            <v>0</v>
          </cell>
          <cell r="CT109">
            <v>39</v>
          </cell>
          <cell r="CU109">
            <v>1.5</v>
          </cell>
          <cell r="CV109">
            <v>1.5</v>
          </cell>
          <cell r="CW109">
            <v>2</v>
          </cell>
          <cell r="CX109">
            <v>3.5</v>
          </cell>
          <cell r="CY109">
            <v>0</v>
          </cell>
          <cell r="CZ109">
            <v>3</v>
          </cell>
          <cell r="DA109">
            <v>0</v>
          </cell>
          <cell r="DB109">
            <v>0</v>
          </cell>
          <cell r="DC109">
            <v>15</v>
          </cell>
          <cell r="DD109">
            <v>0</v>
          </cell>
          <cell r="DE109">
            <v>0</v>
          </cell>
          <cell r="DF109">
            <v>1</v>
          </cell>
          <cell r="DG109">
            <v>0</v>
          </cell>
          <cell r="DH109">
            <v>1</v>
          </cell>
          <cell r="DI109">
            <v>1</v>
          </cell>
          <cell r="DJ109">
            <v>2</v>
          </cell>
          <cell r="DK109">
            <v>1</v>
          </cell>
          <cell r="DL109">
            <v>5</v>
          </cell>
          <cell r="DM109">
            <v>0</v>
          </cell>
          <cell r="DN109">
            <v>0</v>
          </cell>
          <cell r="DO109">
            <v>1</v>
          </cell>
          <cell r="DP109">
            <v>2</v>
          </cell>
          <cell r="DQ109">
            <v>0</v>
          </cell>
          <cell r="DR109">
            <v>3</v>
          </cell>
          <cell r="DS109">
            <v>0</v>
          </cell>
          <cell r="DT109">
            <v>0</v>
          </cell>
          <cell r="DU109">
            <v>2</v>
          </cell>
          <cell r="DV109">
            <v>0</v>
          </cell>
          <cell r="DW109">
            <v>0</v>
          </cell>
          <cell r="DX109">
            <v>32</v>
          </cell>
          <cell r="DY109">
            <v>1</v>
          </cell>
          <cell r="DZ109">
            <v>1</v>
          </cell>
          <cell r="EA109">
            <v>1</v>
          </cell>
          <cell r="EB109">
            <v>2</v>
          </cell>
          <cell r="EC109">
            <v>0</v>
          </cell>
          <cell r="ED109">
            <v>4</v>
          </cell>
          <cell r="EE109">
            <v>0</v>
          </cell>
          <cell r="EF109">
            <v>0</v>
          </cell>
        </row>
        <row r="110">
          <cell r="B110" t="str">
            <v>ГБУЗ РБ Поликлиника № 46 г.Уфа</v>
          </cell>
          <cell r="C110">
            <v>0</v>
          </cell>
          <cell r="D110">
            <v>0</v>
          </cell>
          <cell r="E110">
            <v>3360</v>
          </cell>
          <cell r="F110">
            <v>0</v>
          </cell>
          <cell r="G110">
            <v>0</v>
          </cell>
          <cell r="H110">
            <v>1440</v>
          </cell>
          <cell r="I110">
            <v>0</v>
          </cell>
          <cell r="J110">
            <v>1800</v>
          </cell>
          <cell r="K110">
            <v>1800</v>
          </cell>
          <cell r="L110">
            <v>2160</v>
          </cell>
          <cell r="M110">
            <v>3360</v>
          </cell>
          <cell r="N110">
            <v>2200</v>
          </cell>
          <cell r="O110">
            <v>0</v>
          </cell>
          <cell r="P110">
            <v>0</v>
          </cell>
          <cell r="Q110">
            <v>2400</v>
          </cell>
          <cell r="R110">
            <v>2300</v>
          </cell>
          <cell r="S110">
            <v>0</v>
          </cell>
          <cell r="T110">
            <v>1600</v>
          </cell>
          <cell r="U110">
            <v>0</v>
          </cell>
          <cell r="V110">
            <v>3360</v>
          </cell>
          <cell r="W110">
            <v>0</v>
          </cell>
          <cell r="X110">
            <v>0</v>
          </cell>
          <cell r="Y110">
            <v>240</v>
          </cell>
          <cell r="Z110">
            <v>26124</v>
          </cell>
          <cell r="AA110">
            <v>3000</v>
          </cell>
          <cell r="AB110">
            <v>2100</v>
          </cell>
          <cell r="AC110">
            <v>2500</v>
          </cell>
          <cell r="AD110">
            <v>2450</v>
          </cell>
          <cell r="AE110">
            <v>0</v>
          </cell>
          <cell r="AF110">
            <v>2500</v>
          </cell>
          <cell r="AG110">
            <v>0</v>
          </cell>
          <cell r="AH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2</v>
          </cell>
          <cell r="AV110">
            <v>0</v>
          </cell>
          <cell r="AW110">
            <v>0</v>
          </cell>
          <cell r="AX110">
            <v>0.75</v>
          </cell>
          <cell r="AY110">
            <v>0</v>
          </cell>
          <cell r="AZ110">
            <v>2</v>
          </cell>
          <cell r="BA110">
            <v>1.75</v>
          </cell>
          <cell r="BB110">
            <v>3.25</v>
          </cell>
          <cell r="BC110">
            <v>1</v>
          </cell>
          <cell r="BD110">
            <v>6</v>
          </cell>
          <cell r="BE110">
            <v>0</v>
          </cell>
          <cell r="BF110">
            <v>0</v>
          </cell>
          <cell r="BG110">
            <v>2</v>
          </cell>
          <cell r="BH110">
            <v>3</v>
          </cell>
          <cell r="BI110">
            <v>0</v>
          </cell>
          <cell r="BJ110">
            <v>2</v>
          </cell>
          <cell r="BK110">
            <v>0</v>
          </cell>
          <cell r="BL110">
            <v>1.5</v>
          </cell>
          <cell r="BM110">
            <v>0</v>
          </cell>
          <cell r="BN110">
            <v>0</v>
          </cell>
          <cell r="BO110">
            <v>1.25</v>
          </cell>
          <cell r="BP110">
            <v>34.75</v>
          </cell>
          <cell r="BQ110">
            <v>1</v>
          </cell>
          <cell r="BR110">
            <v>1.5</v>
          </cell>
          <cell r="BS110">
            <v>3</v>
          </cell>
          <cell r="BT110">
            <v>3.5</v>
          </cell>
          <cell r="BU110">
            <v>0</v>
          </cell>
          <cell r="BV110">
            <v>3.25</v>
          </cell>
          <cell r="BW110">
            <v>0</v>
          </cell>
          <cell r="BX110">
            <v>0</v>
          </cell>
          <cell r="BY110">
            <v>2</v>
          </cell>
          <cell r="BZ110">
            <v>0</v>
          </cell>
          <cell r="CA110">
            <v>0</v>
          </cell>
          <cell r="CB110">
            <v>0.75</v>
          </cell>
          <cell r="CC110">
            <v>0</v>
          </cell>
          <cell r="CD110">
            <v>2</v>
          </cell>
          <cell r="CE110">
            <v>1.75</v>
          </cell>
          <cell r="CF110">
            <v>3</v>
          </cell>
          <cell r="CG110">
            <v>1</v>
          </cell>
          <cell r="CH110">
            <v>6</v>
          </cell>
          <cell r="CI110">
            <v>0</v>
          </cell>
          <cell r="CJ110">
            <v>0</v>
          </cell>
          <cell r="CK110">
            <v>2</v>
          </cell>
          <cell r="CL110">
            <v>3</v>
          </cell>
          <cell r="CM110">
            <v>0</v>
          </cell>
          <cell r="CN110">
            <v>2</v>
          </cell>
          <cell r="CO110">
            <v>0</v>
          </cell>
          <cell r="CP110">
            <v>1.5</v>
          </cell>
          <cell r="CQ110">
            <v>0</v>
          </cell>
          <cell r="CR110">
            <v>0</v>
          </cell>
          <cell r="CS110">
            <v>1.25</v>
          </cell>
          <cell r="CT110">
            <v>34.5</v>
          </cell>
          <cell r="CU110">
            <v>1</v>
          </cell>
          <cell r="CV110">
            <v>1.5</v>
          </cell>
          <cell r="CW110">
            <v>3</v>
          </cell>
          <cell r="CX110">
            <v>3.5</v>
          </cell>
          <cell r="CY110">
            <v>0</v>
          </cell>
          <cell r="CZ110">
            <v>3.25</v>
          </cell>
          <cell r="DA110">
            <v>0</v>
          </cell>
          <cell r="DB110">
            <v>0</v>
          </cell>
          <cell r="DC110">
            <v>4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2</v>
          </cell>
          <cell r="DI110">
            <v>1</v>
          </cell>
          <cell r="DJ110">
            <v>4</v>
          </cell>
          <cell r="DK110">
            <v>1</v>
          </cell>
          <cell r="DL110">
            <v>4</v>
          </cell>
          <cell r="DM110">
            <v>0</v>
          </cell>
          <cell r="DN110">
            <v>0</v>
          </cell>
          <cell r="DO110">
            <v>2</v>
          </cell>
          <cell r="DP110">
            <v>3</v>
          </cell>
          <cell r="DQ110">
            <v>0</v>
          </cell>
          <cell r="DR110">
            <v>2</v>
          </cell>
          <cell r="DS110">
            <v>0</v>
          </cell>
          <cell r="DT110">
            <v>1</v>
          </cell>
          <cell r="DU110">
            <v>0</v>
          </cell>
          <cell r="DV110">
            <v>0</v>
          </cell>
          <cell r="DW110">
            <v>1</v>
          </cell>
          <cell r="DX110">
            <v>40</v>
          </cell>
          <cell r="DY110">
            <v>1</v>
          </cell>
          <cell r="DZ110">
            <v>1</v>
          </cell>
          <cell r="EA110">
            <v>3</v>
          </cell>
          <cell r="EB110">
            <v>3</v>
          </cell>
          <cell r="EC110">
            <v>0</v>
          </cell>
          <cell r="ED110">
            <v>4</v>
          </cell>
          <cell r="EE110">
            <v>0</v>
          </cell>
          <cell r="EF110">
            <v>0</v>
          </cell>
        </row>
        <row r="111">
          <cell r="B111" t="str">
            <v>ГБУЗ РБ Поликлиника № 48 г.Уфа</v>
          </cell>
          <cell r="C111">
            <v>0</v>
          </cell>
          <cell r="D111">
            <v>0</v>
          </cell>
          <cell r="E111">
            <v>2600</v>
          </cell>
          <cell r="F111">
            <v>0</v>
          </cell>
          <cell r="G111">
            <v>0</v>
          </cell>
          <cell r="H111">
            <v>2650</v>
          </cell>
          <cell r="I111">
            <v>0</v>
          </cell>
          <cell r="J111">
            <v>1805</v>
          </cell>
          <cell r="K111">
            <v>1025</v>
          </cell>
          <cell r="L111">
            <v>504</v>
          </cell>
          <cell r="M111">
            <v>0</v>
          </cell>
          <cell r="N111">
            <v>2040</v>
          </cell>
          <cell r="O111">
            <v>0</v>
          </cell>
          <cell r="P111">
            <v>0</v>
          </cell>
          <cell r="Q111">
            <v>7236</v>
          </cell>
          <cell r="R111">
            <v>960</v>
          </cell>
          <cell r="S111">
            <v>0</v>
          </cell>
          <cell r="T111">
            <v>2088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16920</v>
          </cell>
          <cell r="AA111">
            <v>3920</v>
          </cell>
          <cell r="AB111">
            <v>720</v>
          </cell>
          <cell r="AC111">
            <v>0</v>
          </cell>
          <cell r="AD111">
            <v>1620</v>
          </cell>
          <cell r="AE111">
            <v>0</v>
          </cell>
          <cell r="AF111">
            <v>1656</v>
          </cell>
          <cell r="AG111">
            <v>0</v>
          </cell>
          <cell r="AH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</v>
          </cell>
          <cell r="AV111">
            <v>0</v>
          </cell>
          <cell r="AW111">
            <v>0</v>
          </cell>
          <cell r="AX111">
            <v>1</v>
          </cell>
          <cell r="AY111">
            <v>0</v>
          </cell>
          <cell r="AZ111">
            <v>1</v>
          </cell>
          <cell r="BA111">
            <v>1</v>
          </cell>
          <cell r="BB111">
            <v>1</v>
          </cell>
          <cell r="BC111">
            <v>0.5</v>
          </cell>
          <cell r="BD111">
            <v>2</v>
          </cell>
          <cell r="BE111">
            <v>0</v>
          </cell>
          <cell r="BF111">
            <v>0</v>
          </cell>
          <cell r="BG111">
            <v>3.5</v>
          </cell>
          <cell r="BH111">
            <v>2</v>
          </cell>
          <cell r="BI111">
            <v>0</v>
          </cell>
          <cell r="BJ111">
            <v>2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18</v>
          </cell>
          <cell r="BQ111">
            <v>1.5</v>
          </cell>
          <cell r="BR111">
            <v>1</v>
          </cell>
          <cell r="BS111">
            <v>0</v>
          </cell>
          <cell r="BT111">
            <v>2</v>
          </cell>
          <cell r="BU111">
            <v>0</v>
          </cell>
          <cell r="BV111">
            <v>1</v>
          </cell>
          <cell r="BW111">
            <v>0</v>
          </cell>
          <cell r="BX111">
            <v>0</v>
          </cell>
          <cell r="BY111">
            <v>1</v>
          </cell>
          <cell r="BZ111">
            <v>0</v>
          </cell>
          <cell r="CA111">
            <v>0</v>
          </cell>
          <cell r="CB111">
            <v>1</v>
          </cell>
          <cell r="CC111">
            <v>0</v>
          </cell>
          <cell r="CD111">
            <v>1</v>
          </cell>
          <cell r="CE111">
            <v>1</v>
          </cell>
          <cell r="CF111">
            <v>0.5</v>
          </cell>
          <cell r="CG111">
            <v>0.25</v>
          </cell>
          <cell r="CH111">
            <v>2</v>
          </cell>
          <cell r="CI111">
            <v>0</v>
          </cell>
          <cell r="CJ111">
            <v>0</v>
          </cell>
          <cell r="CK111">
            <v>2.25</v>
          </cell>
          <cell r="CL111">
            <v>1</v>
          </cell>
          <cell r="CM111">
            <v>0</v>
          </cell>
          <cell r="CN111">
            <v>1.5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13.5</v>
          </cell>
          <cell r="CU111">
            <v>0.75</v>
          </cell>
          <cell r="CV111">
            <v>1</v>
          </cell>
          <cell r="CW111">
            <v>0</v>
          </cell>
          <cell r="CX111">
            <v>1</v>
          </cell>
          <cell r="CY111">
            <v>0</v>
          </cell>
          <cell r="CZ111">
            <v>1</v>
          </cell>
          <cell r="DA111">
            <v>0</v>
          </cell>
          <cell r="DB111">
            <v>0</v>
          </cell>
          <cell r="DC111">
            <v>1</v>
          </cell>
          <cell r="DD111">
            <v>0</v>
          </cell>
          <cell r="DE111">
            <v>0</v>
          </cell>
          <cell r="DF111">
            <v>1</v>
          </cell>
          <cell r="DG111">
            <v>0</v>
          </cell>
          <cell r="DH111">
            <v>1</v>
          </cell>
          <cell r="DI111">
            <v>1</v>
          </cell>
          <cell r="DJ111">
            <v>1</v>
          </cell>
          <cell r="DK111">
            <v>1</v>
          </cell>
          <cell r="DL111">
            <v>2</v>
          </cell>
          <cell r="DM111">
            <v>0</v>
          </cell>
          <cell r="DN111">
            <v>0</v>
          </cell>
          <cell r="DO111">
            <v>2</v>
          </cell>
          <cell r="DP111">
            <v>1</v>
          </cell>
          <cell r="DQ111">
            <v>0</v>
          </cell>
          <cell r="DR111">
            <v>2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15</v>
          </cell>
          <cell r="DY111">
            <v>2</v>
          </cell>
          <cell r="DZ111">
            <v>2</v>
          </cell>
          <cell r="EA111">
            <v>0</v>
          </cell>
          <cell r="EB111">
            <v>1</v>
          </cell>
          <cell r="EC111">
            <v>0</v>
          </cell>
          <cell r="ED111">
            <v>1</v>
          </cell>
          <cell r="EE111">
            <v>0</v>
          </cell>
          <cell r="EF111">
            <v>0</v>
          </cell>
        </row>
        <row r="112">
          <cell r="B112" t="str">
            <v>ГБУЗ РБ Поликлиника № 50 г.Уфа</v>
          </cell>
          <cell r="C112">
            <v>0</v>
          </cell>
          <cell r="D112">
            <v>0</v>
          </cell>
          <cell r="E112">
            <v>25600</v>
          </cell>
          <cell r="F112">
            <v>1500</v>
          </cell>
          <cell r="G112">
            <v>0</v>
          </cell>
          <cell r="H112">
            <v>1500</v>
          </cell>
          <cell r="I112">
            <v>500</v>
          </cell>
          <cell r="J112">
            <v>4045</v>
          </cell>
          <cell r="K112">
            <v>2000</v>
          </cell>
          <cell r="L112">
            <v>7700</v>
          </cell>
          <cell r="M112">
            <v>1360</v>
          </cell>
          <cell r="N112">
            <v>8100</v>
          </cell>
          <cell r="O112">
            <v>0</v>
          </cell>
          <cell r="P112">
            <v>0</v>
          </cell>
          <cell r="Q112">
            <v>10958</v>
          </cell>
          <cell r="R112">
            <v>4100</v>
          </cell>
          <cell r="S112">
            <v>0</v>
          </cell>
          <cell r="T112">
            <v>6900</v>
          </cell>
          <cell r="U112">
            <v>0</v>
          </cell>
          <cell r="V112">
            <v>1200</v>
          </cell>
          <cell r="W112">
            <v>1000</v>
          </cell>
          <cell r="X112">
            <v>0</v>
          </cell>
          <cell r="Y112">
            <v>1200</v>
          </cell>
          <cell r="Z112">
            <v>77800</v>
          </cell>
          <cell r="AA112">
            <v>2850</v>
          </cell>
          <cell r="AB112">
            <v>4942</v>
          </cell>
          <cell r="AC112">
            <v>1400</v>
          </cell>
          <cell r="AD112">
            <v>5675</v>
          </cell>
          <cell r="AE112">
            <v>0</v>
          </cell>
          <cell r="AF112">
            <v>13950</v>
          </cell>
          <cell r="AG112">
            <v>0</v>
          </cell>
          <cell r="AH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25.25</v>
          </cell>
          <cell r="AV112">
            <v>1</v>
          </cell>
          <cell r="AW112">
            <v>0</v>
          </cell>
          <cell r="AX112">
            <v>1.5</v>
          </cell>
          <cell r="AY112">
            <v>0.5</v>
          </cell>
          <cell r="AZ112">
            <v>3</v>
          </cell>
          <cell r="BA112">
            <v>2</v>
          </cell>
          <cell r="BB112">
            <v>3.5</v>
          </cell>
          <cell r="BC112">
            <v>1.5</v>
          </cell>
          <cell r="BD112">
            <v>7</v>
          </cell>
          <cell r="BE112">
            <v>0.5</v>
          </cell>
          <cell r="BF112">
            <v>0</v>
          </cell>
          <cell r="BG112">
            <v>7.25</v>
          </cell>
          <cell r="BH112">
            <v>4</v>
          </cell>
          <cell r="BI112">
            <v>1</v>
          </cell>
          <cell r="BJ112">
            <v>4</v>
          </cell>
          <cell r="BK112">
            <v>0</v>
          </cell>
          <cell r="BL112">
            <v>1</v>
          </cell>
          <cell r="BM112">
            <v>1.5</v>
          </cell>
          <cell r="BN112">
            <v>0</v>
          </cell>
          <cell r="BO112">
            <v>1.5</v>
          </cell>
          <cell r="BP112">
            <v>65</v>
          </cell>
          <cell r="BQ112">
            <v>2</v>
          </cell>
          <cell r="BR112">
            <v>2</v>
          </cell>
          <cell r="BS112">
            <v>4</v>
          </cell>
          <cell r="BT112">
            <v>6</v>
          </cell>
          <cell r="BU112">
            <v>0</v>
          </cell>
          <cell r="BV112">
            <v>5</v>
          </cell>
          <cell r="BW112">
            <v>0</v>
          </cell>
          <cell r="BX112">
            <v>0</v>
          </cell>
          <cell r="BY112">
            <v>16.25</v>
          </cell>
          <cell r="BZ112">
            <v>1</v>
          </cell>
          <cell r="CA112">
            <v>0</v>
          </cell>
          <cell r="CB112">
            <v>1.5</v>
          </cell>
          <cell r="CC112">
            <v>0.5</v>
          </cell>
          <cell r="CD112">
            <v>3</v>
          </cell>
          <cell r="CE112">
            <v>2</v>
          </cell>
          <cell r="CF112">
            <v>2.75</v>
          </cell>
          <cell r="CG112">
            <v>1.5</v>
          </cell>
          <cell r="CH112">
            <v>7</v>
          </cell>
          <cell r="CI112">
            <v>0.5</v>
          </cell>
          <cell r="CJ112">
            <v>0</v>
          </cell>
          <cell r="CK112">
            <v>4.25</v>
          </cell>
          <cell r="CL112">
            <v>2</v>
          </cell>
          <cell r="CM112">
            <v>1</v>
          </cell>
          <cell r="CN112">
            <v>4</v>
          </cell>
          <cell r="CO112">
            <v>0</v>
          </cell>
          <cell r="CP112">
            <v>0.5</v>
          </cell>
          <cell r="CQ112">
            <v>0.5</v>
          </cell>
          <cell r="CR112">
            <v>0</v>
          </cell>
          <cell r="CS112">
            <v>1.5</v>
          </cell>
          <cell r="CT112">
            <v>60</v>
          </cell>
          <cell r="CU112">
            <v>2</v>
          </cell>
          <cell r="CV112">
            <v>2</v>
          </cell>
          <cell r="CW112">
            <v>2</v>
          </cell>
          <cell r="CX112">
            <v>5</v>
          </cell>
          <cell r="CY112">
            <v>0</v>
          </cell>
          <cell r="CZ112">
            <v>4</v>
          </cell>
          <cell r="DA112">
            <v>0</v>
          </cell>
          <cell r="DB112">
            <v>0</v>
          </cell>
          <cell r="DC112">
            <v>16</v>
          </cell>
          <cell r="DD112">
            <v>1</v>
          </cell>
          <cell r="DE112">
            <v>0</v>
          </cell>
          <cell r="DF112">
            <v>1</v>
          </cell>
          <cell r="DG112">
            <v>1</v>
          </cell>
          <cell r="DH112">
            <v>3</v>
          </cell>
          <cell r="DI112">
            <v>1</v>
          </cell>
          <cell r="DJ112">
            <v>2</v>
          </cell>
          <cell r="DK112">
            <v>1</v>
          </cell>
          <cell r="DL112">
            <v>7</v>
          </cell>
          <cell r="DM112">
            <v>1</v>
          </cell>
          <cell r="DN112">
            <v>0</v>
          </cell>
          <cell r="DO112">
            <v>4</v>
          </cell>
          <cell r="DP112">
            <v>2</v>
          </cell>
          <cell r="DQ112">
            <v>1</v>
          </cell>
          <cell r="DR112">
            <v>6</v>
          </cell>
          <cell r="DS112">
            <v>0</v>
          </cell>
          <cell r="DT112">
            <v>1</v>
          </cell>
          <cell r="DU112">
            <v>1</v>
          </cell>
          <cell r="DV112">
            <v>0</v>
          </cell>
          <cell r="DW112">
            <v>1</v>
          </cell>
          <cell r="DX112">
            <v>60</v>
          </cell>
          <cell r="DY112">
            <v>2</v>
          </cell>
          <cell r="DZ112">
            <v>2</v>
          </cell>
          <cell r="EA112">
            <v>2</v>
          </cell>
          <cell r="EB112">
            <v>6</v>
          </cell>
          <cell r="EC112">
            <v>0</v>
          </cell>
          <cell r="ED112">
            <v>4</v>
          </cell>
          <cell r="EE112">
            <v>0</v>
          </cell>
          <cell r="EF112">
            <v>0</v>
          </cell>
        </row>
        <row r="113">
          <cell r="B113" t="str">
            <v>ГБУЗ РБ Поликлиника № 51 г.Уфа</v>
          </cell>
          <cell r="C113">
            <v>0</v>
          </cell>
          <cell r="D113">
            <v>0</v>
          </cell>
          <cell r="E113">
            <v>4720</v>
          </cell>
          <cell r="F113">
            <v>0</v>
          </cell>
          <cell r="G113">
            <v>0</v>
          </cell>
          <cell r="H113">
            <v>1180</v>
          </cell>
          <cell r="I113">
            <v>0</v>
          </cell>
          <cell r="J113">
            <v>4720</v>
          </cell>
          <cell r="K113">
            <v>1180</v>
          </cell>
          <cell r="L113">
            <v>2600</v>
          </cell>
          <cell r="M113">
            <v>0</v>
          </cell>
          <cell r="N113">
            <v>2400</v>
          </cell>
          <cell r="O113">
            <v>0</v>
          </cell>
          <cell r="P113">
            <v>0</v>
          </cell>
          <cell r="Q113">
            <v>870</v>
          </cell>
          <cell r="R113">
            <v>3100</v>
          </cell>
          <cell r="S113">
            <v>0</v>
          </cell>
          <cell r="T113">
            <v>2020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19417</v>
          </cell>
          <cell r="AA113">
            <v>2360</v>
          </cell>
          <cell r="AB113">
            <v>1500</v>
          </cell>
          <cell r="AC113">
            <v>0</v>
          </cell>
          <cell r="AD113">
            <v>2020</v>
          </cell>
          <cell r="AE113">
            <v>0</v>
          </cell>
          <cell r="AF113">
            <v>2020</v>
          </cell>
          <cell r="AG113">
            <v>0</v>
          </cell>
          <cell r="AH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2.25</v>
          </cell>
          <cell r="AV113">
            <v>0</v>
          </cell>
          <cell r="AW113">
            <v>0</v>
          </cell>
          <cell r="AX113">
            <v>0.5</v>
          </cell>
          <cell r="AY113">
            <v>0</v>
          </cell>
          <cell r="AZ113">
            <v>3</v>
          </cell>
          <cell r="BA113">
            <v>1.25</v>
          </cell>
          <cell r="BB113">
            <v>2</v>
          </cell>
          <cell r="BC113">
            <v>0</v>
          </cell>
          <cell r="BD113">
            <v>4.75</v>
          </cell>
          <cell r="BE113">
            <v>0</v>
          </cell>
          <cell r="BF113">
            <v>0.5</v>
          </cell>
          <cell r="BG113">
            <v>1.5</v>
          </cell>
          <cell r="BH113">
            <v>3</v>
          </cell>
          <cell r="BI113">
            <v>0</v>
          </cell>
          <cell r="BJ113">
            <v>4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33</v>
          </cell>
          <cell r="BQ113">
            <v>1</v>
          </cell>
          <cell r="BR113">
            <v>2</v>
          </cell>
          <cell r="BS113">
            <v>0</v>
          </cell>
          <cell r="BT113">
            <v>2.5</v>
          </cell>
          <cell r="BU113">
            <v>0</v>
          </cell>
          <cell r="BV113">
            <v>2</v>
          </cell>
          <cell r="BW113">
            <v>0</v>
          </cell>
          <cell r="BX113">
            <v>0</v>
          </cell>
          <cell r="BY113">
            <v>2.25</v>
          </cell>
          <cell r="BZ113">
            <v>0</v>
          </cell>
          <cell r="CA113">
            <v>0</v>
          </cell>
          <cell r="CB113">
            <v>0.5</v>
          </cell>
          <cell r="CC113">
            <v>0</v>
          </cell>
          <cell r="CD113">
            <v>3</v>
          </cell>
          <cell r="CE113">
            <v>1</v>
          </cell>
          <cell r="CF113">
            <v>2</v>
          </cell>
          <cell r="CG113">
            <v>0</v>
          </cell>
          <cell r="CH113">
            <v>2.25</v>
          </cell>
          <cell r="CI113">
            <v>0</v>
          </cell>
          <cell r="CJ113">
            <v>0.25</v>
          </cell>
          <cell r="CK113">
            <v>1.5</v>
          </cell>
          <cell r="CL113">
            <v>3</v>
          </cell>
          <cell r="CM113">
            <v>0</v>
          </cell>
          <cell r="CN113">
            <v>3.5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27.5</v>
          </cell>
          <cell r="CU113">
            <v>1</v>
          </cell>
          <cell r="CV113">
            <v>2</v>
          </cell>
          <cell r="CW113">
            <v>0</v>
          </cell>
          <cell r="CX113">
            <v>2.5</v>
          </cell>
          <cell r="CY113">
            <v>0</v>
          </cell>
          <cell r="CZ113">
            <v>2</v>
          </cell>
          <cell r="DA113">
            <v>0</v>
          </cell>
          <cell r="DB113">
            <v>0</v>
          </cell>
          <cell r="DC113">
            <v>3</v>
          </cell>
          <cell r="DD113">
            <v>0</v>
          </cell>
          <cell r="DE113">
            <v>0</v>
          </cell>
          <cell r="DF113">
            <v>1</v>
          </cell>
          <cell r="DG113">
            <v>0</v>
          </cell>
          <cell r="DH113">
            <v>4</v>
          </cell>
          <cell r="DI113">
            <v>1</v>
          </cell>
          <cell r="DJ113">
            <v>2</v>
          </cell>
          <cell r="DK113">
            <v>0</v>
          </cell>
          <cell r="DL113">
            <v>3</v>
          </cell>
          <cell r="DM113">
            <v>0</v>
          </cell>
          <cell r="DN113">
            <v>1</v>
          </cell>
          <cell r="DO113">
            <v>1</v>
          </cell>
          <cell r="DP113">
            <v>2</v>
          </cell>
          <cell r="DQ113">
            <v>0</v>
          </cell>
          <cell r="DR113">
            <v>3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27</v>
          </cell>
          <cell r="DY113">
            <v>1</v>
          </cell>
          <cell r="DZ113">
            <v>2</v>
          </cell>
          <cell r="EA113">
            <v>0</v>
          </cell>
          <cell r="EB113">
            <v>2</v>
          </cell>
          <cell r="EC113">
            <v>0</v>
          </cell>
          <cell r="ED113">
            <v>3</v>
          </cell>
          <cell r="EE113">
            <v>0</v>
          </cell>
          <cell r="EF113">
            <v>0</v>
          </cell>
        </row>
        <row r="114">
          <cell r="B114" t="str">
            <v>ГБУЗ РБ Поликлиника № 52 г.Уфа</v>
          </cell>
          <cell r="C114">
            <v>0</v>
          </cell>
          <cell r="D114">
            <v>0</v>
          </cell>
          <cell r="E114">
            <v>6760</v>
          </cell>
          <cell r="F114">
            <v>3600</v>
          </cell>
          <cell r="G114">
            <v>0</v>
          </cell>
          <cell r="H114">
            <v>3000</v>
          </cell>
          <cell r="I114">
            <v>0</v>
          </cell>
          <cell r="J114">
            <v>3000</v>
          </cell>
          <cell r="K114">
            <v>2895</v>
          </cell>
          <cell r="L114">
            <v>2000</v>
          </cell>
          <cell r="M114">
            <v>0</v>
          </cell>
          <cell r="N114">
            <v>3600</v>
          </cell>
          <cell r="O114">
            <v>0</v>
          </cell>
          <cell r="P114">
            <v>0</v>
          </cell>
          <cell r="Q114">
            <v>2200</v>
          </cell>
          <cell r="R114">
            <v>4000</v>
          </cell>
          <cell r="S114">
            <v>0</v>
          </cell>
          <cell r="T114">
            <v>3580</v>
          </cell>
          <cell r="U114">
            <v>0</v>
          </cell>
          <cell r="V114">
            <v>1500</v>
          </cell>
          <cell r="W114">
            <v>2000</v>
          </cell>
          <cell r="X114">
            <v>0</v>
          </cell>
          <cell r="Y114">
            <v>0</v>
          </cell>
          <cell r="Z114">
            <v>19000</v>
          </cell>
          <cell r="AA114">
            <v>1000</v>
          </cell>
          <cell r="AB114">
            <v>1000</v>
          </cell>
          <cell r="AC114">
            <v>700</v>
          </cell>
          <cell r="AD114">
            <v>3950</v>
          </cell>
          <cell r="AE114">
            <v>0</v>
          </cell>
          <cell r="AF114">
            <v>3200</v>
          </cell>
          <cell r="AG114">
            <v>0</v>
          </cell>
          <cell r="AH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2.25</v>
          </cell>
          <cell r="AV114">
            <v>1</v>
          </cell>
          <cell r="AW114">
            <v>0</v>
          </cell>
          <cell r="AX114">
            <v>1</v>
          </cell>
          <cell r="AY114">
            <v>0</v>
          </cell>
          <cell r="AZ114">
            <v>2</v>
          </cell>
          <cell r="BA114">
            <v>1.25</v>
          </cell>
          <cell r="BB114">
            <v>1</v>
          </cell>
          <cell r="BC114">
            <v>0.25</v>
          </cell>
          <cell r="BD114">
            <v>3.25</v>
          </cell>
          <cell r="BE114">
            <v>0</v>
          </cell>
          <cell r="BF114">
            <v>0</v>
          </cell>
          <cell r="BG114">
            <v>1</v>
          </cell>
          <cell r="BH114">
            <v>2</v>
          </cell>
          <cell r="BI114">
            <v>0.25</v>
          </cell>
          <cell r="BJ114">
            <v>2</v>
          </cell>
          <cell r="BK114">
            <v>0</v>
          </cell>
          <cell r="BL114">
            <v>1</v>
          </cell>
          <cell r="BM114">
            <v>1</v>
          </cell>
          <cell r="BN114">
            <v>0</v>
          </cell>
          <cell r="BO114">
            <v>0</v>
          </cell>
          <cell r="BP114">
            <v>23.75</v>
          </cell>
          <cell r="BQ114">
            <v>1</v>
          </cell>
          <cell r="BR114">
            <v>1</v>
          </cell>
          <cell r="BS114">
            <v>0.5</v>
          </cell>
          <cell r="BT114">
            <v>3</v>
          </cell>
          <cell r="BU114">
            <v>0</v>
          </cell>
          <cell r="BV114">
            <v>2</v>
          </cell>
          <cell r="BW114">
            <v>0</v>
          </cell>
          <cell r="BX114">
            <v>0</v>
          </cell>
          <cell r="BY114">
            <v>2</v>
          </cell>
          <cell r="BZ114">
            <v>1</v>
          </cell>
          <cell r="CA114">
            <v>0</v>
          </cell>
          <cell r="CB114">
            <v>1</v>
          </cell>
          <cell r="CC114">
            <v>0</v>
          </cell>
          <cell r="CD114">
            <v>2</v>
          </cell>
          <cell r="CE114">
            <v>1.25</v>
          </cell>
          <cell r="CF114">
            <v>1</v>
          </cell>
          <cell r="CG114">
            <v>0</v>
          </cell>
          <cell r="CH114">
            <v>3</v>
          </cell>
          <cell r="CI114">
            <v>0</v>
          </cell>
          <cell r="CJ114">
            <v>0</v>
          </cell>
          <cell r="CK114">
            <v>1</v>
          </cell>
          <cell r="CL114">
            <v>2</v>
          </cell>
          <cell r="CM114">
            <v>0</v>
          </cell>
          <cell r="CN114">
            <v>2</v>
          </cell>
          <cell r="CO114">
            <v>0</v>
          </cell>
          <cell r="CP114">
            <v>0.5</v>
          </cell>
          <cell r="CQ114">
            <v>1</v>
          </cell>
          <cell r="CR114">
            <v>0</v>
          </cell>
          <cell r="CS114">
            <v>0</v>
          </cell>
          <cell r="CT114">
            <v>23.75</v>
          </cell>
          <cell r="CU114">
            <v>0.5</v>
          </cell>
          <cell r="CV114">
            <v>0.5</v>
          </cell>
          <cell r="CW114">
            <v>0.25</v>
          </cell>
          <cell r="CX114">
            <v>3</v>
          </cell>
          <cell r="CY114">
            <v>0</v>
          </cell>
          <cell r="CZ114">
            <v>2</v>
          </cell>
          <cell r="DA114">
            <v>0</v>
          </cell>
          <cell r="DB114">
            <v>0</v>
          </cell>
          <cell r="DC114">
            <v>2</v>
          </cell>
          <cell r="DD114">
            <v>1</v>
          </cell>
          <cell r="DE114">
            <v>0</v>
          </cell>
          <cell r="DF114">
            <v>1</v>
          </cell>
          <cell r="DG114">
            <v>0</v>
          </cell>
          <cell r="DH114">
            <v>2</v>
          </cell>
          <cell r="DI114">
            <v>1</v>
          </cell>
          <cell r="DJ114">
            <v>1</v>
          </cell>
          <cell r="DK114">
            <v>0</v>
          </cell>
          <cell r="DL114">
            <v>2</v>
          </cell>
          <cell r="DM114">
            <v>0</v>
          </cell>
          <cell r="DN114">
            <v>0</v>
          </cell>
          <cell r="DO114">
            <v>0</v>
          </cell>
          <cell r="DP114">
            <v>2</v>
          </cell>
          <cell r="DQ114">
            <v>0</v>
          </cell>
          <cell r="DR114">
            <v>2</v>
          </cell>
          <cell r="DS114">
            <v>0</v>
          </cell>
          <cell r="DT114">
            <v>0</v>
          </cell>
          <cell r="DU114">
            <v>1</v>
          </cell>
          <cell r="DV114">
            <v>0</v>
          </cell>
          <cell r="DW114">
            <v>0</v>
          </cell>
          <cell r="DX114">
            <v>20</v>
          </cell>
          <cell r="DY114">
            <v>0</v>
          </cell>
          <cell r="DZ114">
            <v>0</v>
          </cell>
          <cell r="EA114">
            <v>0</v>
          </cell>
          <cell r="EB114">
            <v>2</v>
          </cell>
          <cell r="EC114">
            <v>0</v>
          </cell>
          <cell r="ED114">
            <v>1</v>
          </cell>
          <cell r="EE114">
            <v>0</v>
          </cell>
          <cell r="EF114">
            <v>0</v>
          </cell>
        </row>
        <row r="115">
          <cell r="B115" t="str">
            <v>ГБУЗ РБ Раевская ЦРБ</v>
          </cell>
          <cell r="C115">
            <v>0</v>
          </cell>
          <cell r="D115">
            <v>0</v>
          </cell>
          <cell r="E115">
            <v>2700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500</v>
          </cell>
          <cell r="K115">
            <v>250</v>
          </cell>
          <cell r="L115">
            <v>1491</v>
          </cell>
          <cell r="M115">
            <v>0</v>
          </cell>
          <cell r="N115">
            <v>3165</v>
          </cell>
          <cell r="O115">
            <v>0</v>
          </cell>
          <cell r="P115">
            <v>0</v>
          </cell>
          <cell r="Q115">
            <v>1505</v>
          </cell>
          <cell r="R115">
            <v>1716</v>
          </cell>
          <cell r="S115">
            <v>0</v>
          </cell>
          <cell r="T115">
            <v>2300</v>
          </cell>
          <cell r="U115">
            <v>11000</v>
          </cell>
          <cell r="V115">
            <v>0</v>
          </cell>
          <cell r="W115">
            <v>0</v>
          </cell>
          <cell r="X115">
            <v>0</v>
          </cell>
          <cell r="Y115">
            <v>14100</v>
          </cell>
          <cell r="Z115">
            <v>20000</v>
          </cell>
          <cell r="AA115">
            <v>2060</v>
          </cell>
          <cell r="AB115">
            <v>805</v>
          </cell>
          <cell r="AC115">
            <v>0</v>
          </cell>
          <cell r="AD115">
            <v>4500</v>
          </cell>
          <cell r="AE115">
            <v>0</v>
          </cell>
          <cell r="AF115">
            <v>1514</v>
          </cell>
          <cell r="AG115">
            <v>0</v>
          </cell>
          <cell r="AH115">
            <v>4520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4.5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1</v>
          </cell>
          <cell r="BA115">
            <v>1.25</v>
          </cell>
          <cell r="BB115">
            <v>1.5</v>
          </cell>
          <cell r="BC115">
            <v>0</v>
          </cell>
          <cell r="BD115">
            <v>3</v>
          </cell>
          <cell r="BE115">
            <v>0</v>
          </cell>
          <cell r="BF115">
            <v>0</v>
          </cell>
          <cell r="BG115">
            <v>2.25</v>
          </cell>
          <cell r="BH115">
            <v>2</v>
          </cell>
          <cell r="BI115">
            <v>0</v>
          </cell>
          <cell r="BJ115">
            <v>2.5</v>
          </cell>
          <cell r="BK115">
            <v>12</v>
          </cell>
          <cell r="BL115">
            <v>0</v>
          </cell>
          <cell r="BM115">
            <v>0</v>
          </cell>
          <cell r="BN115">
            <v>0</v>
          </cell>
          <cell r="BO115">
            <v>13</v>
          </cell>
          <cell r="BP115">
            <v>19.5</v>
          </cell>
          <cell r="BQ115">
            <v>2</v>
          </cell>
          <cell r="BR115">
            <v>1</v>
          </cell>
          <cell r="BS115">
            <v>0</v>
          </cell>
          <cell r="BT115">
            <v>5</v>
          </cell>
          <cell r="BU115">
            <v>0</v>
          </cell>
          <cell r="BV115">
            <v>2</v>
          </cell>
          <cell r="BW115">
            <v>0</v>
          </cell>
          <cell r="BX115">
            <v>4</v>
          </cell>
          <cell r="BY115">
            <v>4.5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1</v>
          </cell>
          <cell r="CE115">
            <v>1.25</v>
          </cell>
          <cell r="CF115">
            <v>1</v>
          </cell>
          <cell r="CG115">
            <v>0</v>
          </cell>
          <cell r="CH115">
            <v>3</v>
          </cell>
          <cell r="CI115">
            <v>0</v>
          </cell>
          <cell r="CJ115">
            <v>0</v>
          </cell>
          <cell r="CK115">
            <v>2.25</v>
          </cell>
          <cell r="CL115">
            <v>2</v>
          </cell>
          <cell r="CM115">
            <v>0</v>
          </cell>
          <cell r="CN115">
            <v>2.5</v>
          </cell>
          <cell r="CO115">
            <v>12</v>
          </cell>
          <cell r="CP115">
            <v>0</v>
          </cell>
          <cell r="CQ115">
            <v>0</v>
          </cell>
          <cell r="CR115">
            <v>0</v>
          </cell>
          <cell r="CS115">
            <v>12</v>
          </cell>
          <cell r="CT115">
            <v>19.5</v>
          </cell>
          <cell r="CU115">
            <v>2</v>
          </cell>
          <cell r="CV115">
            <v>1</v>
          </cell>
          <cell r="CW115">
            <v>0</v>
          </cell>
          <cell r="CX115">
            <v>5</v>
          </cell>
          <cell r="CY115">
            <v>0</v>
          </cell>
          <cell r="CZ115">
            <v>2</v>
          </cell>
          <cell r="DA115">
            <v>0</v>
          </cell>
          <cell r="DB115">
            <v>3</v>
          </cell>
          <cell r="DC115">
            <v>3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1</v>
          </cell>
          <cell r="DI115">
            <v>0</v>
          </cell>
          <cell r="DJ115">
            <v>0</v>
          </cell>
          <cell r="DK115">
            <v>0</v>
          </cell>
          <cell r="DL115">
            <v>2</v>
          </cell>
          <cell r="DM115">
            <v>0</v>
          </cell>
          <cell r="DN115">
            <v>0</v>
          </cell>
          <cell r="DO115">
            <v>1</v>
          </cell>
          <cell r="DP115">
            <v>1</v>
          </cell>
          <cell r="DQ115">
            <v>0</v>
          </cell>
          <cell r="DR115">
            <v>2</v>
          </cell>
          <cell r="DS115">
            <v>12</v>
          </cell>
          <cell r="DT115">
            <v>0</v>
          </cell>
          <cell r="DU115">
            <v>0</v>
          </cell>
          <cell r="DV115">
            <v>0</v>
          </cell>
          <cell r="DW115">
            <v>6</v>
          </cell>
          <cell r="DX115">
            <v>15</v>
          </cell>
          <cell r="DY115">
            <v>1</v>
          </cell>
          <cell r="DZ115">
            <v>0</v>
          </cell>
          <cell r="EA115">
            <v>0</v>
          </cell>
          <cell r="EB115">
            <v>1</v>
          </cell>
          <cell r="EC115">
            <v>0</v>
          </cell>
          <cell r="ED115">
            <v>1</v>
          </cell>
          <cell r="EE115">
            <v>0</v>
          </cell>
          <cell r="EF115">
            <v>3</v>
          </cell>
        </row>
        <row r="116">
          <cell r="B116" t="str">
            <v>ГБУЗ РБ РД № 3 г.Уфа</v>
          </cell>
          <cell r="C116">
            <v>10</v>
          </cell>
          <cell r="D116">
            <v>36099</v>
          </cell>
          <cell r="E116">
            <v>28699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6572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838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40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2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1.5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31.5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2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1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29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1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1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</row>
        <row r="117">
          <cell r="B117" t="str">
            <v>ГБУЗ РБ СП г.Октябрьский</v>
          </cell>
          <cell r="C117">
            <v>12293</v>
          </cell>
          <cell r="D117">
            <v>15400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27693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42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42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37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</row>
        <row r="118">
          <cell r="B118" t="str">
            <v>ГБУЗ РБ СП г.Салават</v>
          </cell>
          <cell r="C118">
            <v>11638</v>
          </cell>
          <cell r="D118">
            <v>22975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34613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39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39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28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</row>
        <row r="119">
          <cell r="B119" t="str">
            <v>ГБУЗ РБ СП г.Стерлитамак</v>
          </cell>
          <cell r="C119">
            <v>23900</v>
          </cell>
          <cell r="D119">
            <v>47600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71500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87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87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72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</row>
        <row r="120">
          <cell r="B120" t="str">
            <v>ГБУЗ РБ СП № 1 г.Уфа</v>
          </cell>
          <cell r="C120">
            <v>0</v>
          </cell>
          <cell r="D120">
            <v>18200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18200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22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22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18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</row>
        <row r="121">
          <cell r="B121" t="str">
            <v>ГБУЗ РБ СП № 2 г.Уфа</v>
          </cell>
          <cell r="C121">
            <v>0</v>
          </cell>
          <cell r="D121">
            <v>20700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20700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28.5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25.25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29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</row>
        <row r="122">
          <cell r="B122" t="str">
            <v>ГБУЗ РБ СП № 4 г.Уфа</v>
          </cell>
          <cell r="C122">
            <v>0</v>
          </cell>
          <cell r="D122">
            <v>25000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25000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40.5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40.5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27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</row>
        <row r="123">
          <cell r="B123" t="str">
            <v>ГБУЗ РБ СП № 5 г.Уфа</v>
          </cell>
          <cell r="C123">
            <v>0</v>
          </cell>
          <cell r="D123">
            <v>24400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24400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35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35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24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</row>
        <row r="124">
          <cell r="B124" t="str">
            <v>ГБУЗ РБ Стерлибашевская ЦРБ</v>
          </cell>
          <cell r="C124">
            <v>0</v>
          </cell>
          <cell r="D124">
            <v>0</v>
          </cell>
          <cell r="E124">
            <v>722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431</v>
          </cell>
          <cell r="K124">
            <v>0</v>
          </cell>
          <cell r="L124">
            <v>720</v>
          </cell>
          <cell r="M124">
            <v>0</v>
          </cell>
          <cell r="N124">
            <v>659</v>
          </cell>
          <cell r="O124">
            <v>0</v>
          </cell>
          <cell r="P124">
            <v>0</v>
          </cell>
          <cell r="Q124">
            <v>516</v>
          </cell>
          <cell r="R124">
            <v>790</v>
          </cell>
          <cell r="S124">
            <v>0</v>
          </cell>
          <cell r="T124">
            <v>672</v>
          </cell>
          <cell r="U124">
            <v>1250</v>
          </cell>
          <cell r="V124">
            <v>0</v>
          </cell>
          <cell r="W124">
            <v>0</v>
          </cell>
          <cell r="X124">
            <v>0</v>
          </cell>
          <cell r="Y124">
            <v>8355</v>
          </cell>
          <cell r="Z124">
            <v>2997</v>
          </cell>
          <cell r="AA124">
            <v>671</v>
          </cell>
          <cell r="AB124">
            <v>0</v>
          </cell>
          <cell r="AC124">
            <v>0</v>
          </cell>
          <cell r="AD124">
            <v>463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2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1</v>
          </cell>
          <cell r="BA124">
            <v>0</v>
          </cell>
          <cell r="BB124">
            <v>0.5</v>
          </cell>
          <cell r="BC124">
            <v>0</v>
          </cell>
          <cell r="BD124">
            <v>1</v>
          </cell>
          <cell r="BE124">
            <v>0</v>
          </cell>
          <cell r="BF124">
            <v>0</v>
          </cell>
          <cell r="BG124">
            <v>1</v>
          </cell>
          <cell r="BH124">
            <v>2</v>
          </cell>
          <cell r="BI124">
            <v>0</v>
          </cell>
          <cell r="BJ124">
            <v>1</v>
          </cell>
          <cell r="BK124">
            <v>5</v>
          </cell>
          <cell r="BL124">
            <v>0</v>
          </cell>
          <cell r="BM124">
            <v>0</v>
          </cell>
          <cell r="BN124">
            <v>0</v>
          </cell>
          <cell r="BO124">
            <v>9.75</v>
          </cell>
          <cell r="BP124">
            <v>7</v>
          </cell>
          <cell r="BQ124">
            <v>1</v>
          </cell>
          <cell r="BR124">
            <v>0</v>
          </cell>
          <cell r="BS124">
            <v>0</v>
          </cell>
          <cell r="BT124">
            <v>1</v>
          </cell>
          <cell r="BU124">
            <v>0</v>
          </cell>
          <cell r="BV124">
            <v>1</v>
          </cell>
          <cell r="BW124">
            <v>0</v>
          </cell>
          <cell r="BX124">
            <v>0</v>
          </cell>
          <cell r="BY124">
            <v>2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1</v>
          </cell>
          <cell r="CE124">
            <v>0</v>
          </cell>
          <cell r="CF124">
            <v>0.5</v>
          </cell>
          <cell r="CG124">
            <v>0</v>
          </cell>
          <cell r="CH124">
            <v>1</v>
          </cell>
          <cell r="CI124">
            <v>0</v>
          </cell>
          <cell r="CJ124">
            <v>0</v>
          </cell>
          <cell r="CK124">
            <v>1</v>
          </cell>
          <cell r="CL124">
            <v>1</v>
          </cell>
          <cell r="CM124">
            <v>0</v>
          </cell>
          <cell r="CN124">
            <v>0.25</v>
          </cell>
          <cell r="CO124">
            <v>3</v>
          </cell>
          <cell r="CP124">
            <v>0</v>
          </cell>
          <cell r="CQ124">
            <v>0</v>
          </cell>
          <cell r="CR124">
            <v>0</v>
          </cell>
          <cell r="CS124">
            <v>6.25</v>
          </cell>
          <cell r="CT124">
            <v>7</v>
          </cell>
          <cell r="CU124">
            <v>1</v>
          </cell>
          <cell r="CV124">
            <v>0</v>
          </cell>
          <cell r="CW124">
            <v>0</v>
          </cell>
          <cell r="CX124">
            <v>1</v>
          </cell>
          <cell r="CY124">
            <v>0</v>
          </cell>
          <cell r="CZ124">
            <v>1</v>
          </cell>
          <cell r="DA124">
            <v>0</v>
          </cell>
          <cell r="DB124">
            <v>0</v>
          </cell>
          <cell r="DC124">
            <v>2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1</v>
          </cell>
          <cell r="DI124">
            <v>0</v>
          </cell>
          <cell r="DJ124">
            <v>1</v>
          </cell>
          <cell r="DK124">
            <v>0</v>
          </cell>
          <cell r="DL124">
            <v>1</v>
          </cell>
          <cell r="DM124">
            <v>0</v>
          </cell>
          <cell r="DN124">
            <v>0</v>
          </cell>
          <cell r="DO124">
            <v>1</v>
          </cell>
          <cell r="DP124">
            <v>2</v>
          </cell>
          <cell r="DQ124">
            <v>0</v>
          </cell>
          <cell r="DR124">
            <v>1</v>
          </cell>
          <cell r="DS124">
            <v>4</v>
          </cell>
          <cell r="DT124">
            <v>0</v>
          </cell>
          <cell r="DU124">
            <v>0</v>
          </cell>
          <cell r="DV124">
            <v>0</v>
          </cell>
          <cell r="DW124">
            <v>6</v>
          </cell>
          <cell r="DX124">
            <v>7</v>
          </cell>
          <cell r="DY124">
            <v>1</v>
          </cell>
          <cell r="DZ124">
            <v>0</v>
          </cell>
          <cell r="EA124">
            <v>0</v>
          </cell>
          <cell r="EB124">
            <v>1</v>
          </cell>
          <cell r="EC124">
            <v>0</v>
          </cell>
          <cell r="ED124">
            <v>1</v>
          </cell>
          <cell r="EE124">
            <v>0</v>
          </cell>
          <cell r="EF124">
            <v>0</v>
          </cell>
        </row>
        <row r="125">
          <cell r="B125" t="str">
            <v>ГБУЗ РБ СП №6 г.Уфа</v>
          </cell>
          <cell r="C125">
            <v>12048</v>
          </cell>
          <cell r="D125">
            <v>17980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30028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62.5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53.75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50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</row>
        <row r="126">
          <cell r="B126" t="str">
            <v>ГБУЗ РБ Толбазинская ЦРБ</v>
          </cell>
          <cell r="C126">
            <v>0</v>
          </cell>
          <cell r="D126">
            <v>0</v>
          </cell>
          <cell r="E126">
            <v>2331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1208</v>
          </cell>
          <cell r="K126">
            <v>1827</v>
          </cell>
          <cell r="L126">
            <v>784</v>
          </cell>
          <cell r="M126">
            <v>0</v>
          </cell>
          <cell r="N126">
            <v>2118</v>
          </cell>
          <cell r="O126">
            <v>0</v>
          </cell>
          <cell r="P126">
            <v>0</v>
          </cell>
          <cell r="Q126">
            <v>711</v>
          </cell>
          <cell r="R126">
            <v>1600</v>
          </cell>
          <cell r="S126">
            <v>0</v>
          </cell>
          <cell r="T126">
            <v>1400</v>
          </cell>
          <cell r="U126">
            <v>10773</v>
          </cell>
          <cell r="V126">
            <v>0</v>
          </cell>
          <cell r="W126">
            <v>0</v>
          </cell>
          <cell r="X126">
            <v>0</v>
          </cell>
          <cell r="Y126">
            <v>10261</v>
          </cell>
          <cell r="Z126">
            <v>28266</v>
          </cell>
          <cell r="AA126">
            <v>2253</v>
          </cell>
          <cell r="AB126">
            <v>0</v>
          </cell>
          <cell r="AC126">
            <v>0</v>
          </cell>
          <cell r="AD126">
            <v>3410</v>
          </cell>
          <cell r="AE126">
            <v>0</v>
          </cell>
          <cell r="AF126">
            <v>1950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2.5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1</v>
          </cell>
          <cell r="BA126">
            <v>1.5</v>
          </cell>
          <cell r="BB126">
            <v>0.25</v>
          </cell>
          <cell r="BC126">
            <v>0</v>
          </cell>
          <cell r="BD126">
            <v>2.25</v>
          </cell>
          <cell r="BE126">
            <v>0</v>
          </cell>
          <cell r="BF126">
            <v>0</v>
          </cell>
          <cell r="BG126">
            <v>0.5</v>
          </cell>
          <cell r="BH126">
            <v>1</v>
          </cell>
          <cell r="BI126">
            <v>0</v>
          </cell>
          <cell r="BJ126">
            <v>1</v>
          </cell>
          <cell r="BK126">
            <v>9</v>
          </cell>
          <cell r="BL126">
            <v>0</v>
          </cell>
          <cell r="BM126">
            <v>0</v>
          </cell>
          <cell r="BN126">
            <v>0</v>
          </cell>
          <cell r="BO126">
            <v>10</v>
          </cell>
          <cell r="BP126">
            <v>18.25</v>
          </cell>
          <cell r="BQ126">
            <v>1</v>
          </cell>
          <cell r="BR126">
            <v>0</v>
          </cell>
          <cell r="BS126">
            <v>1</v>
          </cell>
          <cell r="BT126">
            <v>2.5</v>
          </cell>
          <cell r="BU126">
            <v>0</v>
          </cell>
          <cell r="BV126">
            <v>1.25</v>
          </cell>
          <cell r="BW126">
            <v>0</v>
          </cell>
          <cell r="BX126">
            <v>0</v>
          </cell>
          <cell r="BY126">
            <v>2.5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1</v>
          </cell>
          <cell r="CE126">
            <v>1.5</v>
          </cell>
          <cell r="CF126">
            <v>0.25</v>
          </cell>
          <cell r="CG126">
            <v>0</v>
          </cell>
          <cell r="CH126">
            <v>2.25</v>
          </cell>
          <cell r="CI126">
            <v>0</v>
          </cell>
          <cell r="CJ126">
            <v>0</v>
          </cell>
          <cell r="CK126">
            <v>0.5</v>
          </cell>
          <cell r="CL126">
            <v>1</v>
          </cell>
          <cell r="CM126">
            <v>0</v>
          </cell>
          <cell r="CN126">
            <v>1</v>
          </cell>
          <cell r="CO126">
            <v>9</v>
          </cell>
          <cell r="CP126">
            <v>0</v>
          </cell>
          <cell r="CQ126">
            <v>0</v>
          </cell>
          <cell r="CR126">
            <v>0</v>
          </cell>
          <cell r="CS126">
            <v>8</v>
          </cell>
          <cell r="CT126">
            <v>17.75</v>
          </cell>
          <cell r="CU126">
            <v>1</v>
          </cell>
          <cell r="CV126">
            <v>0</v>
          </cell>
          <cell r="CW126">
            <v>1</v>
          </cell>
          <cell r="CX126">
            <v>2.5</v>
          </cell>
          <cell r="CY126">
            <v>0</v>
          </cell>
          <cell r="CZ126">
            <v>1.25</v>
          </cell>
          <cell r="DA126">
            <v>0</v>
          </cell>
          <cell r="DB126">
            <v>0</v>
          </cell>
          <cell r="DC126">
            <v>2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2</v>
          </cell>
          <cell r="DI126">
            <v>1</v>
          </cell>
          <cell r="DJ126">
            <v>0</v>
          </cell>
          <cell r="DK126">
            <v>0</v>
          </cell>
          <cell r="DL126">
            <v>2</v>
          </cell>
          <cell r="DM126">
            <v>0</v>
          </cell>
          <cell r="DN126">
            <v>0</v>
          </cell>
          <cell r="DO126">
            <v>0</v>
          </cell>
          <cell r="DP126">
            <v>1</v>
          </cell>
          <cell r="DQ126">
            <v>0</v>
          </cell>
          <cell r="DR126">
            <v>1</v>
          </cell>
          <cell r="DS126">
            <v>10</v>
          </cell>
          <cell r="DT126">
            <v>0</v>
          </cell>
          <cell r="DU126">
            <v>0</v>
          </cell>
          <cell r="DV126">
            <v>0</v>
          </cell>
          <cell r="DW126">
            <v>10</v>
          </cell>
          <cell r="DX126">
            <v>15</v>
          </cell>
          <cell r="DY126">
            <v>0</v>
          </cell>
          <cell r="DZ126">
            <v>0</v>
          </cell>
          <cell r="EA126">
            <v>1</v>
          </cell>
          <cell r="EB126">
            <v>1</v>
          </cell>
          <cell r="EC126">
            <v>0</v>
          </cell>
          <cell r="ED126">
            <v>1</v>
          </cell>
          <cell r="EE126">
            <v>0</v>
          </cell>
          <cell r="EF126">
            <v>0</v>
          </cell>
        </row>
        <row r="127">
          <cell r="B127" t="str">
            <v>ГБУЗ РБ Туймазинская ЦРБ</v>
          </cell>
          <cell r="C127">
            <v>0</v>
          </cell>
          <cell r="D127">
            <v>0</v>
          </cell>
          <cell r="E127">
            <v>15962</v>
          </cell>
          <cell r="F127">
            <v>1055</v>
          </cell>
          <cell r="G127">
            <v>0</v>
          </cell>
          <cell r="H127">
            <v>0</v>
          </cell>
          <cell r="I127">
            <v>0</v>
          </cell>
          <cell r="J127">
            <v>1594</v>
          </cell>
          <cell r="K127">
            <v>2180</v>
          </cell>
          <cell r="L127">
            <v>5261</v>
          </cell>
          <cell r="M127">
            <v>856</v>
          </cell>
          <cell r="N127">
            <v>8715</v>
          </cell>
          <cell r="O127">
            <v>0</v>
          </cell>
          <cell r="P127">
            <v>0</v>
          </cell>
          <cell r="Q127">
            <v>4670</v>
          </cell>
          <cell r="R127">
            <v>6394</v>
          </cell>
          <cell r="S127">
            <v>0</v>
          </cell>
          <cell r="T127">
            <v>11829</v>
          </cell>
          <cell r="U127">
            <v>48511</v>
          </cell>
          <cell r="V127">
            <v>0</v>
          </cell>
          <cell r="W127">
            <v>385</v>
          </cell>
          <cell r="X127">
            <v>0</v>
          </cell>
          <cell r="Y127">
            <v>25670</v>
          </cell>
          <cell r="Z127">
            <v>67066</v>
          </cell>
          <cell r="AA127">
            <v>5009</v>
          </cell>
          <cell r="AB127">
            <v>2427</v>
          </cell>
          <cell r="AC127">
            <v>0</v>
          </cell>
          <cell r="AD127">
            <v>10015</v>
          </cell>
          <cell r="AE127">
            <v>0</v>
          </cell>
          <cell r="AF127">
            <v>3873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16</v>
          </cell>
          <cell r="AV127">
            <v>1</v>
          </cell>
          <cell r="AW127">
            <v>0</v>
          </cell>
          <cell r="AX127">
            <v>0</v>
          </cell>
          <cell r="AY127">
            <v>0</v>
          </cell>
          <cell r="AZ127">
            <v>4.5</v>
          </cell>
          <cell r="BA127">
            <v>1.5</v>
          </cell>
          <cell r="BB127">
            <v>4.25</v>
          </cell>
          <cell r="BC127">
            <v>0.5</v>
          </cell>
          <cell r="BD127">
            <v>12</v>
          </cell>
          <cell r="BE127">
            <v>0</v>
          </cell>
          <cell r="BF127">
            <v>0</v>
          </cell>
          <cell r="BG127">
            <v>2</v>
          </cell>
          <cell r="BH127">
            <v>4.5</v>
          </cell>
          <cell r="BI127">
            <v>0</v>
          </cell>
          <cell r="BJ127">
            <v>6.5</v>
          </cell>
          <cell r="BK127">
            <v>31.5</v>
          </cell>
          <cell r="BL127">
            <v>0</v>
          </cell>
          <cell r="BM127">
            <v>0.25</v>
          </cell>
          <cell r="BN127">
            <v>0</v>
          </cell>
          <cell r="BO127">
            <v>27.75</v>
          </cell>
          <cell r="BP127">
            <v>55</v>
          </cell>
          <cell r="BQ127">
            <v>4</v>
          </cell>
          <cell r="BR127">
            <v>1.5</v>
          </cell>
          <cell r="BS127">
            <v>0</v>
          </cell>
          <cell r="BT127">
            <v>9.5</v>
          </cell>
          <cell r="BU127">
            <v>0</v>
          </cell>
          <cell r="BV127">
            <v>3.5</v>
          </cell>
          <cell r="BW127">
            <v>0</v>
          </cell>
          <cell r="BX127">
            <v>0</v>
          </cell>
          <cell r="BY127">
            <v>14.5</v>
          </cell>
          <cell r="BZ127">
            <v>0.75</v>
          </cell>
          <cell r="CA127">
            <v>0</v>
          </cell>
          <cell r="CB127">
            <v>0</v>
          </cell>
          <cell r="CC127">
            <v>0</v>
          </cell>
          <cell r="CD127">
            <v>4.5</v>
          </cell>
          <cell r="CE127">
            <v>1.5</v>
          </cell>
          <cell r="CF127">
            <v>4.25</v>
          </cell>
          <cell r="CG127">
            <v>0.5</v>
          </cell>
          <cell r="CH127">
            <v>12</v>
          </cell>
          <cell r="CI127">
            <v>0</v>
          </cell>
          <cell r="CJ127">
            <v>0</v>
          </cell>
          <cell r="CK127">
            <v>2</v>
          </cell>
          <cell r="CL127">
            <v>4.5</v>
          </cell>
          <cell r="CM127">
            <v>0</v>
          </cell>
          <cell r="CN127">
            <v>6.5</v>
          </cell>
          <cell r="CO127">
            <v>30.5</v>
          </cell>
          <cell r="CP127">
            <v>0</v>
          </cell>
          <cell r="CQ127">
            <v>0.25</v>
          </cell>
          <cell r="CR127">
            <v>0</v>
          </cell>
          <cell r="CS127">
            <v>26</v>
          </cell>
          <cell r="CT127">
            <v>44</v>
          </cell>
          <cell r="CU127">
            <v>4</v>
          </cell>
          <cell r="CV127">
            <v>1.5</v>
          </cell>
          <cell r="CW127">
            <v>0</v>
          </cell>
          <cell r="CX127">
            <v>9.5</v>
          </cell>
          <cell r="CY127">
            <v>0</v>
          </cell>
          <cell r="CZ127">
            <v>2.5</v>
          </cell>
          <cell r="DA127">
            <v>0</v>
          </cell>
          <cell r="DB127">
            <v>0</v>
          </cell>
          <cell r="DC127">
            <v>13</v>
          </cell>
          <cell r="DD127">
            <v>1</v>
          </cell>
          <cell r="DE127">
            <v>0</v>
          </cell>
          <cell r="DF127">
            <v>0</v>
          </cell>
          <cell r="DG127">
            <v>0</v>
          </cell>
          <cell r="DH127">
            <v>5</v>
          </cell>
          <cell r="DI127">
            <v>1</v>
          </cell>
          <cell r="DJ127">
            <v>4</v>
          </cell>
          <cell r="DK127">
            <v>0</v>
          </cell>
          <cell r="DL127">
            <v>10</v>
          </cell>
          <cell r="DM127">
            <v>0</v>
          </cell>
          <cell r="DN127">
            <v>0</v>
          </cell>
          <cell r="DO127">
            <v>2</v>
          </cell>
          <cell r="DP127">
            <v>3</v>
          </cell>
          <cell r="DQ127">
            <v>0</v>
          </cell>
          <cell r="DR127">
            <v>5</v>
          </cell>
          <cell r="DS127">
            <v>28</v>
          </cell>
          <cell r="DT127">
            <v>0</v>
          </cell>
          <cell r="DU127">
            <v>0</v>
          </cell>
          <cell r="DV127">
            <v>0</v>
          </cell>
          <cell r="DW127">
            <v>25</v>
          </cell>
          <cell r="DX127">
            <v>43</v>
          </cell>
          <cell r="DY127">
            <v>4</v>
          </cell>
          <cell r="DZ127">
            <v>1</v>
          </cell>
          <cell r="EA127">
            <v>0</v>
          </cell>
          <cell r="EB127">
            <v>8</v>
          </cell>
          <cell r="EC127">
            <v>0</v>
          </cell>
          <cell r="ED127">
            <v>3</v>
          </cell>
          <cell r="EE127">
            <v>0</v>
          </cell>
          <cell r="EF127">
            <v>0</v>
          </cell>
        </row>
        <row r="128">
          <cell r="B128" t="str">
            <v>ГБУЗ РБ Федоровская ЦРБ</v>
          </cell>
          <cell r="C128">
            <v>0</v>
          </cell>
          <cell r="D128">
            <v>0</v>
          </cell>
          <cell r="E128">
            <v>1492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1198</v>
          </cell>
          <cell r="K128">
            <v>10</v>
          </cell>
          <cell r="L128">
            <v>0</v>
          </cell>
          <cell r="M128">
            <v>0</v>
          </cell>
          <cell r="N128">
            <v>713</v>
          </cell>
          <cell r="O128">
            <v>0</v>
          </cell>
          <cell r="P128">
            <v>0</v>
          </cell>
          <cell r="Q128">
            <v>0</v>
          </cell>
          <cell r="R128">
            <v>583</v>
          </cell>
          <cell r="S128">
            <v>0</v>
          </cell>
          <cell r="T128">
            <v>1207</v>
          </cell>
          <cell r="U128">
            <v>4687</v>
          </cell>
          <cell r="V128">
            <v>0</v>
          </cell>
          <cell r="W128">
            <v>0</v>
          </cell>
          <cell r="X128">
            <v>0</v>
          </cell>
          <cell r="Y128">
            <v>4308</v>
          </cell>
          <cell r="Z128">
            <v>10151</v>
          </cell>
          <cell r="AA128">
            <v>236</v>
          </cell>
          <cell r="AB128">
            <v>0</v>
          </cell>
          <cell r="AC128">
            <v>0</v>
          </cell>
          <cell r="AD128">
            <v>1543</v>
          </cell>
          <cell r="AE128">
            <v>0</v>
          </cell>
          <cell r="AF128">
            <v>350</v>
          </cell>
          <cell r="AG128">
            <v>0</v>
          </cell>
          <cell r="AH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2.5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1</v>
          </cell>
          <cell r="BB128">
            <v>0</v>
          </cell>
          <cell r="BC128">
            <v>0</v>
          </cell>
          <cell r="BD128">
            <v>1</v>
          </cell>
          <cell r="BE128">
            <v>0</v>
          </cell>
          <cell r="BF128">
            <v>0</v>
          </cell>
          <cell r="BG128">
            <v>0</v>
          </cell>
          <cell r="BH128">
            <v>0.5</v>
          </cell>
          <cell r="BI128">
            <v>0</v>
          </cell>
          <cell r="BJ128">
            <v>1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5</v>
          </cell>
          <cell r="BP128">
            <v>7</v>
          </cell>
          <cell r="BQ128">
            <v>1</v>
          </cell>
          <cell r="BR128">
            <v>0</v>
          </cell>
          <cell r="BS128">
            <v>0</v>
          </cell>
          <cell r="BT128">
            <v>3</v>
          </cell>
          <cell r="BU128">
            <v>0</v>
          </cell>
          <cell r="BV128">
            <v>1</v>
          </cell>
          <cell r="BW128">
            <v>0</v>
          </cell>
          <cell r="BX128">
            <v>0</v>
          </cell>
          <cell r="BY128">
            <v>2.5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1</v>
          </cell>
          <cell r="CE128">
            <v>1</v>
          </cell>
          <cell r="CF128">
            <v>0</v>
          </cell>
          <cell r="CG128">
            <v>0</v>
          </cell>
          <cell r="CH128">
            <v>1</v>
          </cell>
          <cell r="CI128">
            <v>0</v>
          </cell>
          <cell r="CJ128">
            <v>0</v>
          </cell>
          <cell r="CK128">
            <v>0</v>
          </cell>
          <cell r="CL128">
            <v>0.5</v>
          </cell>
          <cell r="CM128">
            <v>0</v>
          </cell>
          <cell r="CN128">
            <v>1</v>
          </cell>
          <cell r="CO128">
            <v>5</v>
          </cell>
          <cell r="CP128">
            <v>0</v>
          </cell>
          <cell r="CQ128">
            <v>0</v>
          </cell>
          <cell r="CR128">
            <v>0</v>
          </cell>
          <cell r="CS128">
            <v>5</v>
          </cell>
          <cell r="CT128">
            <v>7</v>
          </cell>
          <cell r="CU128">
            <v>1</v>
          </cell>
          <cell r="CV128">
            <v>0</v>
          </cell>
          <cell r="CW128">
            <v>0</v>
          </cell>
          <cell r="CX128">
            <v>3</v>
          </cell>
          <cell r="CY128">
            <v>0</v>
          </cell>
          <cell r="CZ128">
            <v>1</v>
          </cell>
          <cell r="DA128">
            <v>0</v>
          </cell>
          <cell r="DB128">
            <v>0</v>
          </cell>
          <cell r="DC128">
            <v>1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1</v>
          </cell>
          <cell r="DI128">
            <v>1</v>
          </cell>
          <cell r="DJ128">
            <v>0</v>
          </cell>
          <cell r="DK128">
            <v>0</v>
          </cell>
          <cell r="DL128">
            <v>1</v>
          </cell>
          <cell r="DM128">
            <v>0</v>
          </cell>
          <cell r="DN128">
            <v>0</v>
          </cell>
          <cell r="DO128">
            <v>0</v>
          </cell>
          <cell r="DP128">
            <v>1</v>
          </cell>
          <cell r="DQ128">
            <v>0</v>
          </cell>
          <cell r="DR128">
            <v>1</v>
          </cell>
          <cell r="DS128">
            <v>5</v>
          </cell>
          <cell r="DT128">
            <v>0</v>
          </cell>
          <cell r="DU128">
            <v>0</v>
          </cell>
          <cell r="DV128">
            <v>0</v>
          </cell>
          <cell r="DW128">
            <v>5</v>
          </cell>
          <cell r="DX128">
            <v>7</v>
          </cell>
          <cell r="DY128">
            <v>1</v>
          </cell>
          <cell r="DZ128">
            <v>0</v>
          </cell>
          <cell r="EA128">
            <v>0</v>
          </cell>
          <cell r="EB128">
            <v>1</v>
          </cell>
          <cell r="EC128">
            <v>0</v>
          </cell>
          <cell r="ED128">
            <v>1</v>
          </cell>
          <cell r="EE128">
            <v>0</v>
          </cell>
          <cell r="EF128">
            <v>0</v>
          </cell>
        </row>
        <row r="129">
          <cell r="B129" t="str">
            <v>ГБУЗ РБ ЦГБ г.Сибай</v>
          </cell>
          <cell r="C129">
            <v>0</v>
          </cell>
          <cell r="D129">
            <v>0</v>
          </cell>
          <cell r="E129">
            <v>13210</v>
          </cell>
          <cell r="F129">
            <v>100</v>
          </cell>
          <cell r="G129">
            <v>0</v>
          </cell>
          <cell r="H129">
            <v>0</v>
          </cell>
          <cell r="I129">
            <v>0</v>
          </cell>
          <cell r="J129">
            <v>3150</v>
          </cell>
          <cell r="K129">
            <v>440</v>
          </cell>
          <cell r="L129">
            <v>1255</v>
          </cell>
          <cell r="M129">
            <v>450</v>
          </cell>
          <cell r="N129">
            <v>9345</v>
          </cell>
          <cell r="O129">
            <v>0</v>
          </cell>
          <cell r="P129">
            <v>0</v>
          </cell>
          <cell r="Q129">
            <v>3824</v>
          </cell>
          <cell r="R129">
            <v>7390</v>
          </cell>
          <cell r="S129">
            <v>0</v>
          </cell>
          <cell r="T129">
            <v>6629</v>
          </cell>
          <cell r="U129">
            <v>17415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25614</v>
          </cell>
          <cell r="AA129">
            <v>4050</v>
          </cell>
          <cell r="AB129">
            <v>1566</v>
          </cell>
          <cell r="AC129">
            <v>0</v>
          </cell>
          <cell r="AD129">
            <v>4160</v>
          </cell>
          <cell r="AE129">
            <v>0</v>
          </cell>
          <cell r="AF129">
            <v>3521</v>
          </cell>
          <cell r="AG129">
            <v>0</v>
          </cell>
          <cell r="AH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8.5</v>
          </cell>
          <cell r="AV129">
            <v>0.5</v>
          </cell>
          <cell r="AW129">
            <v>0</v>
          </cell>
          <cell r="AX129">
            <v>0</v>
          </cell>
          <cell r="AY129">
            <v>0</v>
          </cell>
          <cell r="AZ129">
            <v>2.25</v>
          </cell>
          <cell r="BA129">
            <v>1.25</v>
          </cell>
          <cell r="BB129">
            <v>2</v>
          </cell>
          <cell r="BC129">
            <v>0.5</v>
          </cell>
          <cell r="BD129">
            <v>6.75</v>
          </cell>
          <cell r="BE129">
            <v>0</v>
          </cell>
          <cell r="BF129">
            <v>0</v>
          </cell>
          <cell r="BG129">
            <v>1.5</v>
          </cell>
          <cell r="BH129">
            <v>4.25</v>
          </cell>
          <cell r="BI129">
            <v>0</v>
          </cell>
          <cell r="BJ129">
            <v>4</v>
          </cell>
          <cell r="BK129">
            <v>25.25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33</v>
          </cell>
          <cell r="BQ129">
            <v>2.75</v>
          </cell>
          <cell r="BR129">
            <v>1.5</v>
          </cell>
          <cell r="BS129">
            <v>0</v>
          </cell>
          <cell r="BT129">
            <v>4.75</v>
          </cell>
          <cell r="BU129">
            <v>0</v>
          </cell>
          <cell r="BV129">
            <v>1</v>
          </cell>
          <cell r="BW129">
            <v>0</v>
          </cell>
          <cell r="BX129">
            <v>0</v>
          </cell>
          <cell r="BY129">
            <v>8.5</v>
          </cell>
          <cell r="BZ129">
            <v>0.5</v>
          </cell>
          <cell r="CA129">
            <v>0</v>
          </cell>
          <cell r="CB129">
            <v>0</v>
          </cell>
          <cell r="CC129">
            <v>0</v>
          </cell>
          <cell r="CD129">
            <v>2.25</v>
          </cell>
          <cell r="CE129">
            <v>1.25</v>
          </cell>
          <cell r="CF129">
            <v>2</v>
          </cell>
          <cell r="CG129">
            <v>0.5</v>
          </cell>
          <cell r="CH129">
            <v>6.75</v>
          </cell>
          <cell r="CI129">
            <v>0</v>
          </cell>
          <cell r="CJ129">
            <v>0</v>
          </cell>
          <cell r="CK129">
            <v>1.5</v>
          </cell>
          <cell r="CL129">
            <v>4.25</v>
          </cell>
          <cell r="CM129">
            <v>0</v>
          </cell>
          <cell r="CN129">
            <v>4</v>
          </cell>
          <cell r="CO129">
            <v>25.25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33</v>
          </cell>
          <cell r="CU129">
            <v>2.75</v>
          </cell>
          <cell r="CV129">
            <v>1.5</v>
          </cell>
          <cell r="CW129">
            <v>0</v>
          </cell>
          <cell r="CX129">
            <v>4.75</v>
          </cell>
          <cell r="CY129">
            <v>0</v>
          </cell>
          <cell r="CZ129">
            <v>1</v>
          </cell>
          <cell r="DA129">
            <v>0</v>
          </cell>
          <cell r="DB129">
            <v>0</v>
          </cell>
          <cell r="DC129">
            <v>7</v>
          </cell>
          <cell r="DD129">
            <v>1</v>
          </cell>
          <cell r="DE129">
            <v>0</v>
          </cell>
          <cell r="DF129">
            <v>0</v>
          </cell>
          <cell r="DG129">
            <v>0</v>
          </cell>
          <cell r="DH129">
            <v>2</v>
          </cell>
          <cell r="DI129">
            <v>1</v>
          </cell>
          <cell r="DJ129">
            <v>1</v>
          </cell>
          <cell r="DK129">
            <v>1</v>
          </cell>
          <cell r="DL129">
            <v>5</v>
          </cell>
          <cell r="DM129">
            <v>0</v>
          </cell>
          <cell r="DN129">
            <v>0</v>
          </cell>
          <cell r="DO129">
            <v>1</v>
          </cell>
          <cell r="DP129">
            <v>4</v>
          </cell>
          <cell r="DQ129">
            <v>0</v>
          </cell>
          <cell r="DR129">
            <v>3</v>
          </cell>
          <cell r="DS129">
            <v>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24</v>
          </cell>
          <cell r="DY129">
            <v>2</v>
          </cell>
          <cell r="DZ129">
            <v>1</v>
          </cell>
          <cell r="EA129">
            <v>0</v>
          </cell>
          <cell r="EB129">
            <v>4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</row>
        <row r="130">
          <cell r="B130" t="str">
            <v>ГБУЗ РБ Чекмагушевская ЦРБ</v>
          </cell>
          <cell r="C130">
            <v>0</v>
          </cell>
          <cell r="D130">
            <v>0</v>
          </cell>
          <cell r="E130">
            <v>5375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752</v>
          </cell>
          <cell r="K130">
            <v>140</v>
          </cell>
          <cell r="L130">
            <v>0</v>
          </cell>
          <cell r="M130">
            <v>0</v>
          </cell>
          <cell r="N130">
            <v>4245</v>
          </cell>
          <cell r="O130">
            <v>0</v>
          </cell>
          <cell r="P130">
            <v>0</v>
          </cell>
          <cell r="Q130">
            <v>2008</v>
          </cell>
          <cell r="R130">
            <v>3580</v>
          </cell>
          <cell r="S130">
            <v>0</v>
          </cell>
          <cell r="T130">
            <v>3522</v>
          </cell>
          <cell r="U130">
            <v>9475</v>
          </cell>
          <cell r="V130">
            <v>0</v>
          </cell>
          <cell r="W130">
            <v>0</v>
          </cell>
          <cell r="X130">
            <v>0</v>
          </cell>
          <cell r="Y130">
            <v>6048</v>
          </cell>
          <cell r="Z130">
            <v>13910</v>
          </cell>
          <cell r="AA130">
            <v>0</v>
          </cell>
          <cell r="AB130">
            <v>410</v>
          </cell>
          <cell r="AC130">
            <v>1381</v>
          </cell>
          <cell r="AD130">
            <v>6490</v>
          </cell>
          <cell r="AE130">
            <v>0</v>
          </cell>
          <cell r="AF130">
            <v>1512</v>
          </cell>
          <cell r="AG130">
            <v>0</v>
          </cell>
          <cell r="AH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4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1</v>
          </cell>
          <cell r="BB130">
            <v>1</v>
          </cell>
          <cell r="BC130">
            <v>0</v>
          </cell>
          <cell r="BD130">
            <v>2</v>
          </cell>
          <cell r="BE130">
            <v>0</v>
          </cell>
          <cell r="BF130">
            <v>0</v>
          </cell>
          <cell r="BG130">
            <v>1</v>
          </cell>
          <cell r="BH130">
            <v>2</v>
          </cell>
          <cell r="BI130">
            <v>0</v>
          </cell>
          <cell r="BJ130">
            <v>1</v>
          </cell>
          <cell r="BK130">
            <v>8</v>
          </cell>
          <cell r="BL130">
            <v>0</v>
          </cell>
          <cell r="BM130">
            <v>0</v>
          </cell>
          <cell r="BN130">
            <v>0</v>
          </cell>
          <cell r="BO130">
            <v>5</v>
          </cell>
          <cell r="BP130">
            <v>15</v>
          </cell>
          <cell r="BQ130">
            <v>0.5</v>
          </cell>
          <cell r="BR130">
            <v>1</v>
          </cell>
          <cell r="BS130">
            <v>1</v>
          </cell>
          <cell r="BT130">
            <v>2</v>
          </cell>
          <cell r="BU130">
            <v>0</v>
          </cell>
          <cell r="BV130">
            <v>1</v>
          </cell>
          <cell r="BW130">
            <v>0</v>
          </cell>
          <cell r="BX130">
            <v>0</v>
          </cell>
          <cell r="BY130">
            <v>4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1</v>
          </cell>
          <cell r="CE130">
            <v>0.25</v>
          </cell>
          <cell r="CF130">
            <v>0.5</v>
          </cell>
          <cell r="CG130">
            <v>0</v>
          </cell>
          <cell r="CH130">
            <v>1</v>
          </cell>
          <cell r="CI130">
            <v>0</v>
          </cell>
          <cell r="CJ130">
            <v>0</v>
          </cell>
          <cell r="CK130">
            <v>0.5</v>
          </cell>
          <cell r="CL130">
            <v>1.5</v>
          </cell>
          <cell r="CM130">
            <v>0</v>
          </cell>
          <cell r="CN130">
            <v>1.5</v>
          </cell>
          <cell r="CO130">
            <v>7</v>
          </cell>
          <cell r="CP130">
            <v>0</v>
          </cell>
          <cell r="CQ130">
            <v>0</v>
          </cell>
          <cell r="CR130">
            <v>0</v>
          </cell>
          <cell r="CS130">
            <v>5</v>
          </cell>
          <cell r="CT130">
            <v>13.5</v>
          </cell>
          <cell r="CU130">
            <v>0.5</v>
          </cell>
          <cell r="CV130">
            <v>0.5</v>
          </cell>
          <cell r="CW130">
            <v>1</v>
          </cell>
          <cell r="CX130">
            <v>2</v>
          </cell>
          <cell r="CY130">
            <v>0</v>
          </cell>
          <cell r="CZ130">
            <v>1</v>
          </cell>
          <cell r="DA130">
            <v>0</v>
          </cell>
          <cell r="DB130">
            <v>0</v>
          </cell>
          <cell r="DC130">
            <v>4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1</v>
          </cell>
          <cell r="DI130">
            <v>1</v>
          </cell>
          <cell r="DJ130">
            <v>1</v>
          </cell>
          <cell r="DK130">
            <v>0</v>
          </cell>
          <cell r="DL130">
            <v>1</v>
          </cell>
          <cell r="DM130">
            <v>0</v>
          </cell>
          <cell r="DN130">
            <v>0</v>
          </cell>
          <cell r="DO130">
            <v>1</v>
          </cell>
          <cell r="DP130">
            <v>1</v>
          </cell>
          <cell r="DQ130">
            <v>0</v>
          </cell>
          <cell r="DR130">
            <v>1</v>
          </cell>
          <cell r="DS130">
            <v>7</v>
          </cell>
          <cell r="DT130">
            <v>0</v>
          </cell>
          <cell r="DU130">
            <v>0</v>
          </cell>
          <cell r="DV130">
            <v>0</v>
          </cell>
          <cell r="DW130">
            <v>5</v>
          </cell>
          <cell r="DX130">
            <v>11</v>
          </cell>
          <cell r="DY130">
            <v>1</v>
          </cell>
          <cell r="DZ130">
            <v>1</v>
          </cell>
          <cell r="EA130">
            <v>1</v>
          </cell>
          <cell r="EB130">
            <v>2</v>
          </cell>
          <cell r="EC130">
            <v>0</v>
          </cell>
          <cell r="ED130">
            <v>1</v>
          </cell>
          <cell r="EE130">
            <v>0</v>
          </cell>
          <cell r="EF130">
            <v>0</v>
          </cell>
        </row>
        <row r="131">
          <cell r="B131" t="str">
            <v>ГБУЗ РБ Чишминская ЦРБ</v>
          </cell>
          <cell r="C131">
            <v>0</v>
          </cell>
          <cell r="D131">
            <v>0</v>
          </cell>
          <cell r="E131">
            <v>8340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4400</v>
          </cell>
          <cell r="K131">
            <v>635</v>
          </cell>
          <cell r="L131">
            <v>2820</v>
          </cell>
          <cell r="M131">
            <v>0</v>
          </cell>
          <cell r="N131">
            <v>7960</v>
          </cell>
          <cell r="O131">
            <v>0</v>
          </cell>
          <cell r="P131">
            <v>0</v>
          </cell>
          <cell r="Q131">
            <v>2606</v>
          </cell>
          <cell r="R131">
            <v>3250</v>
          </cell>
          <cell r="S131">
            <v>0</v>
          </cell>
          <cell r="T131">
            <v>2260</v>
          </cell>
          <cell r="U131">
            <v>12980</v>
          </cell>
          <cell r="V131">
            <v>0</v>
          </cell>
          <cell r="W131">
            <v>0</v>
          </cell>
          <cell r="X131">
            <v>0</v>
          </cell>
          <cell r="Y131">
            <v>13700</v>
          </cell>
          <cell r="Z131">
            <v>33048</v>
          </cell>
          <cell r="AA131">
            <v>0</v>
          </cell>
          <cell r="AB131">
            <v>2460</v>
          </cell>
          <cell r="AC131">
            <v>0</v>
          </cell>
          <cell r="AD131">
            <v>4460</v>
          </cell>
          <cell r="AE131">
            <v>0</v>
          </cell>
          <cell r="AF131">
            <v>2611</v>
          </cell>
          <cell r="AG131">
            <v>0</v>
          </cell>
          <cell r="AH131">
            <v>2470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5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2.5</v>
          </cell>
          <cell r="BA131">
            <v>1</v>
          </cell>
          <cell r="BB131">
            <v>1</v>
          </cell>
          <cell r="BC131">
            <v>0</v>
          </cell>
          <cell r="BD131">
            <v>4</v>
          </cell>
          <cell r="BE131">
            <v>0</v>
          </cell>
          <cell r="BF131">
            <v>0</v>
          </cell>
          <cell r="BG131">
            <v>1</v>
          </cell>
          <cell r="BH131">
            <v>2</v>
          </cell>
          <cell r="BI131">
            <v>0</v>
          </cell>
          <cell r="BJ131">
            <v>2</v>
          </cell>
          <cell r="BK131">
            <v>14.5</v>
          </cell>
          <cell r="BL131">
            <v>0</v>
          </cell>
          <cell r="BM131">
            <v>0</v>
          </cell>
          <cell r="BN131">
            <v>0</v>
          </cell>
          <cell r="BO131">
            <v>11</v>
          </cell>
          <cell r="BP131">
            <v>24.75</v>
          </cell>
          <cell r="BQ131">
            <v>0</v>
          </cell>
          <cell r="BR131">
            <v>1</v>
          </cell>
          <cell r="BS131">
            <v>0</v>
          </cell>
          <cell r="BT131">
            <v>3</v>
          </cell>
          <cell r="BU131">
            <v>0</v>
          </cell>
          <cell r="BV131">
            <v>2</v>
          </cell>
          <cell r="BW131">
            <v>0</v>
          </cell>
          <cell r="BX131">
            <v>2.5</v>
          </cell>
          <cell r="BY131">
            <v>5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2.5</v>
          </cell>
          <cell r="CE131">
            <v>1</v>
          </cell>
          <cell r="CF131">
            <v>1</v>
          </cell>
          <cell r="CG131">
            <v>0</v>
          </cell>
          <cell r="CH131">
            <v>4</v>
          </cell>
          <cell r="CI131">
            <v>0</v>
          </cell>
          <cell r="CJ131">
            <v>0</v>
          </cell>
          <cell r="CK131">
            <v>1</v>
          </cell>
          <cell r="CL131">
            <v>1.5</v>
          </cell>
          <cell r="CM131">
            <v>0</v>
          </cell>
          <cell r="CN131">
            <v>2</v>
          </cell>
          <cell r="CO131">
            <v>13.5</v>
          </cell>
          <cell r="CP131">
            <v>0</v>
          </cell>
          <cell r="CQ131">
            <v>0</v>
          </cell>
          <cell r="CR131">
            <v>0</v>
          </cell>
          <cell r="CS131">
            <v>10.5</v>
          </cell>
          <cell r="CT131">
            <v>21.25</v>
          </cell>
          <cell r="CU131">
            <v>0</v>
          </cell>
          <cell r="CV131">
            <v>1</v>
          </cell>
          <cell r="CW131">
            <v>0</v>
          </cell>
          <cell r="CX131">
            <v>3</v>
          </cell>
          <cell r="CY131">
            <v>0</v>
          </cell>
          <cell r="CZ131">
            <v>1.25</v>
          </cell>
          <cell r="DA131">
            <v>0</v>
          </cell>
          <cell r="DB131">
            <v>1.5</v>
          </cell>
          <cell r="DC131">
            <v>5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3</v>
          </cell>
          <cell r="DI131">
            <v>1</v>
          </cell>
          <cell r="DJ131">
            <v>1</v>
          </cell>
          <cell r="DK131">
            <v>0</v>
          </cell>
          <cell r="DL131">
            <v>4</v>
          </cell>
          <cell r="DM131">
            <v>0</v>
          </cell>
          <cell r="DN131">
            <v>0</v>
          </cell>
          <cell r="DO131">
            <v>1</v>
          </cell>
          <cell r="DP131">
            <v>2</v>
          </cell>
          <cell r="DQ131">
            <v>0</v>
          </cell>
          <cell r="DR131">
            <v>2</v>
          </cell>
          <cell r="DS131">
            <v>12</v>
          </cell>
          <cell r="DT131">
            <v>0</v>
          </cell>
          <cell r="DU131">
            <v>0</v>
          </cell>
          <cell r="DV131">
            <v>0</v>
          </cell>
          <cell r="DW131">
            <v>10</v>
          </cell>
          <cell r="DX131">
            <v>19</v>
          </cell>
          <cell r="DY131">
            <v>0</v>
          </cell>
          <cell r="DZ131">
            <v>1</v>
          </cell>
          <cell r="EA131">
            <v>0</v>
          </cell>
          <cell r="EB131">
            <v>3</v>
          </cell>
          <cell r="EC131">
            <v>0</v>
          </cell>
          <cell r="ED131">
            <v>2</v>
          </cell>
          <cell r="EE131">
            <v>0</v>
          </cell>
          <cell r="EF131">
            <v>1</v>
          </cell>
        </row>
        <row r="132">
          <cell r="B132" t="str">
            <v>ГБУЗ РБ Шаранская ЦРБ</v>
          </cell>
          <cell r="C132">
            <v>0</v>
          </cell>
          <cell r="D132">
            <v>0</v>
          </cell>
          <cell r="E132">
            <v>2098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430</v>
          </cell>
          <cell r="K132">
            <v>461</v>
          </cell>
          <cell r="L132">
            <v>419</v>
          </cell>
          <cell r="M132">
            <v>0</v>
          </cell>
          <cell r="N132">
            <v>819</v>
          </cell>
          <cell r="O132">
            <v>0</v>
          </cell>
          <cell r="P132">
            <v>0</v>
          </cell>
          <cell r="Q132">
            <v>865</v>
          </cell>
          <cell r="R132">
            <v>1449</v>
          </cell>
          <cell r="S132">
            <v>0</v>
          </cell>
          <cell r="T132">
            <v>1096</v>
          </cell>
          <cell r="U132">
            <v>6720</v>
          </cell>
          <cell r="V132">
            <v>0</v>
          </cell>
          <cell r="W132">
            <v>0</v>
          </cell>
          <cell r="X132">
            <v>0</v>
          </cell>
          <cell r="Y132">
            <v>6251</v>
          </cell>
          <cell r="Z132">
            <v>14838</v>
          </cell>
          <cell r="AA132">
            <v>739</v>
          </cell>
          <cell r="AB132">
            <v>1778</v>
          </cell>
          <cell r="AC132">
            <v>0</v>
          </cell>
          <cell r="AD132">
            <v>1590</v>
          </cell>
          <cell r="AE132">
            <v>0</v>
          </cell>
          <cell r="AF132">
            <v>2058</v>
          </cell>
          <cell r="AG132">
            <v>0</v>
          </cell>
          <cell r="AH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0.5</v>
          </cell>
          <cell r="BA132">
            <v>0.5</v>
          </cell>
          <cell r="BB132">
            <v>0.5</v>
          </cell>
          <cell r="BC132">
            <v>0</v>
          </cell>
          <cell r="BD132">
            <v>1.75</v>
          </cell>
          <cell r="BE132">
            <v>0</v>
          </cell>
          <cell r="BF132">
            <v>0</v>
          </cell>
          <cell r="BG132">
            <v>1</v>
          </cell>
          <cell r="BH132">
            <v>1.5</v>
          </cell>
          <cell r="BI132">
            <v>0</v>
          </cell>
          <cell r="BJ132">
            <v>1.25</v>
          </cell>
          <cell r="BK132">
            <v>7</v>
          </cell>
          <cell r="BL132">
            <v>0</v>
          </cell>
          <cell r="BM132">
            <v>0</v>
          </cell>
          <cell r="BN132">
            <v>0</v>
          </cell>
          <cell r="BO132">
            <v>7.5</v>
          </cell>
          <cell r="BP132">
            <v>10</v>
          </cell>
          <cell r="BQ132">
            <v>0.75</v>
          </cell>
          <cell r="BR132">
            <v>1.25</v>
          </cell>
          <cell r="BS132">
            <v>0</v>
          </cell>
          <cell r="BT132">
            <v>1.25</v>
          </cell>
          <cell r="BU132">
            <v>0</v>
          </cell>
          <cell r="BV132">
            <v>1.5</v>
          </cell>
          <cell r="BW132">
            <v>0</v>
          </cell>
          <cell r="BX132">
            <v>0</v>
          </cell>
          <cell r="BY132">
            <v>2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0.5</v>
          </cell>
          <cell r="CE132">
            <v>0.5</v>
          </cell>
          <cell r="CF132">
            <v>0.25</v>
          </cell>
          <cell r="CG132">
            <v>0</v>
          </cell>
          <cell r="CH132">
            <v>1.5</v>
          </cell>
          <cell r="CI132">
            <v>0</v>
          </cell>
          <cell r="CJ132">
            <v>0</v>
          </cell>
          <cell r="CK132">
            <v>0.5</v>
          </cell>
          <cell r="CL132">
            <v>1.5</v>
          </cell>
          <cell r="CM132">
            <v>0</v>
          </cell>
          <cell r="CN132">
            <v>1.25</v>
          </cell>
          <cell r="CO132">
            <v>7</v>
          </cell>
          <cell r="CP132">
            <v>0</v>
          </cell>
          <cell r="CQ132">
            <v>0</v>
          </cell>
          <cell r="CR132">
            <v>0</v>
          </cell>
          <cell r="CS132">
            <v>7</v>
          </cell>
          <cell r="CT132">
            <v>10</v>
          </cell>
          <cell r="CU132">
            <v>0.5</v>
          </cell>
          <cell r="CV132">
            <v>1.25</v>
          </cell>
          <cell r="CW132">
            <v>0</v>
          </cell>
          <cell r="CX132">
            <v>1.25</v>
          </cell>
          <cell r="CY132">
            <v>0</v>
          </cell>
          <cell r="CZ132">
            <v>1.5</v>
          </cell>
          <cell r="DA132">
            <v>0</v>
          </cell>
          <cell r="DB132">
            <v>0</v>
          </cell>
          <cell r="DC132">
            <v>1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1</v>
          </cell>
          <cell r="DI132">
            <v>1</v>
          </cell>
          <cell r="DJ132">
            <v>1</v>
          </cell>
          <cell r="DK132">
            <v>0</v>
          </cell>
          <cell r="DL132">
            <v>1</v>
          </cell>
          <cell r="DM132">
            <v>0</v>
          </cell>
          <cell r="DN132">
            <v>0</v>
          </cell>
          <cell r="DO132">
            <v>1</v>
          </cell>
          <cell r="DP132">
            <v>1</v>
          </cell>
          <cell r="DQ132">
            <v>0</v>
          </cell>
          <cell r="DR132">
            <v>1</v>
          </cell>
          <cell r="DS132">
            <v>6</v>
          </cell>
          <cell r="DT132">
            <v>0</v>
          </cell>
          <cell r="DU132">
            <v>0</v>
          </cell>
          <cell r="DV132">
            <v>0</v>
          </cell>
          <cell r="DW132">
            <v>5</v>
          </cell>
          <cell r="DX132">
            <v>10</v>
          </cell>
          <cell r="DY132">
            <v>1</v>
          </cell>
          <cell r="DZ132">
            <v>1</v>
          </cell>
          <cell r="EA132">
            <v>0</v>
          </cell>
          <cell r="EB132">
            <v>1</v>
          </cell>
          <cell r="EC132">
            <v>0</v>
          </cell>
          <cell r="ED132">
            <v>1</v>
          </cell>
          <cell r="EE132">
            <v>0</v>
          </cell>
          <cell r="EF132">
            <v>0</v>
          </cell>
        </row>
        <row r="133">
          <cell r="B133" t="str">
            <v>ГБУЗ РБ Языковская ЦРБ</v>
          </cell>
          <cell r="C133">
            <v>0</v>
          </cell>
          <cell r="D133">
            <v>0</v>
          </cell>
          <cell r="E133">
            <v>3544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2265</v>
          </cell>
          <cell r="K133">
            <v>0</v>
          </cell>
          <cell r="L133">
            <v>0</v>
          </cell>
          <cell r="M133">
            <v>0</v>
          </cell>
          <cell r="N133">
            <v>1700</v>
          </cell>
          <cell r="O133">
            <v>0</v>
          </cell>
          <cell r="P133">
            <v>0</v>
          </cell>
          <cell r="Q133">
            <v>2100</v>
          </cell>
          <cell r="R133">
            <v>1700</v>
          </cell>
          <cell r="S133">
            <v>0</v>
          </cell>
          <cell r="T133">
            <v>2900</v>
          </cell>
          <cell r="U133">
            <v>9833</v>
          </cell>
          <cell r="V133">
            <v>0</v>
          </cell>
          <cell r="W133">
            <v>0</v>
          </cell>
          <cell r="X133">
            <v>0</v>
          </cell>
          <cell r="Y133">
            <v>2686</v>
          </cell>
          <cell r="Z133">
            <v>17000</v>
          </cell>
          <cell r="AA133">
            <v>940</v>
          </cell>
          <cell r="AB133">
            <v>0</v>
          </cell>
          <cell r="AC133">
            <v>0</v>
          </cell>
          <cell r="AD133">
            <v>1700</v>
          </cell>
          <cell r="AE133">
            <v>0</v>
          </cell>
          <cell r="AF133">
            <v>850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3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1</v>
          </cell>
          <cell r="BA133">
            <v>0</v>
          </cell>
          <cell r="BB133">
            <v>0</v>
          </cell>
          <cell r="BC133">
            <v>0</v>
          </cell>
          <cell r="BD133">
            <v>1.5</v>
          </cell>
          <cell r="BE133">
            <v>0</v>
          </cell>
          <cell r="BF133">
            <v>0</v>
          </cell>
          <cell r="BG133">
            <v>1</v>
          </cell>
          <cell r="BH133">
            <v>1</v>
          </cell>
          <cell r="BI133">
            <v>0</v>
          </cell>
          <cell r="BJ133">
            <v>2</v>
          </cell>
          <cell r="BK133">
            <v>7.5</v>
          </cell>
          <cell r="BL133">
            <v>0</v>
          </cell>
          <cell r="BM133">
            <v>0</v>
          </cell>
          <cell r="BN133">
            <v>0</v>
          </cell>
          <cell r="BO133">
            <v>2</v>
          </cell>
          <cell r="BP133">
            <v>10.75</v>
          </cell>
          <cell r="BQ133">
            <v>1</v>
          </cell>
          <cell r="BR133">
            <v>0</v>
          </cell>
          <cell r="BS133">
            <v>0</v>
          </cell>
          <cell r="BT133">
            <v>1</v>
          </cell>
          <cell r="BU133">
            <v>0</v>
          </cell>
          <cell r="BV133">
            <v>0.5</v>
          </cell>
          <cell r="BW133">
            <v>0</v>
          </cell>
          <cell r="BX133">
            <v>1</v>
          </cell>
          <cell r="BY133">
            <v>2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1</v>
          </cell>
          <cell r="CE133">
            <v>0</v>
          </cell>
          <cell r="CF133">
            <v>0</v>
          </cell>
          <cell r="CG133">
            <v>0</v>
          </cell>
          <cell r="CH133">
            <v>1.5</v>
          </cell>
          <cell r="CI133">
            <v>0</v>
          </cell>
          <cell r="CJ133">
            <v>0</v>
          </cell>
          <cell r="CK133">
            <v>1</v>
          </cell>
          <cell r="CL133">
            <v>1</v>
          </cell>
          <cell r="CM133">
            <v>0</v>
          </cell>
          <cell r="CN133">
            <v>2</v>
          </cell>
          <cell r="CO133">
            <v>6</v>
          </cell>
          <cell r="CP133">
            <v>0</v>
          </cell>
          <cell r="CQ133">
            <v>0</v>
          </cell>
          <cell r="CR133">
            <v>0</v>
          </cell>
          <cell r="CS133">
            <v>2</v>
          </cell>
          <cell r="CT133">
            <v>10</v>
          </cell>
          <cell r="CU133">
            <v>1</v>
          </cell>
          <cell r="CV133">
            <v>0</v>
          </cell>
          <cell r="CW133">
            <v>0</v>
          </cell>
          <cell r="CX133">
            <v>1</v>
          </cell>
          <cell r="CY133">
            <v>0</v>
          </cell>
          <cell r="CZ133">
            <v>0.5</v>
          </cell>
          <cell r="DA133">
            <v>0</v>
          </cell>
          <cell r="DB133">
            <v>1</v>
          </cell>
          <cell r="DC133">
            <v>2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1</v>
          </cell>
          <cell r="DI133">
            <v>0</v>
          </cell>
          <cell r="DJ133">
            <v>0</v>
          </cell>
          <cell r="DK133">
            <v>0</v>
          </cell>
          <cell r="DL133">
            <v>2</v>
          </cell>
          <cell r="DM133">
            <v>0</v>
          </cell>
          <cell r="DN133">
            <v>0</v>
          </cell>
          <cell r="DO133">
            <v>1</v>
          </cell>
          <cell r="DP133">
            <v>1</v>
          </cell>
          <cell r="DQ133">
            <v>0</v>
          </cell>
          <cell r="DR133">
            <v>2</v>
          </cell>
          <cell r="DS133">
            <v>6</v>
          </cell>
          <cell r="DT133">
            <v>0</v>
          </cell>
          <cell r="DU133">
            <v>0</v>
          </cell>
          <cell r="DV133">
            <v>0</v>
          </cell>
          <cell r="DW133">
            <v>2</v>
          </cell>
          <cell r="DX133">
            <v>10</v>
          </cell>
          <cell r="DY133">
            <v>1</v>
          </cell>
          <cell r="DZ133">
            <v>0</v>
          </cell>
          <cell r="EA133">
            <v>0</v>
          </cell>
          <cell r="EB133">
            <v>2</v>
          </cell>
          <cell r="EC133">
            <v>0</v>
          </cell>
          <cell r="ED133">
            <v>1</v>
          </cell>
          <cell r="EE133">
            <v>0</v>
          </cell>
          <cell r="EF133">
            <v>1</v>
          </cell>
        </row>
        <row r="134">
          <cell r="B134" t="str">
            <v>ГБУЗ РБ Янаульская ЦРБ</v>
          </cell>
          <cell r="C134">
            <v>0</v>
          </cell>
          <cell r="D134">
            <v>0</v>
          </cell>
          <cell r="E134">
            <v>1400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1300</v>
          </cell>
          <cell r="K134">
            <v>800</v>
          </cell>
          <cell r="L134">
            <v>1750</v>
          </cell>
          <cell r="M134">
            <v>0</v>
          </cell>
          <cell r="N134">
            <v>6136</v>
          </cell>
          <cell r="O134">
            <v>0</v>
          </cell>
          <cell r="P134">
            <v>0</v>
          </cell>
          <cell r="Q134">
            <v>2450</v>
          </cell>
          <cell r="R134">
            <v>3661</v>
          </cell>
          <cell r="S134">
            <v>0</v>
          </cell>
          <cell r="T134">
            <v>5046</v>
          </cell>
          <cell r="U134">
            <v>9750</v>
          </cell>
          <cell r="V134">
            <v>0</v>
          </cell>
          <cell r="W134">
            <v>0</v>
          </cell>
          <cell r="X134">
            <v>0</v>
          </cell>
          <cell r="Y134">
            <v>22253</v>
          </cell>
          <cell r="Z134">
            <v>24873</v>
          </cell>
          <cell r="AA134">
            <v>1800</v>
          </cell>
          <cell r="AB134">
            <v>0</v>
          </cell>
          <cell r="AC134">
            <v>0</v>
          </cell>
          <cell r="AD134">
            <v>2340</v>
          </cell>
          <cell r="AE134">
            <v>0</v>
          </cell>
          <cell r="AF134">
            <v>5700</v>
          </cell>
          <cell r="AG134">
            <v>0</v>
          </cell>
          <cell r="AH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5.5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2</v>
          </cell>
          <cell r="BA134">
            <v>1</v>
          </cell>
          <cell r="BB134">
            <v>1</v>
          </cell>
          <cell r="BC134">
            <v>0</v>
          </cell>
          <cell r="BD134">
            <v>4.5</v>
          </cell>
          <cell r="BE134">
            <v>0</v>
          </cell>
          <cell r="BF134">
            <v>0</v>
          </cell>
          <cell r="BG134">
            <v>1.5</v>
          </cell>
          <cell r="BH134">
            <v>3.5</v>
          </cell>
          <cell r="BI134">
            <v>0</v>
          </cell>
          <cell r="BJ134">
            <v>2.75</v>
          </cell>
          <cell r="BK134">
            <v>13.75</v>
          </cell>
          <cell r="BL134">
            <v>0</v>
          </cell>
          <cell r="BM134">
            <v>0</v>
          </cell>
          <cell r="BN134">
            <v>0</v>
          </cell>
          <cell r="BO134">
            <v>18</v>
          </cell>
          <cell r="BP134">
            <v>18</v>
          </cell>
          <cell r="BQ134">
            <v>1.25</v>
          </cell>
          <cell r="BR134">
            <v>0</v>
          </cell>
          <cell r="BS134">
            <v>0</v>
          </cell>
          <cell r="BT134">
            <v>5.75</v>
          </cell>
          <cell r="BU134">
            <v>0</v>
          </cell>
          <cell r="BV134">
            <v>2.25</v>
          </cell>
          <cell r="BW134">
            <v>0</v>
          </cell>
          <cell r="BX134">
            <v>0</v>
          </cell>
          <cell r="BY134">
            <v>3.75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2</v>
          </cell>
          <cell r="CE134">
            <v>1</v>
          </cell>
          <cell r="CF134">
            <v>1</v>
          </cell>
          <cell r="CG134">
            <v>0</v>
          </cell>
          <cell r="CH134">
            <v>4.5</v>
          </cell>
          <cell r="CI134">
            <v>0</v>
          </cell>
          <cell r="CJ134">
            <v>0</v>
          </cell>
          <cell r="CK134">
            <v>1</v>
          </cell>
          <cell r="CL134">
            <v>3.25</v>
          </cell>
          <cell r="CM134">
            <v>0</v>
          </cell>
          <cell r="CN134">
            <v>2.75</v>
          </cell>
          <cell r="CO134">
            <v>11.5</v>
          </cell>
          <cell r="CP134">
            <v>0</v>
          </cell>
          <cell r="CQ134">
            <v>0</v>
          </cell>
          <cell r="CR134">
            <v>0</v>
          </cell>
          <cell r="CS134">
            <v>15.5</v>
          </cell>
          <cell r="CT134">
            <v>14</v>
          </cell>
          <cell r="CU134">
            <v>1.25</v>
          </cell>
          <cell r="CV134">
            <v>0</v>
          </cell>
          <cell r="CW134">
            <v>0</v>
          </cell>
          <cell r="CX134">
            <v>4.5</v>
          </cell>
          <cell r="CY134">
            <v>0</v>
          </cell>
          <cell r="CZ134">
            <v>2.25</v>
          </cell>
          <cell r="DA134">
            <v>0</v>
          </cell>
          <cell r="DB134">
            <v>0</v>
          </cell>
          <cell r="DC134">
            <v>4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1</v>
          </cell>
          <cell r="DI134">
            <v>1</v>
          </cell>
          <cell r="DJ134">
            <v>1</v>
          </cell>
          <cell r="DK134">
            <v>0</v>
          </cell>
          <cell r="DL134">
            <v>2</v>
          </cell>
          <cell r="DM134">
            <v>0</v>
          </cell>
          <cell r="DN134">
            <v>0</v>
          </cell>
          <cell r="DO134">
            <v>1</v>
          </cell>
          <cell r="DP134">
            <v>2</v>
          </cell>
          <cell r="DQ134">
            <v>0</v>
          </cell>
          <cell r="DR134">
            <v>3</v>
          </cell>
          <cell r="DS134">
            <v>11</v>
          </cell>
          <cell r="DT134">
            <v>0</v>
          </cell>
          <cell r="DU134">
            <v>0</v>
          </cell>
          <cell r="DV134">
            <v>0</v>
          </cell>
          <cell r="DW134">
            <v>12</v>
          </cell>
          <cell r="DX134">
            <v>13</v>
          </cell>
          <cell r="DY134">
            <v>1</v>
          </cell>
          <cell r="DZ134">
            <v>0</v>
          </cell>
          <cell r="EA134">
            <v>0</v>
          </cell>
          <cell r="EB134">
            <v>3</v>
          </cell>
          <cell r="EC134">
            <v>0</v>
          </cell>
          <cell r="ED134">
            <v>1</v>
          </cell>
          <cell r="EE134">
            <v>0</v>
          </cell>
          <cell r="EF134">
            <v>0</v>
          </cell>
        </row>
        <row r="135">
          <cell r="B135" t="str">
            <v>ГБУЗ РКПЦ МЗ РБ</v>
          </cell>
          <cell r="C135">
            <v>900</v>
          </cell>
          <cell r="D135">
            <v>36414</v>
          </cell>
          <cell r="E135">
            <v>36514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500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300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49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1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1.5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46.5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0.5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1.5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41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1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1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</row>
        <row r="136">
          <cell r="B136" t="str">
            <v>ИП Искужин Р.Г.</v>
          </cell>
          <cell r="C136">
            <v>0</v>
          </cell>
          <cell r="D136">
            <v>1500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1500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1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1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1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</row>
        <row r="137">
          <cell r="B137" t="str">
            <v>НУЗ Узловая больница на ст. Ст</v>
          </cell>
          <cell r="C137">
            <v>0</v>
          </cell>
          <cell r="D137">
            <v>0</v>
          </cell>
          <cell r="E137">
            <v>1098</v>
          </cell>
          <cell r="F137">
            <v>740</v>
          </cell>
          <cell r="G137">
            <v>0</v>
          </cell>
          <cell r="H137">
            <v>0</v>
          </cell>
          <cell r="I137">
            <v>0</v>
          </cell>
          <cell r="J137">
            <v>540</v>
          </cell>
          <cell r="K137">
            <v>0</v>
          </cell>
          <cell r="L137">
            <v>269</v>
          </cell>
          <cell r="M137">
            <v>300</v>
          </cell>
          <cell r="N137">
            <v>526</v>
          </cell>
          <cell r="O137">
            <v>0</v>
          </cell>
          <cell r="P137">
            <v>0</v>
          </cell>
          <cell r="Q137">
            <v>0</v>
          </cell>
          <cell r="R137">
            <v>440</v>
          </cell>
          <cell r="S137">
            <v>0</v>
          </cell>
          <cell r="T137">
            <v>446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2360</v>
          </cell>
          <cell r="Z137">
            <v>4559</v>
          </cell>
          <cell r="AA137">
            <v>0</v>
          </cell>
          <cell r="AB137">
            <v>347</v>
          </cell>
          <cell r="AC137">
            <v>0</v>
          </cell>
          <cell r="AD137">
            <v>736</v>
          </cell>
          <cell r="AE137">
            <v>0</v>
          </cell>
          <cell r="AF137">
            <v>534</v>
          </cell>
          <cell r="AG137">
            <v>0</v>
          </cell>
          <cell r="AH137">
            <v>0</v>
          </cell>
          <cell r="AJ137">
            <v>0</v>
          </cell>
          <cell r="AK137">
            <v>720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720</v>
          </cell>
          <cell r="AS137">
            <v>0</v>
          </cell>
          <cell r="AT137">
            <v>0</v>
          </cell>
          <cell r="AU137">
            <v>1</v>
          </cell>
          <cell r="AV137">
            <v>0.5</v>
          </cell>
          <cell r="AW137">
            <v>0</v>
          </cell>
          <cell r="AX137">
            <v>0</v>
          </cell>
          <cell r="AY137">
            <v>0</v>
          </cell>
          <cell r="AZ137">
            <v>0.25</v>
          </cell>
          <cell r="BA137">
            <v>0.25</v>
          </cell>
          <cell r="BB137">
            <v>0.25</v>
          </cell>
          <cell r="BC137">
            <v>0.25</v>
          </cell>
          <cell r="BD137">
            <v>1</v>
          </cell>
          <cell r="BE137">
            <v>0</v>
          </cell>
          <cell r="BF137">
            <v>0</v>
          </cell>
          <cell r="BG137">
            <v>0</v>
          </cell>
          <cell r="BH137">
            <v>1</v>
          </cell>
          <cell r="BI137">
            <v>0</v>
          </cell>
          <cell r="BJ137">
            <v>1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2</v>
          </cell>
          <cell r="BP137">
            <v>7</v>
          </cell>
          <cell r="BQ137">
            <v>0</v>
          </cell>
          <cell r="BR137">
            <v>0.5</v>
          </cell>
          <cell r="BS137">
            <v>0</v>
          </cell>
          <cell r="BT137">
            <v>1</v>
          </cell>
          <cell r="BU137">
            <v>0</v>
          </cell>
          <cell r="BV137">
            <v>0.25</v>
          </cell>
          <cell r="BW137">
            <v>0</v>
          </cell>
          <cell r="BX137">
            <v>0</v>
          </cell>
          <cell r="BY137">
            <v>1</v>
          </cell>
          <cell r="BZ137">
            <v>0.5</v>
          </cell>
          <cell r="CA137">
            <v>0</v>
          </cell>
          <cell r="CB137">
            <v>0</v>
          </cell>
          <cell r="CC137">
            <v>0</v>
          </cell>
          <cell r="CD137">
            <v>0.25</v>
          </cell>
          <cell r="CE137">
            <v>0.25</v>
          </cell>
          <cell r="CF137">
            <v>0.25</v>
          </cell>
          <cell r="CG137">
            <v>0.25</v>
          </cell>
          <cell r="CH137">
            <v>1</v>
          </cell>
          <cell r="CI137">
            <v>0</v>
          </cell>
          <cell r="CJ137">
            <v>0</v>
          </cell>
          <cell r="CK137">
            <v>0</v>
          </cell>
          <cell r="CL137">
            <v>1</v>
          </cell>
          <cell r="CM137">
            <v>0</v>
          </cell>
          <cell r="CN137">
            <v>1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2</v>
          </cell>
          <cell r="CT137">
            <v>5</v>
          </cell>
          <cell r="CU137">
            <v>0</v>
          </cell>
          <cell r="CV137">
            <v>0.5</v>
          </cell>
          <cell r="CW137">
            <v>0</v>
          </cell>
          <cell r="CX137">
            <v>1</v>
          </cell>
          <cell r="CY137">
            <v>0</v>
          </cell>
          <cell r="CZ137">
            <v>0.25</v>
          </cell>
          <cell r="DA137">
            <v>0</v>
          </cell>
          <cell r="DB137">
            <v>0</v>
          </cell>
          <cell r="DC137">
            <v>1</v>
          </cell>
          <cell r="DD137">
            <v>1</v>
          </cell>
          <cell r="DE137">
            <v>0</v>
          </cell>
          <cell r="DF137">
            <v>0</v>
          </cell>
          <cell r="DG137">
            <v>0</v>
          </cell>
          <cell r="DH137">
            <v>1</v>
          </cell>
          <cell r="DI137">
            <v>1</v>
          </cell>
          <cell r="DJ137">
            <v>1</v>
          </cell>
          <cell r="DK137">
            <v>1</v>
          </cell>
          <cell r="DL137">
            <v>1</v>
          </cell>
          <cell r="DM137">
            <v>0</v>
          </cell>
          <cell r="DN137">
            <v>0</v>
          </cell>
          <cell r="DO137">
            <v>0</v>
          </cell>
          <cell r="DP137">
            <v>1</v>
          </cell>
          <cell r="DQ137">
            <v>0</v>
          </cell>
          <cell r="DR137">
            <v>1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2</v>
          </cell>
          <cell r="DX137">
            <v>5</v>
          </cell>
          <cell r="DY137">
            <v>0</v>
          </cell>
          <cell r="DZ137">
            <v>1</v>
          </cell>
          <cell r="EA137">
            <v>0</v>
          </cell>
          <cell r="EB137">
            <v>1</v>
          </cell>
          <cell r="EC137">
            <v>0</v>
          </cell>
          <cell r="ED137">
            <v>1</v>
          </cell>
          <cell r="EE137">
            <v>0</v>
          </cell>
          <cell r="EF137">
            <v>0</v>
          </cell>
        </row>
        <row r="138">
          <cell r="B138" t="str">
            <v>НУЗ Дорожный центр восстановит</v>
          </cell>
          <cell r="C138">
            <v>0</v>
          </cell>
          <cell r="D138">
            <v>0</v>
          </cell>
          <cell r="E138">
            <v>3192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127</v>
          </cell>
          <cell r="K138">
            <v>350</v>
          </cell>
          <cell r="L138">
            <v>2015</v>
          </cell>
          <cell r="M138">
            <v>0</v>
          </cell>
          <cell r="N138">
            <v>6550</v>
          </cell>
          <cell r="O138">
            <v>0</v>
          </cell>
          <cell r="P138">
            <v>0</v>
          </cell>
          <cell r="Q138">
            <v>1045</v>
          </cell>
          <cell r="R138">
            <v>2210</v>
          </cell>
          <cell r="S138">
            <v>0</v>
          </cell>
          <cell r="T138">
            <v>1200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6043</v>
          </cell>
          <cell r="Z138">
            <v>9500</v>
          </cell>
          <cell r="AA138">
            <v>130</v>
          </cell>
          <cell r="AB138">
            <v>0</v>
          </cell>
          <cell r="AC138">
            <v>1100</v>
          </cell>
          <cell r="AD138">
            <v>4450</v>
          </cell>
          <cell r="AE138">
            <v>0</v>
          </cell>
          <cell r="AF138">
            <v>2300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4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2</v>
          </cell>
          <cell r="BA138">
            <v>1</v>
          </cell>
          <cell r="BB138">
            <v>2</v>
          </cell>
          <cell r="BC138">
            <v>0</v>
          </cell>
          <cell r="BD138">
            <v>5</v>
          </cell>
          <cell r="BE138">
            <v>0</v>
          </cell>
          <cell r="BF138">
            <v>0</v>
          </cell>
          <cell r="BG138">
            <v>1</v>
          </cell>
          <cell r="BH138">
            <v>4</v>
          </cell>
          <cell r="BI138">
            <v>0</v>
          </cell>
          <cell r="BJ138">
            <v>4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8</v>
          </cell>
          <cell r="BP138">
            <v>19</v>
          </cell>
          <cell r="BQ138">
            <v>1</v>
          </cell>
          <cell r="BR138">
            <v>0</v>
          </cell>
          <cell r="BS138">
            <v>2</v>
          </cell>
          <cell r="BT138">
            <v>4</v>
          </cell>
          <cell r="BU138">
            <v>0</v>
          </cell>
          <cell r="BV138">
            <v>2</v>
          </cell>
          <cell r="BW138">
            <v>0</v>
          </cell>
          <cell r="BX138">
            <v>0</v>
          </cell>
          <cell r="BY138">
            <v>4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1</v>
          </cell>
          <cell r="CE138">
            <v>1</v>
          </cell>
          <cell r="CF138">
            <v>2</v>
          </cell>
          <cell r="CG138">
            <v>0</v>
          </cell>
          <cell r="CH138">
            <v>5</v>
          </cell>
          <cell r="CI138">
            <v>0</v>
          </cell>
          <cell r="CJ138">
            <v>0</v>
          </cell>
          <cell r="CK138">
            <v>1</v>
          </cell>
          <cell r="CL138">
            <v>4</v>
          </cell>
          <cell r="CM138">
            <v>0</v>
          </cell>
          <cell r="CN138">
            <v>4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8</v>
          </cell>
          <cell r="CT138">
            <v>19</v>
          </cell>
          <cell r="CU138">
            <v>1</v>
          </cell>
          <cell r="CV138">
            <v>0</v>
          </cell>
          <cell r="CW138">
            <v>2</v>
          </cell>
          <cell r="CX138">
            <v>4</v>
          </cell>
          <cell r="CY138">
            <v>0</v>
          </cell>
          <cell r="CZ138">
            <v>2</v>
          </cell>
          <cell r="DA138">
            <v>0</v>
          </cell>
          <cell r="DB138">
            <v>0</v>
          </cell>
          <cell r="DC138">
            <v>4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1</v>
          </cell>
          <cell r="DI138">
            <v>1</v>
          </cell>
          <cell r="DJ138">
            <v>1</v>
          </cell>
          <cell r="DK138">
            <v>0</v>
          </cell>
          <cell r="DL138">
            <v>3</v>
          </cell>
          <cell r="DM138">
            <v>0</v>
          </cell>
          <cell r="DN138">
            <v>0</v>
          </cell>
          <cell r="DO138">
            <v>1</v>
          </cell>
          <cell r="DP138">
            <v>4</v>
          </cell>
          <cell r="DQ138">
            <v>0</v>
          </cell>
          <cell r="DR138">
            <v>2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8</v>
          </cell>
          <cell r="DX138">
            <v>14</v>
          </cell>
          <cell r="DY138">
            <v>0</v>
          </cell>
          <cell r="DZ138">
            <v>0</v>
          </cell>
          <cell r="EA138">
            <v>1</v>
          </cell>
          <cell r="EB138">
            <v>3</v>
          </cell>
          <cell r="EC138">
            <v>0</v>
          </cell>
          <cell r="ED138">
            <v>1</v>
          </cell>
          <cell r="EE138">
            <v>0</v>
          </cell>
          <cell r="EF138">
            <v>0</v>
          </cell>
        </row>
        <row r="139">
          <cell r="B139" t="str">
            <v>ООО МД ПРОЕКТ 2010</v>
          </cell>
          <cell r="C139">
            <v>0</v>
          </cell>
          <cell r="D139">
            <v>200</v>
          </cell>
          <cell r="E139">
            <v>200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1.1499999999999999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1.1499999999999999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7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</row>
        <row r="140">
          <cell r="B140" t="str">
            <v>ООО Экодент</v>
          </cell>
          <cell r="C140">
            <v>0</v>
          </cell>
          <cell r="D140">
            <v>2400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2400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5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5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6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</row>
        <row r="141">
          <cell r="B141" t="str">
            <v>ООО Академия здоровья с.Киргиз-Мияки</v>
          </cell>
          <cell r="C141">
            <v>0</v>
          </cell>
          <cell r="D141">
            <v>800</v>
          </cell>
          <cell r="E141">
            <v>400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400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1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2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2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1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1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</row>
        <row r="142">
          <cell r="B142" t="str">
            <v>ООО Белый жемчуг</v>
          </cell>
          <cell r="C142">
            <v>0</v>
          </cell>
          <cell r="D142">
            <v>2400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2400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13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8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12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</row>
        <row r="143">
          <cell r="B143" t="str">
            <v>ООО ВИП</v>
          </cell>
          <cell r="C143">
            <v>0</v>
          </cell>
          <cell r="D143">
            <v>1651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1651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8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6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6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</row>
        <row r="144">
          <cell r="B144" t="str">
            <v>ООО ВИТАЛ</v>
          </cell>
          <cell r="C144">
            <v>0</v>
          </cell>
          <cell r="D144">
            <v>2400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2400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7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7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7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</row>
        <row r="145">
          <cell r="B145" t="str">
            <v>ООО ГСК</v>
          </cell>
          <cell r="C145">
            <v>0</v>
          </cell>
          <cell r="D145">
            <v>2200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2200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12.5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6.5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12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</row>
        <row r="146">
          <cell r="B146" t="str">
            <v>ООО Дента</v>
          </cell>
          <cell r="C146">
            <v>0</v>
          </cell>
          <cell r="D146">
            <v>1200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1200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6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5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4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</row>
        <row r="147">
          <cell r="B147" t="str">
            <v>ООО Дентал стандарт</v>
          </cell>
          <cell r="C147">
            <v>0</v>
          </cell>
          <cell r="D147">
            <v>3500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3500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3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3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3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</row>
        <row r="148">
          <cell r="B148" t="str">
            <v>ООО ДЭНТА</v>
          </cell>
          <cell r="C148">
            <v>0</v>
          </cell>
          <cell r="D148">
            <v>360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360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2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2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2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</row>
        <row r="149">
          <cell r="B149" t="str">
            <v>ООО Клиника Авиценна</v>
          </cell>
          <cell r="C149">
            <v>0</v>
          </cell>
          <cell r="D149">
            <v>600</v>
          </cell>
          <cell r="E149">
            <v>300</v>
          </cell>
          <cell r="F149">
            <v>0</v>
          </cell>
          <cell r="G149">
            <v>0</v>
          </cell>
          <cell r="H149">
            <v>300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1</v>
          </cell>
          <cell r="AV149">
            <v>0</v>
          </cell>
          <cell r="AW149">
            <v>0</v>
          </cell>
          <cell r="AX149">
            <v>1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1</v>
          </cell>
          <cell r="BZ149">
            <v>0</v>
          </cell>
          <cell r="CA149">
            <v>0</v>
          </cell>
          <cell r="CB149">
            <v>1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1</v>
          </cell>
          <cell r="DD149">
            <v>0</v>
          </cell>
          <cell r="DE149">
            <v>0</v>
          </cell>
          <cell r="DF149">
            <v>1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</row>
        <row r="150">
          <cell r="B150" t="str">
            <v>ООО Корона +</v>
          </cell>
          <cell r="C150">
            <v>0</v>
          </cell>
          <cell r="D150">
            <v>2400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2400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5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5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5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</row>
        <row r="151">
          <cell r="B151" t="str">
            <v>ООО Мастер-Дент</v>
          </cell>
          <cell r="C151">
            <v>540</v>
          </cell>
          <cell r="D151">
            <v>1200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1740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5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5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5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</row>
        <row r="152">
          <cell r="B152" t="str">
            <v>ООО Медента</v>
          </cell>
          <cell r="C152">
            <v>0</v>
          </cell>
          <cell r="D152">
            <v>4000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4000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14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14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16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</row>
        <row r="153">
          <cell r="B153" t="str">
            <v>ООО МЕДИССА</v>
          </cell>
          <cell r="C153">
            <v>0</v>
          </cell>
          <cell r="D153">
            <v>1200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1200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1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1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1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</row>
        <row r="154">
          <cell r="B154" t="str">
            <v>ООО Медицинский центр Семья</v>
          </cell>
          <cell r="C154">
            <v>0</v>
          </cell>
          <cell r="D154">
            <v>230</v>
          </cell>
          <cell r="E154">
            <v>230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1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1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1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</row>
        <row r="155">
          <cell r="B155" t="str">
            <v>ООО МЕДХЕЛП</v>
          </cell>
          <cell r="C155">
            <v>0</v>
          </cell>
          <cell r="D155">
            <v>52</v>
          </cell>
          <cell r="E155">
            <v>52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1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1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</row>
        <row r="156">
          <cell r="B156" t="str">
            <v>ООО ММОЦ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2396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4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1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1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</row>
        <row r="157">
          <cell r="B157" t="str">
            <v>ООО Мой Доктор</v>
          </cell>
          <cell r="C157">
            <v>3204</v>
          </cell>
          <cell r="D157">
            <v>3503</v>
          </cell>
          <cell r="E157">
            <v>302</v>
          </cell>
          <cell r="F157">
            <v>2000</v>
          </cell>
          <cell r="G157">
            <v>0</v>
          </cell>
          <cell r="H157">
            <v>2000</v>
          </cell>
          <cell r="I157">
            <v>0</v>
          </cell>
          <cell r="J157">
            <v>405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2000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1</v>
          </cell>
          <cell r="AV157">
            <v>1</v>
          </cell>
          <cell r="AW157">
            <v>0</v>
          </cell>
          <cell r="AX157">
            <v>1</v>
          </cell>
          <cell r="AY157">
            <v>0</v>
          </cell>
          <cell r="AZ157">
            <v>1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1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0.5</v>
          </cell>
          <cell r="BZ157">
            <v>0.5</v>
          </cell>
          <cell r="CA157">
            <v>0</v>
          </cell>
          <cell r="CB157">
            <v>0.5</v>
          </cell>
          <cell r="CC157">
            <v>0</v>
          </cell>
          <cell r="CD157">
            <v>0.5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0.5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1</v>
          </cell>
          <cell r="DD157">
            <v>1</v>
          </cell>
          <cell r="DE157">
            <v>0</v>
          </cell>
          <cell r="DF157">
            <v>1</v>
          </cell>
          <cell r="DG157">
            <v>0</v>
          </cell>
          <cell r="DH157">
            <v>1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1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</row>
        <row r="158">
          <cell r="B158" t="str">
            <v>ООО ПАЛИТРАДЕНТ</v>
          </cell>
          <cell r="C158">
            <v>0</v>
          </cell>
          <cell r="D158">
            <v>193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193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2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2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2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</row>
        <row r="159">
          <cell r="B159" t="str">
            <v>ООО Радуга</v>
          </cell>
          <cell r="C159">
            <v>0</v>
          </cell>
          <cell r="D159">
            <v>400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400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2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2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2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</row>
        <row r="160">
          <cell r="B160" t="str">
            <v>ООО Центр здоровья и красоты</v>
          </cell>
          <cell r="C160">
            <v>0</v>
          </cell>
          <cell r="D160">
            <v>400</v>
          </cell>
          <cell r="E160">
            <v>400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1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1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1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0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</row>
        <row r="161">
          <cell r="B161" t="str">
            <v>ООО ЦМТ</v>
          </cell>
          <cell r="C161">
            <v>0</v>
          </cell>
          <cell r="D161">
            <v>350</v>
          </cell>
          <cell r="E161">
            <v>200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150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8.5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1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8.5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1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10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2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</row>
        <row r="162">
          <cell r="B162" t="str">
            <v>ООО ЭнжеДент</v>
          </cell>
          <cell r="C162">
            <v>0</v>
          </cell>
          <cell r="D162">
            <v>1500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1500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3.5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1.5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2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</row>
        <row r="163">
          <cell r="B163" t="str">
            <v>ООО ЮНИСТ</v>
          </cell>
          <cell r="C163">
            <v>0</v>
          </cell>
          <cell r="D163">
            <v>10222</v>
          </cell>
          <cell r="E163">
            <v>2000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2000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6222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1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3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1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3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1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1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0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3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</row>
        <row r="164">
          <cell r="B164" t="str">
            <v>ООО Арт-Лион</v>
          </cell>
          <cell r="C164">
            <v>0</v>
          </cell>
          <cell r="D164">
            <v>1189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1189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2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2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2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</row>
        <row r="165">
          <cell r="B165" t="str">
            <v>ООО Ваша стоматология</v>
          </cell>
          <cell r="C165">
            <v>96</v>
          </cell>
          <cell r="D165">
            <v>2304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2400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2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2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0</v>
          </cell>
          <cell r="DU165">
            <v>0</v>
          </cell>
          <cell r="DV165">
            <v>0</v>
          </cell>
          <cell r="DW165">
            <v>3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</row>
        <row r="166">
          <cell r="B166" t="str">
            <v>ООО Дантист</v>
          </cell>
          <cell r="C166">
            <v>0</v>
          </cell>
          <cell r="D166">
            <v>2400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2400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5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2.75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6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</row>
        <row r="167">
          <cell r="B167" t="str">
            <v>ООО СП Березка</v>
          </cell>
          <cell r="C167">
            <v>0</v>
          </cell>
          <cell r="D167">
            <v>2504</v>
          </cell>
          <cell r="E167">
            <v>252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947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995</v>
          </cell>
          <cell r="AA167">
            <v>0</v>
          </cell>
          <cell r="AB167">
            <v>0</v>
          </cell>
          <cell r="AC167">
            <v>0</v>
          </cell>
          <cell r="AD167">
            <v>247</v>
          </cell>
          <cell r="AE167">
            <v>0</v>
          </cell>
          <cell r="AF167">
            <v>63</v>
          </cell>
          <cell r="AG167">
            <v>0</v>
          </cell>
          <cell r="AH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0.75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0.75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1</v>
          </cell>
          <cell r="BQ167">
            <v>0</v>
          </cell>
          <cell r="BR167">
            <v>0</v>
          </cell>
          <cell r="BS167">
            <v>0</v>
          </cell>
          <cell r="BT167">
            <v>0.5</v>
          </cell>
          <cell r="BU167">
            <v>0</v>
          </cell>
          <cell r="BV167">
            <v>0.25</v>
          </cell>
          <cell r="BW167">
            <v>0</v>
          </cell>
          <cell r="BX167">
            <v>0</v>
          </cell>
          <cell r="BY167">
            <v>0.75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0.75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1</v>
          </cell>
          <cell r="CU167">
            <v>0</v>
          </cell>
          <cell r="CV167">
            <v>0</v>
          </cell>
          <cell r="CW167">
            <v>0</v>
          </cell>
          <cell r="CX167">
            <v>0.5</v>
          </cell>
          <cell r="CY167">
            <v>0</v>
          </cell>
          <cell r="CZ167">
            <v>0.25</v>
          </cell>
          <cell r="DA167">
            <v>0</v>
          </cell>
          <cell r="DB167">
            <v>0</v>
          </cell>
          <cell r="DC167">
            <v>1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1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2</v>
          </cell>
          <cell r="DY167">
            <v>0</v>
          </cell>
          <cell r="DZ167">
            <v>0</v>
          </cell>
          <cell r="EA167">
            <v>0</v>
          </cell>
          <cell r="EB167">
            <v>1</v>
          </cell>
          <cell r="EC167">
            <v>0</v>
          </cell>
          <cell r="ED167">
            <v>1</v>
          </cell>
          <cell r="EE167">
            <v>0</v>
          </cell>
          <cell r="EF167">
            <v>0</v>
          </cell>
        </row>
        <row r="168">
          <cell r="B168" t="str">
            <v>ООО Эмидент</v>
          </cell>
          <cell r="C168">
            <v>0</v>
          </cell>
          <cell r="D168">
            <v>1197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1197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2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2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3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</row>
        <row r="169">
          <cell r="B169" t="str">
            <v xml:space="preserve">ОСП ГБУЗ РБ ГБ г. Кумертау </v>
          </cell>
          <cell r="C169">
            <v>0</v>
          </cell>
          <cell r="D169">
            <v>0</v>
          </cell>
          <cell r="E169">
            <v>5070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1190</v>
          </cell>
          <cell r="K169">
            <v>1180</v>
          </cell>
          <cell r="L169">
            <v>120</v>
          </cell>
          <cell r="M169">
            <v>0</v>
          </cell>
          <cell r="N169">
            <v>1520</v>
          </cell>
          <cell r="O169">
            <v>0</v>
          </cell>
          <cell r="P169">
            <v>0</v>
          </cell>
          <cell r="Q169">
            <v>600</v>
          </cell>
          <cell r="R169">
            <v>2030</v>
          </cell>
          <cell r="S169">
            <v>0</v>
          </cell>
          <cell r="T169">
            <v>1850</v>
          </cell>
          <cell r="U169">
            <v>9200</v>
          </cell>
          <cell r="V169">
            <v>0</v>
          </cell>
          <cell r="W169">
            <v>0</v>
          </cell>
          <cell r="X169">
            <v>0</v>
          </cell>
          <cell r="Y169">
            <v>7210</v>
          </cell>
          <cell r="Z169">
            <v>10100</v>
          </cell>
          <cell r="AA169">
            <v>0</v>
          </cell>
          <cell r="AB169">
            <v>0</v>
          </cell>
          <cell r="AC169">
            <v>0</v>
          </cell>
          <cell r="AD169">
            <v>420</v>
          </cell>
          <cell r="AE169">
            <v>0</v>
          </cell>
          <cell r="AF169">
            <v>540</v>
          </cell>
          <cell r="AG169">
            <v>0</v>
          </cell>
          <cell r="AH169">
            <v>1030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2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1</v>
          </cell>
          <cell r="BA169">
            <v>1</v>
          </cell>
          <cell r="BB169">
            <v>1</v>
          </cell>
          <cell r="BC169">
            <v>0</v>
          </cell>
          <cell r="BD169">
            <v>1.75</v>
          </cell>
          <cell r="BE169">
            <v>0</v>
          </cell>
          <cell r="BF169">
            <v>0</v>
          </cell>
          <cell r="BG169">
            <v>1</v>
          </cell>
          <cell r="BH169">
            <v>1</v>
          </cell>
          <cell r="BI169">
            <v>0</v>
          </cell>
          <cell r="BJ169">
            <v>1.25</v>
          </cell>
          <cell r="BK169">
            <v>6</v>
          </cell>
          <cell r="BL169">
            <v>0</v>
          </cell>
          <cell r="BM169">
            <v>0</v>
          </cell>
          <cell r="BN169">
            <v>0</v>
          </cell>
          <cell r="BO169">
            <v>2</v>
          </cell>
          <cell r="BP169">
            <v>8</v>
          </cell>
          <cell r="BQ169">
            <v>0</v>
          </cell>
          <cell r="BR169">
            <v>0</v>
          </cell>
          <cell r="BS169">
            <v>0</v>
          </cell>
          <cell r="BT169">
            <v>1.75</v>
          </cell>
          <cell r="BU169">
            <v>0</v>
          </cell>
          <cell r="BV169">
            <v>0.5</v>
          </cell>
          <cell r="BW169">
            <v>0</v>
          </cell>
          <cell r="BX169">
            <v>1</v>
          </cell>
          <cell r="BY169">
            <v>2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1</v>
          </cell>
          <cell r="CE169">
            <v>1</v>
          </cell>
          <cell r="CF169">
            <v>1</v>
          </cell>
          <cell r="CG169">
            <v>0</v>
          </cell>
          <cell r="CH169">
            <v>1.75</v>
          </cell>
          <cell r="CI169">
            <v>0</v>
          </cell>
          <cell r="CJ169">
            <v>0</v>
          </cell>
          <cell r="CK169">
            <v>1</v>
          </cell>
          <cell r="CL169">
            <v>1</v>
          </cell>
          <cell r="CM169">
            <v>0</v>
          </cell>
          <cell r="CN169">
            <v>1.25</v>
          </cell>
          <cell r="CO169">
            <v>6</v>
          </cell>
          <cell r="CP169">
            <v>0</v>
          </cell>
          <cell r="CQ169">
            <v>0</v>
          </cell>
          <cell r="CR169">
            <v>0</v>
          </cell>
          <cell r="CS169">
            <v>2</v>
          </cell>
          <cell r="CT169">
            <v>8</v>
          </cell>
          <cell r="CU169">
            <v>0</v>
          </cell>
          <cell r="CV169">
            <v>0</v>
          </cell>
          <cell r="CW169">
            <v>0</v>
          </cell>
          <cell r="CX169">
            <v>1.75</v>
          </cell>
          <cell r="CY169">
            <v>0</v>
          </cell>
          <cell r="CZ169">
            <v>0.5</v>
          </cell>
          <cell r="DA169">
            <v>0</v>
          </cell>
          <cell r="DB169">
            <v>1</v>
          </cell>
          <cell r="DC169">
            <v>3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1</v>
          </cell>
          <cell r="DK169">
            <v>0</v>
          </cell>
          <cell r="DL169">
            <v>1</v>
          </cell>
          <cell r="DM169">
            <v>0</v>
          </cell>
          <cell r="DN169">
            <v>0</v>
          </cell>
          <cell r="DO169">
            <v>1</v>
          </cell>
          <cell r="DP169">
            <v>1</v>
          </cell>
          <cell r="DQ169">
            <v>0</v>
          </cell>
          <cell r="DR169">
            <v>1</v>
          </cell>
          <cell r="DS169">
            <v>6</v>
          </cell>
          <cell r="DT169">
            <v>0</v>
          </cell>
          <cell r="DU169">
            <v>0</v>
          </cell>
          <cell r="DV169">
            <v>0</v>
          </cell>
          <cell r="DW169">
            <v>2</v>
          </cell>
          <cell r="DX169">
            <v>8</v>
          </cell>
          <cell r="DY169">
            <v>0</v>
          </cell>
          <cell r="DZ169">
            <v>0</v>
          </cell>
          <cell r="EA169">
            <v>0</v>
          </cell>
          <cell r="EB169">
            <v>1</v>
          </cell>
          <cell r="EC169">
            <v>0</v>
          </cell>
          <cell r="ED169">
            <v>0</v>
          </cell>
          <cell r="EE169">
            <v>0</v>
          </cell>
          <cell r="EF169">
            <v>1</v>
          </cell>
        </row>
        <row r="170">
          <cell r="B170" t="str">
            <v>ОСП ГБУЗ РБ ГБ г. Нефтекамск</v>
          </cell>
          <cell r="C170">
            <v>0</v>
          </cell>
          <cell r="D170">
            <v>0</v>
          </cell>
          <cell r="E170">
            <v>1920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840</v>
          </cell>
          <cell r="K170">
            <v>0</v>
          </cell>
          <cell r="L170">
            <v>0</v>
          </cell>
          <cell r="M170">
            <v>0</v>
          </cell>
          <cell r="N170">
            <v>315</v>
          </cell>
          <cell r="O170">
            <v>0</v>
          </cell>
          <cell r="P170">
            <v>0</v>
          </cell>
          <cell r="Q170">
            <v>0</v>
          </cell>
          <cell r="R170">
            <v>1188</v>
          </cell>
          <cell r="S170">
            <v>0</v>
          </cell>
          <cell r="T170">
            <v>2360</v>
          </cell>
          <cell r="U170">
            <v>4600</v>
          </cell>
          <cell r="V170">
            <v>0</v>
          </cell>
          <cell r="W170">
            <v>0</v>
          </cell>
          <cell r="X170">
            <v>0</v>
          </cell>
          <cell r="Y170">
            <v>6090</v>
          </cell>
          <cell r="Z170">
            <v>11340</v>
          </cell>
          <cell r="AA170">
            <v>0</v>
          </cell>
          <cell r="AB170">
            <v>0</v>
          </cell>
          <cell r="AC170">
            <v>0</v>
          </cell>
          <cell r="AD170">
            <v>1188</v>
          </cell>
          <cell r="AE170">
            <v>0</v>
          </cell>
          <cell r="AF170">
            <v>693</v>
          </cell>
          <cell r="AG170">
            <v>0</v>
          </cell>
          <cell r="AH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2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1</v>
          </cell>
          <cell r="BA170">
            <v>1</v>
          </cell>
          <cell r="BB170">
            <v>1</v>
          </cell>
          <cell r="BC170">
            <v>0</v>
          </cell>
          <cell r="BD170">
            <v>1</v>
          </cell>
          <cell r="BE170">
            <v>0</v>
          </cell>
          <cell r="BF170">
            <v>0</v>
          </cell>
          <cell r="BG170">
            <v>0</v>
          </cell>
          <cell r="BH170">
            <v>1</v>
          </cell>
          <cell r="BI170">
            <v>0</v>
          </cell>
          <cell r="BJ170">
            <v>1</v>
          </cell>
          <cell r="BK170">
            <v>4</v>
          </cell>
          <cell r="BL170">
            <v>0</v>
          </cell>
          <cell r="BM170">
            <v>0</v>
          </cell>
          <cell r="BN170">
            <v>0</v>
          </cell>
          <cell r="BO170">
            <v>3</v>
          </cell>
          <cell r="BP170">
            <v>7</v>
          </cell>
          <cell r="BQ170">
            <v>0</v>
          </cell>
          <cell r="BR170">
            <v>0</v>
          </cell>
          <cell r="BS170">
            <v>0</v>
          </cell>
          <cell r="BT170">
            <v>2</v>
          </cell>
          <cell r="BU170">
            <v>0</v>
          </cell>
          <cell r="BV170">
            <v>1</v>
          </cell>
          <cell r="BW170">
            <v>0</v>
          </cell>
          <cell r="BX170">
            <v>0</v>
          </cell>
          <cell r="BY170">
            <v>2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1</v>
          </cell>
          <cell r="CE170">
            <v>1</v>
          </cell>
          <cell r="CF170">
            <v>1</v>
          </cell>
          <cell r="CG170">
            <v>0</v>
          </cell>
          <cell r="CH170">
            <v>1</v>
          </cell>
          <cell r="CI170">
            <v>0</v>
          </cell>
          <cell r="CJ170">
            <v>0</v>
          </cell>
          <cell r="CK170">
            <v>0</v>
          </cell>
          <cell r="CL170">
            <v>1</v>
          </cell>
          <cell r="CM170">
            <v>0</v>
          </cell>
          <cell r="CN170">
            <v>1</v>
          </cell>
          <cell r="CO170">
            <v>4</v>
          </cell>
          <cell r="CP170">
            <v>0</v>
          </cell>
          <cell r="CQ170">
            <v>0</v>
          </cell>
          <cell r="CR170">
            <v>0</v>
          </cell>
          <cell r="CS170">
            <v>3</v>
          </cell>
          <cell r="CT170">
            <v>7</v>
          </cell>
          <cell r="CU170">
            <v>0</v>
          </cell>
          <cell r="CV170">
            <v>0</v>
          </cell>
          <cell r="CW170">
            <v>0</v>
          </cell>
          <cell r="CX170">
            <v>2</v>
          </cell>
          <cell r="CY170">
            <v>0</v>
          </cell>
          <cell r="CZ170">
            <v>1</v>
          </cell>
          <cell r="DA170">
            <v>0</v>
          </cell>
          <cell r="DB170">
            <v>0</v>
          </cell>
          <cell r="DC170">
            <v>1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1</v>
          </cell>
          <cell r="DS170">
            <v>3</v>
          </cell>
          <cell r="DT170">
            <v>0</v>
          </cell>
          <cell r="DU170">
            <v>0</v>
          </cell>
          <cell r="DV170">
            <v>0</v>
          </cell>
          <cell r="DW170">
            <v>3</v>
          </cell>
          <cell r="DX170">
            <v>6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</row>
        <row r="171">
          <cell r="B171" t="str">
            <v xml:space="preserve">ОСП ГБУЗ РБ ГБ г. Салават </v>
          </cell>
          <cell r="C171">
            <v>0</v>
          </cell>
          <cell r="D171">
            <v>0</v>
          </cell>
          <cell r="E171">
            <v>0</v>
          </cell>
          <cell r="F171">
            <v>20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2</v>
          </cell>
          <cell r="M171">
            <v>0</v>
          </cell>
          <cell r="N171">
            <v>10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30895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1268</v>
          </cell>
          <cell r="AB171">
            <v>0</v>
          </cell>
          <cell r="AC171">
            <v>0</v>
          </cell>
          <cell r="AD171">
            <v>27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J171">
            <v>0</v>
          </cell>
          <cell r="AK171">
            <v>1305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1305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0.5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1.25</v>
          </cell>
          <cell r="BC171">
            <v>0</v>
          </cell>
          <cell r="BD171">
            <v>4.25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40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2</v>
          </cell>
          <cell r="BR171">
            <v>0</v>
          </cell>
          <cell r="BS171">
            <v>0</v>
          </cell>
          <cell r="BT171">
            <v>1.5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0.5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1.25</v>
          </cell>
          <cell r="CG171">
            <v>0</v>
          </cell>
          <cell r="CH171">
            <v>4.25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40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2</v>
          </cell>
          <cell r="CV171">
            <v>0</v>
          </cell>
          <cell r="CW171">
            <v>0</v>
          </cell>
          <cell r="CX171">
            <v>1.5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1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1</v>
          </cell>
          <cell r="DK171">
            <v>0</v>
          </cell>
          <cell r="DL171">
            <v>2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28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2</v>
          </cell>
          <cell r="DZ171">
            <v>0</v>
          </cell>
          <cell r="EA171">
            <v>0</v>
          </cell>
          <cell r="EB171">
            <v>1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</row>
        <row r="172">
          <cell r="B172" t="str">
            <v xml:space="preserve">ОСП ГБУЗ РБ ГБ№4 г.Стерлитамак </v>
          </cell>
          <cell r="C172">
            <v>0</v>
          </cell>
          <cell r="D172">
            <v>0</v>
          </cell>
          <cell r="E172">
            <v>3550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1346</v>
          </cell>
          <cell r="K172">
            <v>560</v>
          </cell>
          <cell r="L172">
            <v>1706</v>
          </cell>
          <cell r="M172">
            <v>0</v>
          </cell>
          <cell r="N172">
            <v>3500</v>
          </cell>
          <cell r="O172">
            <v>0</v>
          </cell>
          <cell r="P172">
            <v>0</v>
          </cell>
          <cell r="Q172">
            <v>1209</v>
          </cell>
          <cell r="R172">
            <v>2600</v>
          </cell>
          <cell r="S172">
            <v>0</v>
          </cell>
          <cell r="T172">
            <v>1450</v>
          </cell>
          <cell r="U172">
            <v>12000</v>
          </cell>
          <cell r="V172">
            <v>0</v>
          </cell>
          <cell r="W172">
            <v>0</v>
          </cell>
          <cell r="X172">
            <v>0</v>
          </cell>
          <cell r="Y172">
            <v>9800</v>
          </cell>
          <cell r="Z172">
            <v>20975</v>
          </cell>
          <cell r="AA172">
            <v>1100</v>
          </cell>
          <cell r="AB172">
            <v>1763</v>
          </cell>
          <cell r="AC172">
            <v>0</v>
          </cell>
          <cell r="AD172">
            <v>3600</v>
          </cell>
          <cell r="AE172">
            <v>0</v>
          </cell>
          <cell r="AF172">
            <v>1680</v>
          </cell>
          <cell r="AG172">
            <v>0</v>
          </cell>
          <cell r="AH172">
            <v>0</v>
          </cell>
          <cell r="AJ172">
            <v>0</v>
          </cell>
          <cell r="AK172">
            <v>6500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6500</v>
          </cell>
          <cell r="AS172">
            <v>0</v>
          </cell>
          <cell r="AT172">
            <v>0</v>
          </cell>
          <cell r="AU172">
            <v>4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1</v>
          </cell>
          <cell r="BA172">
            <v>1</v>
          </cell>
          <cell r="BB172">
            <v>1</v>
          </cell>
          <cell r="BC172">
            <v>0</v>
          </cell>
          <cell r="BD172">
            <v>2</v>
          </cell>
          <cell r="BE172">
            <v>0</v>
          </cell>
          <cell r="BF172">
            <v>0</v>
          </cell>
          <cell r="BG172">
            <v>0.75</v>
          </cell>
          <cell r="BH172">
            <v>1.5</v>
          </cell>
          <cell r="BI172">
            <v>0</v>
          </cell>
          <cell r="BJ172">
            <v>2</v>
          </cell>
          <cell r="BK172">
            <v>8</v>
          </cell>
          <cell r="BL172">
            <v>0</v>
          </cell>
          <cell r="BM172">
            <v>0</v>
          </cell>
          <cell r="BN172">
            <v>0</v>
          </cell>
          <cell r="BO172">
            <v>3</v>
          </cell>
          <cell r="BP172">
            <v>18</v>
          </cell>
          <cell r="BQ172">
            <v>1</v>
          </cell>
          <cell r="BR172">
            <v>1</v>
          </cell>
          <cell r="BS172">
            <v>0</v>
          </cell>
          <cell r="BT172">
            <v>2</v>
          </cell>
          <cell r="BU172">
            <v>0</v>
          </cell>
          <cell r="BV172">
            <v>1</v>
          </cell>
          <cell r="BW172">
            <v>0</v>
          </cell>
          <cell r="BX172">
            <v>0</v>
          </cell>
          <cell r="BY172">
            <v>4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1</v>
          </cell>
          <cell r="CE172">
            <v>1</v>
          </cell>
          <cell r="CF172">
            <v>1</v>
          </cell>
          <cell r="CG172">
            <v>0</v>
          </cell>
          <cell r="CH172">
            <v>2</v>
          </cell>
          <cell r="CI172">
            <v>0</v>
          </cell>
          <cell r="CJ172">
            <v>0</v>
          </cell>
          <cell r="CK172">
            <v>0.75</v>
          </cell>
          <cell r="CL172">
            <v>1.5</v>
          </cell>
          <cell r="CM172">
            <v>0</v>
          </cell>
          <cell r="CN172">
            <v>2</v>
          </cell>
          <cell r="CO172">
            <v>8</v>
          </cell>
          <cell r="CP172">
            <v>0</v>
          </cell>
          <cell r="CQ172">
            <v>0</v>
          </cell>
          <cell r="CR172">
            <v>0</v>
          </cell>
          <cell r="CS172">
            <v>3</v>
          </cell>
          <cell r="CT172">
            <v>18</v>
          </cell>
          <cell r="CU172">
            <v>1</v>
          </cell>
          <cell r="CV172">
            <v>1</v>
          </cell>
          <cell r="CW172">
            <v>0</v>
          </cell>
          <cell r="CX172">
            <v>2</v>
          </cell>
          <cell r="CY172">
            <v>0</v>
          </cell>
          <cell r="CZ172">
            <v>1</v>
          </cell>
          <cell r="DA172">
            <v>0</v>
          </cell>
          <cell r="DB172">
            <v>0</v>
          </cell>
          <cell r="DC172">
            <v>4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1</v>
          </cell>
          <cell r="DI172">
            <v>0</v>
          </cell>
          <cell r="DJ172">
            <v>1</v>
          </cell>
          <cell r="DK172">
            <v>0</v>
          </cell>
          <cell r="DL172">
            <v>2</v>
          </cell>
          <cell r="DM172">
            <v>0</v>
          </cell>
          <cell r="DN172">
            <v>0</v>
          </cell>
          <cell r="DO172">
            <v>0</v>
          </cell>
          <cell r="DP172">
            <v>1</v>
          </cell>
          <cell r="DQ172">
            <v>0</v>
          </cell>
          <cell r="DR172">
            <v>2</v>
          </cell>
          <cell r="DS172">
            <v>8</v>
          </cell>
          <cell r="DT172">
            <v>0</v>
          </cell>
          <cell r="DU172">
            <v>0</v>
          </cell>
          <cell r="DV172">
            <v>0</v>
          </cell>
          <cell r="DW172">
            <v>3</v>
          </cell>
          <cell r="DX172">
            <v>16</v>
          </cell>
          <cell r="DY172">
            <v>1</v>
          </cell>
          <cell r="DZ172">
            <v>1</v>
          </cell>
          <cell r="EA172">
            <v>0</v>
          </cell>
          <cell r="EB172">
            <v>2</v>
          </cell>
          <cell r="EC172">
            <v>0</v>
          </cell>
          <cell r="ED172">
            <v>1</v>
          </cell>
          <cell r="EE172">
            <v>0</v>
          </cell>
          <cell r="EF172">
            <v>0</v>
          </cell>
        </row>
        <row r="173">
          <cell r="B173" t="str">
            <v>ОСП ГБУЗ РБ ГКБ № 21 г. Уфа</v>
          </cell>
          <cell r="C173">
            <v>0</v>
          </cell>
          <cell r="D173">
            <v>0</v>
          </cell>
          <cell r="E173">
            <v>8790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505</v>
          </cell>
          <cell r="K173">
            <v>1140</v>
          </cell>
          <cell r="L173">
            <v>4284</v>
          </cell>
          <cell r="M173">
            <v>0</v>
          </cell>
          <cell r="N173">
            <v>4682</v>
          </cell>
          <cell r="O173">
            <v>0</v>
          </cell>
          <cell r="P173">
            <v>0</v>
          </cell>
          <cell r="Q173">
            <v>3907</v>
          </cell>
          <cell r="R173">
            <v>3931</v>
          </cell>
          <cell r="S173">
            <v>0</v>
          </cell>
          <cell r="T173">
            <v>3798</v>
          </cell>
          <cell r="U173">
            <v>23503</v>
          </cell>
          <cell r="V173">
            <v>0</v>
          </cell>
          <cell r="W173">
            <v>0</v>
          </cell>
          <cell r="X173">
            <v>0</v>
          </cell>
          <cell r="Y173">
            <v>14092</v>
          </cell>
          <cell r="Z173">
            <v>43085</v>
          </cell>
          <cell r="AA173">
            <v>2553</v>
          </cell>
          <cell r="AB173">
            <v>0</v>
          </cell>
          <cell r="AC173">
            <v>0</v>
          </cell>
          <cell r="AD173">
            <v>9360</v>
          </cell>
          <cell r="AE173">
            <v>0</v>
          </cell>
          <cell r="AF173">
            <v>3112</v>
          </cell>
          <cell r="AG173">
            <v>0</v>
          </cell>
          <cell r="AH173">
            <v>10374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11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1.25</v>
          </cell>
          <cell r="BA173">
            <v>1</v>
          </cell>
          <cell r="BB173">
            <v>3</v>
          </cell>
          <cell r="BC173">
            <v>0</v>
          </cell>
          <cell r="BD173">
            <v>3</v>
          </cell>
          <cell r="BE173">
            <v>0</v>
          </cell>
          <cell r="BF173">
            <v>0</v>
          </cell>
          <cell r="BG173">
            <v>2</v>
          </cell>
          <cell r="BH173">
            <v>2</v>
          </cell>
          <cell r="BI173">
            <v>0</v>
          </cell>
          <cell r="BJ173">
            <v>2</v>
          </cell>
          <cell r="BK173">
            <v>24</v>
          </cell>
          <cell r="BL173">
            <v>0</v>
          </cell>
          <cell r="BM173">
            <v>0</v>
          </cell>
          <cell r="BN173">
            <v>0</v>
          </cell>
          <cell r="BO173">
            <v>21.5</v>
          </cell>
          <cell r="BP173">
            <v>31.5</v>
          </cell>
          <cell r="BQ173">
            <v>1</v>
          </cell>
          <cell r="BR173">
            <v>0</v>
          </cell>
          <cell r="BS173">
            <v>0</v>
          </cell>
          <cell r="BT173">
            <v>5.5</v>
          </cell>
          <cell r="BU173">
            <v>0</v>
          </cell>
          <cell r="BV173">
            <v>2</v>
          </cell>
          <cell r="BW173">
            <v>0</v>
          </cell>
          <cell r="BX173">
            <v>6.5</v>
          </cell>
          <cell r="BY173">
            <v>11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1.25</v>
          </cell>
          <cell r="CE173">
            <v>1</v>
          </cell>
          <cell r="CF173">
            <v>2.5</v>
          </cell>
          <cell r="CG173">
            <v>0</v>
          </cell>
          <cell r="CH173">
            <v>3</v>
          </cell>
          <cell r="CI173">
            <v>0</v>
          </cell>
          <cell r="CJ173">
            <v>0</v>
          </cell>
          <cell r="CK173">
            <v>1.5</v>
          </cell>
          <cell r="CL173">
            <v>2</v>
          </cell>
          <cell r="CM173">
            <v>0</v>
          </cell>
          <cell r="CN173">
            <v>2</v>
          </cell>
          <cell r="CO173">
            <v>22.5</v>
          </cell>
          <cell r="CP173">
            <v>0</v>
          </cell>
          <cell r="CQ173">
            <v>0</v>
          </cell>
          <cell r="CR173">
            <v>0</v>
          </cell>
          <cell r="CS173">
            <v>21.5</v>
          </cell>
          <cell r="CT173">
            <v>26.5</v>
          </cell>
          <cell r="CU173">
            <v>1</v>
          </cell>
          <cell r="CV173">
            <v>0</v>
          </cell>
          <cell r="CW173">
            <v>0</v>
          </cell>
          <cell r="CX173">
            <v>5</v>
          </cell>
          <cell r="CY173">
            <v>0</v>
          </cell>
          <cell r="CZ173">
            <v>2</v>
          </cell>
          <cell r="DA173">
            <v>0</v>
          </cell>
          <cell r="DB173">
            <v>6.25</v>
          </cell>
          <cell r="DC173">
            <v>11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1</v>
          </cell>
          <cell r="DI173">
            <v>1</v>
          </cell>
          <cell r="DJ173">
            <v>3</v>
          </cell>
          <cell r="DK173">
            <v>0</v>
          </cell>
          <cell r="DL173">
            <v>4</v>
          </cell>
          <cell r="DM173">
            <v>0</v>
          </cell>
          <cell r="DN173">
            <v>0</v>
          </cell>
          <cell r="DO173">
            <v>1</v>
          </cell>
          <cell r="DP173">
            <v>2</v>
          </cell>
          <cell r="DQ173">
            <v>0</v>
          </cell>
          <cell r="DR173">
            <v>2</v>
          </cell>
          <cell r="DS173">
            <v>24</v>
          </cell>
          <cell r="DT173">
            <v>0</v>
          </cell>
          <cell r="DU173">
            <v>0</v>
          </cell>
          <cell r="DV173">
            <v>0</v>
          </cell>
          <cell r="DW173">
            <v>21</v>
          </cell>
          <cell r="DX173">
            <v>31</v>
          </cell>
          <cell r="DY173">
            <v>1</v>
          </cell>
          <cell r="DZ173">
            <v>0</v>
          </cell>
          <cell r="EA173">
            <v>0</v>
          </cell>
          <cell r="EB173">
            <v>5</v>
          </cell>
          <cell r="EC173">
            <v>0</v>
          </cell>
          <cell r="ED173">
            <v>2</v>
          </cell>
          <cell r="EE173">
            <v>0</v>
          </cell>
          <cell r="EF173">
            <v>7</v>
          </cell>
        </row>
        <row r="174">
          <cell r="B174" t="str">
            <v>Поликлиника УФИЦ РАН</v>
          </cell>
          <cell r="C174">
            <v>0</v>
          </cell>
          <cell r="D174">
            <v>0</v>
          </cell>
          <cell r="E174">
            <v>700</v>
          </cell>
          <cell r="F174">
            <v>0</v>
          </cell>
          <cell r="G174">
            <v>0</v>
          </cell>
          <cell r="H174">
            <v>400</v>
          </cell>
          <cell r="I174">
            <v>0</v>
          </cell>
          <cell r="J174">
            <v>500</v>
          </cell>
          <cell r="K174">
            <v>0</v>
          </cell>
          <cell r="L174">
            <v>450</v>
          </cell>
          <cell r="M174">
            <v>200</v>
          </cell>
          <cell r="N174">
            <v>1400</v>
          </cell>
          <cell r="O174">
            <v>0</v>
          </cell>
          <cell r="P174">
            <v>0</v>
          </cell>
          <cell r="Q174">
            <v>0</v>
          </cell>
          <cell r="R174">
            <v>1200</v>
          </cell>
          <cell r="S174">
            <v>0</v>
          </cell>
          <cell r="T174">
            <v>600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600</v>
          </cell>
          <cell r="Z174">
            <v>3600</v>
          </cell>
          <cell r="AA174">
            <v>200</v>
          </cell>
          <cell r="AB174">
            <v>500</v>
          </cell>
          <cell r="AC174">
            <v>800</v>
          </cell>
          <cell r="AD174">
            <v>600</v>
          </cell>
          <cell r="AE174">
            <v>0</v>
          </cell>
          <cell r="AF174">
            <v>400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1</v>
          </cell>
          <cell r="AV174">
            <v>0</v>
          </cell>
          <cell r="AW174">
            <v>0</v>
          </cell>
          <cell r="AX174">
            <v>0.25</v>
          </cell>
          <cell r="AY174">
            <v>0</v>
          </cell>
          <cell r="AZ174">
            <v>0.5</v>
          </cell>
          <cell r="BA174">
            <v>0</v>
          </cell>
          <cell r="BB174">
            <v>0.5</v>
          </cell>
          <cell r="BC174">
            <v>0.5</v>
          </cell>
          <cell r="BD174">
            <v>1</v>
          </cell>
          <cell r="BE174">
            <v>0</v>
          </cell>
          <cell r="BF174">
            <v>0</v>
          </cell>
          <cell r="BG174">
            <v>0</v>
          </cell>
          <cell r="BH174">
            <v>1</v>
          </cell>
          <cell r="BI174">
            <v>0</v>
          </cell>
          <cell r="BJ174">
            <v>1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1.5</v>
          </cell>
          <cell r="BP174">
            <v>4</v>
          </cell>
          <cell r="BQ174">
            <v>0.5</v>
          </cell>
          <cell r="BR174">
            <v>1</v>
          </cell>
          <cell r="BS174">
            <v>1</v>
          </cell>
          <cell r="BT174">
            <v>1</v>
          </cell>
          <cell r="BU174">
            <v>0</v>
          </cell>
          <cell r="BV174">
            <v>0.5</v>
          </cell>
          <cell r="BW174">
            <v>0</v>
          </cell>
          <cell r="BX174">
            <v>0</v>
          </cell>
          <cell r="BY174">
            <v>1</v>
          </cell>
          <cell r="BZ174">
            <v>0</v>
          </cell>
          <cell r="CA174">
            <v>0</v>
          </cell>
          <cell r="CB174">
            <v>0.25</v>
          </cell>
          <cell r="CC174">
            <v>0</v>
          </cell>
          <cell r="CD174">
            <v>0.5</v>
          </cell>
          <cell r="CE174">
            <v>0</v>
          </cell>
          <cell r="CF174">
            <v>0.5</v>
          </cell>
          <cell r="CG174">
            <v>0.5</v>
          </cell>
          <cell r="CH174">
            <v>1</v>
          </cell>
          <cell r="CI174">
            <v>0</v>
          </cell>
          <cell r="CJ174">
            <v>0</v>
          </cell>
          <cell r="CK174">
            <v>0</v>
          </cell>
          <cell r="CL174">
            <v>1</v>
          </cell>
          <cell r="CM174">
            <v>0</v>
          </cell>
          <cell r="CN174">
            <v>1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1.5</v>
          </cell>
          <cell r="CT174">
            <v>4</v>
          </cell>
          <cell r="CU174">
            <v>0.5</v>
          </cell>
          <cell r="CV174">
            <v>0.5</v>
          </cell>
          <cell r="CW174">
            <v>1</v>
          </cell>
          <cell r="CX174">
            <v>1</v>
          </cell>
          <cell r="CY174">
            <v>0</v>
          </cell>
          <cell r="CZ174">
            <v>0.5</v>
          </cell>
          <cell r="DA174">
            <v>0</v>
          </cell>
          <cell r="DB174">
            <v>0</v>
          </cell>
          <cell r="DC174">
            <v>1</v>
          </cell>
          <cell r="DD174">
            <v>0</v>
          </cell>
          <cell r="DE174">
            <v>0</v>
          </cell>
          <cell r="DF174">
            <v>1</v>
          </cell>
          <cell r="DG174">
            <v>0</v>
          </cell>
          <cell r="DH174">
            <v>1</v>
          </cell>
          <cell r="DI174">
            <v>0</v>
          </cell>
          <cell r="DJ174">
            <v>1</v>
          </cell>
          <cell r="DK174">
            <v>1</v>
          </cell>
          <cell r="DL174">
            <v>1</v>
          </cell>
          <cell r="DM174">
            <v>0</v>
          </cell>
          <cell r="DN174">
            <v>0</v>
          </cell>
          <cell r="DO174">
            <v>0</v>
          </cell>
          <cell r="DP174">
            <v>1</v>
          </cell>
          <cell r="DQ174">
            <v>0</v>
          </cell>
          <cell r="DR174">
            <v>1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2</v>
          </cell>
          <cell r="DX174">
            <v>4</v>
          </cell>
          <cell r="DY174">
            <v>1</v>
          </cell>
          <cell r="DZ174">
            <v>1</v>
          </cell>
          <cell r="EA174">
            <v>1</v>
          </cell>
          <cell r="EB174">
            <v>1</v>
          </cell>
          <cell r="EC174">
            <v>0</v>
          </cell>
          <cell r="ED174">
            <v>1</v>
          </cell>
          <cell r="EE174">
            <v>0</v>
          </cell>
          <cell r="EF174">
            <v>0</v>
          </cell>
        </row>
        <row r="175">
          <cell r="B175" t="str">
            <v>ФГБОУ ВО БГМУ Минздрава России (Стом)</v>
          </cell>
          <cell r="C175">
            <v>0</v>
          </cell>
          <cell r="D175">
            <v>6000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6000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20.5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20.5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15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</row>
        <row r="176">
          <cell r="B176" t="str">
            <v>ФГБУ ВЦГПХ Минздрава России</v>
          </cell>
          <cell r="C176">
            <v>200</v>
          </cell>
          <cell r="D176">
            <v>800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1000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370.75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370.75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I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0</v>
          </cell>
          <cell r="DR176">
            <v>365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</row>
        <row r="177">
          <cell r="B177" t="str">
            <v>ФГБУЗ МСЧ № 142 ФМБА России</v>
          </cell>
          <cell r="C177">
            <v>0</v>
          </cell>
          <cell r="D177">
            <v>0</v>
          </cell>
          <cell r="E177">
            <v>2698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691</v>
          </cell>
          <cell r="K177">
            <v>345</v>
          </cell>
          <cell r="L177">
            <v>166</v>
          </cell>
          <cell r="M177">
            <v>0</v>
          </cell>
          <cell r="N177">
            <v>814</v>
          </cell>
          <cell r="O177">
            <v>0</v>
          </cell>
          <cell r="P177">
            <v>0</v>
          </cell>
          <cell r="Q177">
            <v>0</v>
          </cell>
          <cell r="R177">
            <v>1100</v>
          </cell>
          <cell r="S177">
            <v>0</v>
          </cell>
          <cell r="T177">
            <v>732</v>
          </cell>
          <cell r="U177">
            <v>6490</v>
          </cell>
          <cell r="V177">
            <v>0</v>
          </cell>
          <cell r="W177">
            <v>0</v>
          </cell>
          <cell r="X177">
            <v>0</v>
          </cell>
          <cell r="Y177">
            <v>5256</v>
          </cell>
          <cell r="Z177">
            <v>7531</v>
          </cell>
          <cell r="AA177">
            <v>3</v>
          </cell>
          <cell r="AB177">
            <v>36</v>
          </cell>
          <cell r="AC177">
            <v>0</v>
          </cell>
          <cell r="AD177">
            <v>2145</v>
          </cell>
          <cell r="AE177">
            <v>0</v>
          </cell>
          <cell r="AF177">
            <v>252</v>
          </cell>
          <cell r="AG177">
            <v>0</v>
          </cell>
          <cell r="AH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2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1</v>
          </cell>
          <cell r="BA177">
            <v>1</v>
          </cell>
          <cell r="BB177">
            <v>1</v>
          </cell>
          <cell r="BC177">
            <v>0</v>
          </cell>
          <cell r="BD177">
            <v>2</v>
          </cell>
          <cell r="BE177">
            <v>0</v>
          </cell>
          <cell r="BF177">
            <v>0</v>
          </cell>
          <cell r="BG177">
            <v>0</v>
          </cell>
          <cell r="BH177">
            <v>1</v>
          </cell>
          <cell r="BI177">
            <v>0</v>
          </cell>
          <cell r="BJ177">
            <v>1</v>
          </cell>
          <cell r="BK177">
            <v>5</v>
          </cell>
          <cell r="BL177">
            <v>0</v>
          </cell>
          <cell r="BM177">
            <v>0</v>
          </cell>
          <cell r="BN177">
            <v>0</v>
          </cell>
          <cell r="BO177">
            <v>7.75</v>
          </cell>
          <cell r="BP177">
            <v>6</v>
          </cell>
          <cell r="BQ177">
            <v>1</v>
          </cell>
          <cell r="BR177">
            <v>1</v>
          </cell>
          <cell r="BS177">
            <v>0</v>
          </cell>
          <cell r="BT177">
            <v>3</v>
          </cell>
          <cell r="BU177">
            <v>0</v>
          </cell>
          <cell r="BV177">
            <v>1</v>
          </cell>
          <cell r="BW177">
            <v>0</v>
          </cell>
          <cell r="BX177">
            <v>0</v>
          </cell>
          <cell r="BY177">
            <v>2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1</v>
          </cell>
          <cell r="CE177">
            <v>1</v>
          </cell>
          <cell r="CF177">
            <v>1</v>
          </cell>
          <cell r="CG177">
            <v>0</v>
          </cell>
          <cell r="CH177">
            <v>2</v>
          </cell>
          <cell r="CI177">
            <v>0</v>
          </cell>
          <cell r="CJ177">
            <v>0</v>
          </cell>
          <cell r="CK177">
            <v>0</v>
          </cell>
          <cell r="CL177">
            <v>1</v>
          </cell>
          <cell r="CM177">
            <v>0</v>
          </cell>
          <cell r="CN177">
            <v>1</v>
          </cell>
          <cell r="CO177">
            <v>5</v>
          </cell>
          <cell r="CP177">
            <v>0</v>
          </cell>
          <cell r="CQ177">
            <v>0</v>
          </cell>
          <cell r="CR177">
            <v>0</v>
          </cell>
          <cell r="CS177">
            <v>7.75</v>
          </cell>
          <cell r="CT177">
            <v>6</v>
          </cell>
          <cell r="CU177">
            <v>1</v>
          </cell>
          <cell r="CV177">
            <v>1</v>
          </cell>
          <cell r="CW177">
            <v>0</v>
          </cell>
          <cell r="CX177">
            <v>3</v>
          </cell>
          <cell r="CY177">
            <v>0</v>
          </cell>
          <cell r="CZ177">
            <v>1</v>
          </cell>
          <cell r="DA177">
            <v>0</v>
          </cell>
          <cell r="DB177">
            <v>0</v>
          </cell>
          <cell r="DC177">
            <v>2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1</v>
          </cell>
          <cell r="DI177">
            <v>1</v>
          </cell>
          <cell r="DJ177">
            <v>1</v>
          </cell>
          <cell r="DK177">
            <v>0</v>
          </cell>
          <cell r="DL177">
            <v>2</v>
          </cell>
          <cell r="DM177">
            <v>0</v>
          </cell>
          <cell r="DN177">
            <v>0</v>
          </cell>
          <cell r="DO177">
            <v>0</v>
          </cell>
          <cell r="DP177">
            <v>1</v>
          </cell>
          <cell r="DQ177">
            <v>0</v>
          </cell>
          <cell r="DR177">
            <v>1</v>
          </cell>
          <cell r="DS177">
            <v>5</v>
          </cell>
          <cell r="DT177">
            <v>0</v>
          </cell>
          <cell r="DU177">
            <v>0</v>
          </cell>
          <cell r="DV177">
            <v>0</v>
          </cell>
          <cell r="DW177">
            <v>10</v>
          </cell>
          <cell r="DX177">
            <v>6</v>
          </cell>
          <cell r="DY177">
            <v>1</v>
          </cell>
          <cell r="DZ177">
            <v>1</v>
          </cell>
          <cell r="EA177">
            <v>0</v>
          </cell>
          <cell r="EB177">
            <v>3</v>
          </cell>
          <cell r="EC177">
            <v>0</v>
          </cell>
          <cell r="ED177">
            <v>1</v>
          </cell>
          <cell r="EE177">
            <v>0</v>
          </cell>
          <cell r="EF177">
            <v>0</v>
          </cell>
        </row>
        <row r="178">
          <cell r="B178" t="str">
            <v>ФКУЗ МСЧ МВД России по РБ</v>
          </cell>
          <cell r="C178">
            <v>400</v>
          </cell>
          <cell r="D178">
            <v>1434</v>
          </cell>
          <cell r="E178">
            <v>57</v>
          </cell>
          <cell r="F178">
            <v>0</v>
          </cell>
          <cell r="G178">
            <v>0</v>
          </cell>
          <cell r="H178">
            <v>8</v>
          </cell>
          <cell r="I178">
            <v>0</v>
          </cell>
          <cell r="J178">
            <v>3</v>
          </cell>
          <cell r="K178">
            <v>32</v>
          </cell>
          <cell r="L178">
            <v>26</v>
          </cell>
          <cell r="M178">
            <v>0</v>
          </cell>
          <cell r="N178">
            <v>130</v>
          </cell>
          <cell r="O178">
            <v>0</v>
          </cell>
          <cell r="P178">
            <v>0</v>
          </cell>
          <cell r="Q178">
            <v>0</v>
          </cell>
          <cell r="R178">
            <v>40</v>
          </cell>
          <cell r="S178">
            <v>0</v>
          </cell>
          <cell r="T178">
            <v>0</v>
          </cell>
          <cell r="U178">
            <v>400</v>
          </cell>
          <cell r="V178">
            <v>0</v>
          </cell>
          <cell r="W178">
            <v>0</v>
          </cell>
          <cell r="X178">
            <v>0</v>
          </cell>
          <cell r="Y178">
            <v>600</v>
          </cell>
          <cell r="Z178">
            <v>400</v>
          </cell>
          <cell r="AA178">
            <v>0</v>
          </cell>
          <cell r="AB178">
            <v>20</v>
          </cell>
          <cell r="AC178">
            <v>0</v>
          </cell>
          <cell r="AD178">
            <v>104</v>
          </cell>
          <cell r="AE178">
            <v>0</v>
          </cell>
          <cell r="AF178">
            <v>14</v>
          </cell>
          <cell r="AG178">
            <v>0</v>
          </cell>
          <cell r="AH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1</v>
          </cell>
          <cell r="AV178">
            <v>0</v>
          </cell>
          <cell r="AW178">
            <v>0</v>
          </cell>
          <cell r="AX178">
            <v>1</v>
          </cell>
          <cell r="AY178">
            <v>0</v>
          </cell>
          <cell r="AZ178">
            <v>1</v>
          </cell>
          <cell r="BA178">
            <v>1</v>
          </cell>
          <cell r="BB178">
            <v>1</v>
          </cell>
          <cell r="BC178">
            <v>0</v>
          </cell>
          <cell r="BD178">
            <v>1</v>
          </cell>
          <cell r="BE178">
            <v>0</v>
          </cell>
          <cell r="BF178">
            <v>0</v>
          </cell>
          <cell r="BG178">
            <v>0</v>
          </cell>
          <cell r="BH178">
            <v>1</v>
          </cell>
          <cell r="BI178">
            <v>0</v>
          </cell>
          <cell r="BJ178">
            <v>1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1</v>
          </cell>
          <cell r="BP178">
            <v>1</v>
          </cell>
          <cell r="BQ178">
            <v>1</v>
          </cell>
          <cell r="BR178">
            <v>1</v>
          </cell>
          <cell r="BS178">
            <v>1</v>
          </cell>
          <cell r="BT178">
            <v>1</v>
          </cell>
          <cell r="BU178">
            <v>0</v>
          </cell>
          <cell r="BV178">
            <v>1</v>
          </cell>
          <cell r="BW178">
            <v>0</v>
          </cell>
          <cell r="BX178">
            <v>0</v>
          </cell>
          <cell r="BY178">
            <v>1</v>
          </cell>
          <cell r="BZ178">
            <v>0</v>
          </cell>
          <cell r="CA178">
            <v>0</v>
          </cell>
          <cell r="CB178">
            <v>1</v>
          </cell>
          <cell r="CC178">
            <v>0</v>
          </cell>
          <cell r="CD178">
            <v>1</v>
          </cell>
          <cell r="CE178">
            <v>1</v>
          </cell>
          <cell r="CF178">
            <v>1</v>
          </cell>
          <cell r="CG178">
            <v>0</v>
          </cell>
          <cell r="CH178">
            <v>1</v>
          </cell>
          <cell r="CI178">
            <v>0</v>
          </cell>
          <cell r="CJ178">
            <v>0</v>
          </cell>
          <cell r="CK178">
            <v>0</v>
          </cell>
          <cell r="CL178">
            <v>1</v>
          </cell>
          <cell r="CM178">
            <v>0</v>
          </cell>
          <cell r="CN178">
            <v>1</v>
          </cell>
          <cell r="CO178">
            <v>1</v>
          </cell>
          <cell r="CP178">
            <v>0</v>
          </cell>
          <cell r="CQ178">
            <v>0</v>
          </cell>
          <cell r="CR178">
            <v>0</v>
          </cell>
          <cell r="CS178">
            <v>1</v>
          </cell>
          <cell r="CT178">
            <v>1</v>
          </cell>
          <cell r="CU178">
            <v>1</v>
          </cell>
          <cell r="CV178">
            <v>1</v>
          </cell>
          <cell r="CW178">
            <v>1</v>
          </cell>
          <cell r="CX178">
            <v>1</v>
          </cell>
          <cell r="CY178">
            <v>0</v>
          </cell>
          <cell r="CZ178">
            <v>1</v>
          </cell>
          <cell r="DA178">
            <v>0</v>
          </cell>
          <cell r="DB178">
            <v>0</v>
          </cell>
          <cell r="DC178">
            <v>1</v>
          </cell>
          <cell r="DD178">
            <v>0</v>
          </cell>
          <cell r="DE178">
            <v>0</v>
          </cell>
          <cell r="DF178">
            <v>1</v>
          </cell>
          <cell r="DG178">
            <v>0</v>
          </cell>
          <cell r="DH178">
            <v>1</v>
          </cell>
          <cell r="DI178">
            <v>1</v>
          </cell>
          <cell r="DJ178">
            <v>1</v>
          </cell>
          <cell r="DK178">
            <v>0</v>
          </cell>
          <cell r="DL178">
            <v>1</v>
          </cell>
          <cell r="DM178">
            <v>0</v>
          </cell>
          <cell r="DN178">
            <v>0</v>
          </cell>
          <cell r="DO178">
            <v>0</v>
          </cell>
          <cell r="DP178">
            <v>1</v>
          </cell>
          <cell r="DQ178">
            <v>0</v>
          </cell>
          <cell r="DR178">
            <v>1</v>
          </cell>
          <cell r="DS178">
            <v>1</v>
          </cell>
          <cell r="DT178">
            <v>0</v>
          </cell>
          <cell r="DU178">
            <v>0</v>
          </cell>
          <cell r="DV178">
            <v>0</v>
          </cell>
          <cell r="DW178">
            <v>1</v>
          </cell>
          <cell r="DX178">
            <v>1</v>
          </cell>
          <cell r="DY178">
            <v>1</v>
          </cell>
          <cell r="DZ178">
            <v>1</v>
          </cell>
          <cell r="EA178">
            <v>1</v>
          </cell>
          <cell r="EB178">
            <v>1</v>
          </cell>
          <cell r="EC178">
            <v>0</v>
          </cell>
          <cell r="ED178">
            <v>1</v>
          </cell>
          <cell r="EE178">
            <v>0</v>
          </cell>
          <cell r="EF17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Sheet 3"/>
      <sheetName val="0-2"/>
      <sheetName val="2+"/>
      <sheetName val="с формулами"/>
      <sheetName val="без формул (полная)"/>
      <sheetName val="без формул (красивая)"/>
    </sheetNames>
    <sheetDataSet>
      <sheetData sheetId="0" refreshError="1"/>
      <sheetData sheetId="1"/>
      <sheetData sheetId="2">
        <row r="1">
          <cell r="C1" t="str">
            <v>0 мес</v>
          </cell>
          <cell r="G1">
            <v>1</v>
          </cell>
        </row>
        <row r="2">
          <cell r="C2" t="str">
            <v>м</v>
          </cell>
          <cell r="F2" t="str">
            <v>ж</v>
          </cell>
          <cell r="H2" t="str">
            <v>м</v>
          </cell>
          <cell r="J2" t="str">
            <v>ж</v>
          </cell>
        </row>
        <row r="3">
          <cell r="B3" t="str">
            <v>021001</v>
          </cell>
          <cell r="C3">
            <v>3</v>
          </cell>
          <cell r="E3" t="str">
            <v>021001</v>
          </cell>
          <cell r="F3">
            <v>2</v>
          </cell>
          <cell r="G3" t="str">
            <v>021001</v>
          </cell>
          <cell r="H3">
            <v>5</v>
          </cell>
          <cell r="I3" t="str">
            <v>021001</v>
          </cell>
          <cell r="J3">
            <v>8</v>
          </cell>
        </row>
        <row r="4">
          <cell r="B4" t="str">
            <v>021002</v>
          </cell>
          <cell r="C4">
            <v>2</v>
          </cell>
          <cell r="E4" t="str">
            <v>021002</v>
          </cell>
          <cell r="F4">
            <v>3</v>
          </cell>
          <cell r="G4" t="str">
            <v>021002</v>
          </cell>
          <cell r="H4">
            <v>9</v>
          </cell>
          <cell r="I4" t="str">
            <v>021002</v>
          </cell>
          <cell r="J4">
            <v>10</v>
          </cell>
        </row>
        <row r="5">
          <cell r="B5" t="str">
            <v>021003</v>
          </cell>
          <cell r="C5">
            <v>2</v>
          </cell>
          <cell r="E5" t="str">
            <v>021003</v>
          </cell>
          <cell r="F5">
            <v>1</v>
          </cell>
          <cell r="G5" t="str">
            <v>021003</v>
          </cell>
          <cell r="H5">
            <v>6</v>
          </cell>
          <cell r="I5" t="str">
            <v>021003</v>
          </cell>
          <cell r="J5">
            <v>7</v>
          </cell>
        </row>
        <row r="6">
          <cell r="B6" t="str">
            <v>021100</v>
          </cell>
          <cell r="C6">
            <v>9</v>
          </cell>
          <cell r="E6" t="str">
            <v>021100</v>
          </cell>
          <cell r="F6">
            <v>5</v>
          </cell>
          <cell r="G6" t="str">
            <v>021100</v>
          </cell>
          <cell r="H6">
            <v>44</v>
          </cell>
          <cell r="I6" t="str">
            <v>021100</v>
          </cell>
          <cell r="J6">
            <v>45</v>
          </cell>
        </row>
        <row r="7">
          <cell r="B7" t="str">
            <v>021104</v>
          </cell>
          <cell r="C7">
            <v>3</v>
          </cell>
          <cell r="E7" t="str">
            <v>021102</v>
          </cell>
          <cell r="F7">
            <v>1</v>
          </cell>
          <cell r="G7" t="str">
            <v>021102</v>
          </cell>
          <cell r="H7">
            <v>2</v>
          </cell>
          <cell r="I7" t="str">
            <v>021104</v>
          </cell>
          <cell r="J7">
            <v>18</v>
          </cell>
        </row>
        <row r="8">
          <cell r="B8" t="str">
            <v>021110</v>
          </cell>
          <cell r="C8">
            <v>6</v>
          </cell>
          <cell r="E8" t="str">
            <v>021110</v>
          </cell>
          <cell r="F8">
            <v>7</v>
          </cell>
          <cell r="G8" t="str">
            <v>021104</v>
          </cell>
          <cell r="H8">
            <v>18</v>
          </cell>
          <cell r="I8" t="str">
            <v>021105</v>
          </cell>
          <cell r="J8">
            <v>4</v>
          </cell>
        </row>
        <row r="9">
          <cell r="B9" t="str">
            <v>021111</v>
          </cell>
          <cell r="C9">
            <v>3</v>
          </cell>
          <cell r="E9" t="str">
            <v>021111</v>
          </cell>
          <cell r="F9">
            <v>1</v>
          </cell>
          <cell r="G9" t="str">
            <v>021105</v>
          </cell>
          <cell r="H9">
            <v>7</v>
          </cell>
          <cell r="I9" t="str">
            <v>021110</v>
          </cell>
          <cell r="J9">
            <v>39</v>
          </cell>
        </row>
        <row r="10">
          <cell r="B10" t="str">
            <v>021120</v>
          </cell>
          <cell r="C10">
            <v>11</v>
          </cell>
          <cell r="E10" t="str">
            <v>021120</v>
          </cell>
          <cell r="F10">
            <v>8</v>
          </cell>
          <cell r="G10" t="str">
            <v>021110</v>
          </cell>
          <cell r="H10">
            <v>60</v>
          </cell>
          <cell r="I10" t="str">
            <v>021111</v>
          </cell>
          <cell r="J10">
            <v>15</v>
          </cell>
        </row>
        <row r="11">
          <cell r="B11" t="str">
            <v>021130</v>
          </cell>
          <cell r="C11">
            <v>5</v>
          </cell>
          <cell r="E11" t="str">
            <v>021130</v>
          </cell>
          <cell r="F11">
            <v>6</v>
          </cell>
          <cell r="G11" t="str">
            <v>021111</v>
          </cell>
          <cell r="H11">
            <v>20</v>
          </cell>
          <cell r="I11" t="str">
            <v>021120</v>
          </cell>
          <cell r="J11">
            <v>69</v>
          </cell>
        </row>
        <row r="12">
          <cell r="B12" t="str">
            <v>021200</v>
          </cell>
          <cell r="C12">
            <v>9</v>
          </cell>
          <cell r="E12" t="str">
            <v>021200</v>
          </cell>
          <cell r="F12">
            <v>3</v>
          </cell>
          <cell r="G12" t="str">
            <v>021120</v>
          </cell>
          <cell r="H12">
            <v>75</v>
          </cell>
          <cell r="I12" t="str">
            <v>021130</v>
          </cell>
          <cell r="J12">
            <v>27</v>
          </cell>
        </row>
        <row r="13">
          <cell r="B13" t="str">
            <v>021201</v>
          </cell>
          <cell r="C13">
            <v>3</v>
          </cell>
          <cell r="E13" t="str">
            <v>021201</v>
          </cell>
          <cell r="F13">
            <v>6</v>
          </cell>
          <cell r="G13" t="str">
            <v>021130</v>
          </cell>
          <cell r="H13">
            <v>31</v>
          </cell>
          <cell r="I13" t="str">
            <v>021200</v>
          </cell>
          <cell r="J13">
            <v>49</v>
          </cell>
        </row>
        <row r="14">
          <cell r="B14" t="str">
            <v>021205</v>
          </cell>
          <cell r="C14">
            <v>1</v>
          </cell>
          <cell r="E14" t="str">
            <v>021205</v>
          </cell>
          <cell r="F14">
            <v>1</v>
          </cell>
          <cell r="G14" t="str">
            <v>021200</v>
          </cell>
          <cell r="H14">
            <v>35</v>
          </cell>
          <cell r="I14" t="str">
            <v>021201</v>
          </cell>
          <cell r="J14">
            <v>35</v>
          </cell>
        </row>
        <row r="15">
          <cell r="B15" t="str">
            <v>021303</v>
          </cell>
          <cell r="C15">
            <v>3</v>
          </cell>
          <cell r="E15" t="str">
            <v>021206</v>
          </cell>
          <cell r="F15">
            <v>1</v>
          </cell>
          <cell r="G15" t="str">
            <v>021201</v>
          </cell>
          <cell r="H15">
            <v>45</v>
          </cell>
          <cell r="I15" t="str">
            <v>021205</v>
          </cell>
          <cell r="J15">
            <v>5</v>
          </cell>
        </row>
        <row r="16">
          <cell r="B16" t="str">
            <v>021424</v>
          </cell>
          <cell r="C16">
            <v>6</v>
          </cell>
          <cell r="E16" t="str">
            <v>021303</v>
          </cell>
          <cell r="F16">
            <v>7</v>
          </cell>
          <cell r="G16" t="str">
            <v>021205</v>
          </cell>
          <cell r="H16">
            <v>3</v>
          </cell>
          <cell r="I16" t="str">
            <v>021206</v>
          </cell>
          <cell r="J16">
            <v>3</v>
          </cell>
        </row>
        <row r="17">
          <cell r="B17" t="str">
            <v>021501</v>
          </cell>
          <cell r="C17">
            <v>3</v>
          </cell>
          <cell r="E17" t="str">
            <v>021424</v>
          </cell>
          <cell r="F17">
            <v>11</v>
          </cell>
          <cell r="G17" t="str">
            <v>021206</v>
          </cell>
          <cell r="H17">
            <v>2</v>
          </cell>
          <cell r="I17" t="str">
            <v>021303</v>
          </cell>
          <cell r="J17">
            <v>19</v>
          </cell>
        </row>
        <row r="18">
          <cell r="B18" t="str">
            <v>021502</v>
          </cell>
          <cell r="C18">
            <v>4</v>
          </cell>
          <cell r="E18" t="str">
            <v>021502</v>
          </cell>
          <cell r="F18">
            <v>5</v>
          </cell>
          <cell r="G18" t="str">
            <v>021303</v>
          </cell>
          <cell r="H18">
            <v>35</v>
          </cell>
          <cell r="I18" t="str">
            <v>021405</v>
          </cell>
          <cell r="J18">
            <v>1</v>
          </cell>
        </row>
        <row r="19">
          <cell r="B19" t="str">
            <v>021602</v>
          </cell>
          <cell r="C19">
            <v>2</v>
          </cell>
          <cell r="E19" t="str">
            <v>021602</v>
          </cell>
          <cell r="F19">
            <v>2</v>
          </cell>
          <cell r="G19" t="str">
            <v>021405</v>
          </cell>
          <cell r="H19">
            <v>1</v>
          </cell>
          <cell r="I19" t="str">
            <v>021424</v>
          </cell>
          <cell r="J19">
            <v>35</v>
          </cell>
        </row>
        <row r="20">
          <cell r="B20" t="str">
            <v>021605</v>
          </cell>
          <cell r="C20">
            <v>1</v>
          </cell>
          <cell r="E20" t="str">
            <v>021605</v>
          </cell>
          <cell r="F20">
            <v>3</v>
          </cell>
          <cell r="G20" t="str">
            <v>021424</v>
          </cell>
          <cell r="H20">
            <v>32</v>
          </cell>
          <cell r="I20" t="str">
            <v>021501</v>
          </cell>
          <cell r="J20">
            <v>11</v>
          </cell>
        </row>
        <row r="21">
          <cell r="B21" t="str">
            <v>021616</v>
          </cell>
          <cell r="C21">
            <v>6</v>
          </cell>
          <cell r="E21" t="str">
            <v>021616</v>
          </cell>
          <cell r="F21">
            <v>4</v>
          </cell>
          <cell r="G21" t="str">
            <v>021501</v>
          </cell>
          <cell r="H21">
            <v>8</v>
          </cell>
          <cell r="I21" t="str">
            <v>021502</v>
          </cell>
          <cell r="J21">
            <v>17</v>
          </cell>
        </row>
        <row r="22">
          <cell r="B22" t="str">
            <v>021701</v>
          </cell>
          <cell r="C22">
            <v>5</v>
          </cell>
          <cell r="E22" t="str">
            <v>021701</v>
          </cell>
          <cell r="F22">
            <v>7</v>
          </cell>
          <cell r="G22" t="str">
            <v>021502</v>
          </cell>
          <cell r="H22">
            <v>22</v>
          </cell>
          <cell r="I22" t="str">
            <v>021602</v>
          </cell>
          <cell r="J22">
            <v>22</v>
          </cell>
        </row>
        <row r="23">
          <cell r="B23" t="str">
            <v>021706</v>
          </cell>
          <cell r="C23">
            <v>3</v>
          </cell>
          <cell r="E23" t="str">
            <v>021901</v>
          </cell>
          <cell r="F23">
            <v>2</v>
          </cell>
          <cell r="G23" t="str">
            <v>021602</v>
          </cell>
          <cell r="H23">
            <v>35</v>
          </cell>
          <cell r="I23" t="str">
            <v>021605</v>
          </cell>
          <cell r="J23">
            <v>5</v>
          </cell>
        </row>
        <row r="24">
          <cell r="B24" t="str">
            <v>021901</v>
          </cell>
          <cell r="C24">
            <v>2</v>
          </cell>
          <cell r="E24" t="str">
            <v>022000</v>
          </cell>
          <cell r="F24">
            <v>4</v>
          </cell>
          <cell r="G24" t="str">
            <v>021605</v>
          </cell>
          <cell r="H24">
            <v>8</v>
          </cell>
          <cell r="I24" t="str">
            <v>021606</v>
          </cell>
          <cell r="J24">
            <v>5</v>
          </cell>
        </row>
        <row r="25">
          <cell r="B25" t="str">
            <v>022000</v>
          </cell>
          <cell r="C25">
            <v>3</v>
          </cell>
          <cell r="E25" t="str">
            <v>022001</v>
          </cell>
          <cell r="F25">
            <v>2</v>
          </cell>
          <cell r="G25" t="str">
            <v>021606</v>
          </cell>
          <cell r="H25">
            <v>2</v>
          </cell>
          <cell r="I25" t="str">
            <v>021607</v>
          </cell>
          <cell r="J25">
            <v>2</v>
          </cell>
        </row>
        <row r="26">
          <cell r="B26" t="str">
            <v>022001</v>
          </cell>
          <cell r="C26">
            <v>5</v>
          </cell>
          <cell r="E26" t="str">
            <v>022003</v>
          </cell>
          <cell r="F26">
            <v>1</v>
          </cell>
          <cell r="G26" t="str">
            <v>021607</v>
          </cell>
          <cell r="H26">
            <v>4</v>
          </cell>
          <cell r="I26" t="str">
            <v>021616</v>
          </cell>
          <cell r="J26">
            <v>56</v>
          </cell>
        </row>
        <row r="27">
          <cell r="B27" t="str">
            <v>022002</v>
          </cell>
          <cell r="C27">
            <v>1</v>
          </cell>
          <cell r="E27" t="str">
            <v>022102</v>
          </cell>
          <cell r="F27">
            <v>1</v>
          </cell>
          <cell r="G27" t="str">
            <v>021616</v>
          </cell>
          <cell r="H27">
            <v>47</v>
          </cell>
          <cell r="I27" t="str">
            <v>021701</v>
          </cell>
          <cell r="J27">
            <v>28</v>
          </cell>
        </row>
        <row r="28">
          <cell r="B28" t="str">
            <v>022012</v>
          </cell>
          <cell r="C28">
            <v>1</v>
          </cell>
          <cell r="E28" t="str">
            <v>022103</v>
          </cell>
          <cell r="F28">
            <v>1</v>
          </cell>
          <cell r="G28" t="str">
            <v>021701</v>
          </cell>
          <cell r="H28">
            <v>20</v>
          </cell>
          <cell r="I28" t="str">
            <v>021706</v>
          </cell>
          <cell r="J28">
            <v>6</v>
          </cell>
        </row>
        <row r="29">
          <cell r="B29" t="str">
            <v>022102</v>
          </cell>
          <cell r="C29">
            <v>1</v>
          </cell>
          <cell r="E29" t="str">
            <v>022104</v>
          </cell>
          <cell r="F29">
            <v>3</v>
          </cell>
          <cell r="G29" t="str">
            <v>021706</v>
          </cell>
          <cell r="H29">
            <v>4</v>
          </cell>
          <cell r="I29" t="str">
            <v>021901</v>
          </cell>
          <cell r="J29">
            <v>18</v>
          </cell>
        </row>
        <row r="30">
          <cell r="B30" t="str">
            <v>022104</v>
          </cell>
          <cell r="C30">
            <v>5</v>
          </cell>
          <cell r="E30" t="str">
            <v>022201</v>
          </cell>
          <cell r="F30">
            <v>2</v>
          </cell>
          <cell r="G30" t="str">
            <v>021901</v>
          </cell>
          <cell r="H30">
            <v>17</v>
          </cell>
          <cell r="I30" t="str">
            <v>022000</v>
          </cell>
          <cell r="J30">
            <v>12</v>
          </cell>
        </row>
        <row r="31">
          <cell r="B31" t="str">
            <v>022201</v>
          </cell>
          <cell r="C31">
            <v>1</v>
          </cell>
          <cell r="E31" t="str">
            <v>022202</v>
          </cell>
          <cell r="F31">
            <v>2</v>
          </cell>
          <cell r="G31" t="str">
            <v>022000</v>
          </cell>
          <cell r="H31">
            <v>19</v>
          </cell>
          <cell r="I31" t="str">
            <v>022001</v>
          </cell>
          <cell r="J31">
            <v>11</v>
          </cell>
        </row>
        <row r="32">
          <cell r="B32" t="str">
            <v>022202</v>
          </cell>
          <cell r="C32">
            <v>1</v>
          </cell>
          <cell r="E32" t="str">
            <v>022205</v>
          </cell>
          <cell r="F32">
            <v>1</v>
          </cell>
          <cell r="G32" t="str">
            <v>022001</v>
          </cell>
          <cell r="H32">
            <v>15</v>
          </cell>
          <cell r="I32" t="str">
            <v>022003</v>
          </cell>
          <cell r="J32">
            <v>4</v>
          </cell>
        </row>
        <row r="33">
          <cell r="B33" t="str">
            <v>022205</v>
          </cell>
          <cell r="C33">
            <v>2</v>
          </cell>
          <cell r="E33" t="str">
            <v>022720</v>
          </cell>
          <cell r="F33">
            <v>3</v>
          </cell>
          <cell r="G33" t="str">
            <v>022002</v>
          </cell>
          <cell r="H33">
            <v>2</v>
          </cell>
          <cell r="I33" t="str">
            <v>022012</v>
          </cell>
          <cell r="J33">
            <v>2</v>
          </cell>
        </row>
        <row r="34">
          <cell r="B34" t="str">
            <v>022720</v>
          </cell>
          <cell r="C34">
            <v>2</v>
          </cell>
          <cell r="E34" t="str">
            <v>023002</v>
          </cell>
          <cell r="F34">
            <v>1</v>
          </cell>
          <cell r="G34" t="str">
            <v>022003</v>
          </cell>
          <cell r="H34">
            <v>4</v>
          </cell>
          <cell r="I34" t="str">
            <v>022102</v>
          </cell>
          <cell r="J34">
            <v>2</v>
          </cell>
        </row>
        <row r="35">
          <cell r="B35" t="str">
            <v>023002</v>
          </cell>
          <cell r="C35">
            <v>1</v>
          </cell>
          <cell r="E35" t="str">
            <v>023005</v>
          </cell>
          <cell r="F35">
            <v>1</v>
          </cell>
          <cell r="G35" t="str">
            <v>022012</v>
          </cell>
          <cell r="H35">
            <v>2</v>
          </cell>
          <cell r="I35" t="str">
            <v>022103</v>
          </cell>
          <cell r="J35">
            <v>3</v>
          </cell>
        </row>
        <row r="36">
          <cell r="B36" t="str">
            <v>024001</v>
          </cell>
          <cell r="C36">
            <v>3</v>
          </cell>
          <cell r="E36" t="str">
            <v>024001</v>
          </cell>
          <cell r="F36">
            <v>1</v>
          </cell>
          <cell r="G36" t="str">
            <v>022102</v>
          </cell>
          <cell r="H36">
            <v>2</v>
          </cell>
          <cell r="I36" t="str">
            <v>022104</v>
          </cell>
          <cell r="J36">
            <v>13</v>
          </cell>
        </row>
        <row r="37">
          <cell r="B37" t="str">
            <v>024005</v>
          </cell>
          <cell r="C37">
            <v>4</v>
          </cell>
          <cell r="E37" t="str">
            <v>024005</v>
          </cell>
          <cell r="F37">
            <v>6</v>
          </cell>
          <cell r="G37" t="str">
            <v>022103</v>
          </cell>
          <cell r="H37">
            <v>6</v>
          </cell>
          <cell r="I37" t="str">
            <v>022201</v>
          </cell>
          <cell r="J37">
            <v>10</v>
          </cell>
        </row>
        <row r="38">
          <cell r="B38" t="str">
            <v>024006</v>
          </cell>
          <cell r="C38">
            <v>1</v>
          </cell>
          <cell r="E38" t="str">
            <v>025001</v>
          </cell>
          <cell r="F38">
            <v>2</v>
          </cell>
          <cell r="G38" t="str">
            <v>022104</v>
          </cell>
          <cell r="H38">
            <v>12</v>
          </cell>
          <cell r="I38" t="str">
            <v>022202</v>
          </cell>
          <cell r="J38">
            <v>14</v>
          </cell>
        </row>
        <row r="39">
          <cell r="B39" t="str">
            <v>025001</v>
          </cell>
          <cell r="C39">
            <v>5</v>
          </cell>
          <cell r="E39" t="str">
            <v>025003</v>
          </cell>
          <cell r="F39">
            <v>1</v>
          </cell>
          <cell r="G39" t="str">
            <v>022201</v>
          </cell>
          <cell r="H39">
            <v>18</v>
          </cell>
          <cell r="I39" t="str">
            <v>022203</v>
          </cell>
          <cell r="J39">
            <v>6</v>
          </cell>
        </row>
        <row r="40">
          <cell r="B40" t="str">
            <v>025003</v>
          </cell>
          <cell r="C40">
            <v>2</v>
          </cell>
          <cell r="E40" t="str">
            <v>025004</v>
          </cell>
          <cell r="F40">
            <v>1</v>
          </cell>
          <cell r="G40" t="str">
            <v>022202</v>
          </cell>
          <cell r="H40">
            <v>6</v>
          </cell>
          <cell r="I40" t="str">
            <v>022204</v>
          </cell>
          <cell r="J40">
            <v>2</v>
          </cell>
        </row>
        <row r="41">
          <cell r="B41" t="str">
            <v>025004</v>
          </cell>
          <cell r="C41">
            <v>3</v>
          </cell>
          <cell r="E41" t="str">
            <v>026001</v>
          </cell>
          <cell r="F41">
            <v>1</v>
          </cell>
          <cell r="G41" t="str">
            <v>022203</v>
          </cell>
          <cell r="H41">
            <v>4</v>
          </cell>
          <cell r="I41" t="str">
            <v>022205</v>
          </cell>
          <cell r="J41">
            <v>14</v>
          </cell>
        </row>
        <row r="42">
          <cell r="B42" t="str">
            <v>026004</v>
          </cell>
          <cell r="C42">
            <v>1</v>
          </cell>
          <cell r="E42" t="str">
            <v>026002</v>
          </cell>
          <cell r="F42">
            <v>2</v>
          </cell>
          <cell r="G42" t="str">
            <v>022204</v>
          </cell>
          <cell r="H42">
            <v>2</v>
          </cell>
          <cell r="I42" t="str">
            <v>022208</v>
          </cell>
          <cell r="J42">
            <v>6</v>
          </cell>
        </row>
        <row r="43">
          <cell r="B43" t="str">
            <v>027000</v>
          </cell>
          <cell r="C43">
            <v>12</v>
          </cell>
          <cell r="E43" t="str">
            <v>026003</v>
          </cell>
          <cell r="F43">
            <v>2</v>
          </cell>
          <cell r="G43" t="str">
            <v>022205</v>
          </cell>
          <cell r="H43">
            <v>6</v>
          </cell>
          <cell r="I43" t="str">
            <v>022720</v>
          </cell>
          <cell r="J43">
            <v>32</v>
          </cell>
        </row>
        <row r="44">
          <cell r="B44" t="str">
            <v>027001</v>
          </cell>
          <cell r="C44">
            <v>2</v>
          </cell>
          <cell r="E44" t="str">
            <v>026004</v>
          </cell>
          <cell r="F44">
            <v>1</v>
          </cell>
          <cell r="G44" t="str">
            <v>022208</v>
          </cell>
          <cell r="H44">
            <v>8</v>
          </cell>
          <cell r="I44" t="str">
            <v>023002</v>
          </cell>
          <cell r="J44">
            <v>19</v>
          </cell>
        </row>
        <row r="45">
          <cell r="B45" t="str">
            <v>027002</v>
          </cell>
          <cell r="C45">
            <v>4</v>
          </cell>
          <cell r="E45" t="str">
            <v>027000</v>
          </cell>
          <cell r="F45">
            <v>13</v>
          </cell>
          <cell r="G45" t="str">
            <v>022720</v>
          </cell>
          <cell r="H45">
            <v>32</v>
          </cell>
          <cell r="I45" t="str">
            <v>023006</v>
          </cell>
          <cell r="J45">
            <v>1</v>
          </cell>
        </row>
        <row r="46">
          <cell r="B46" t="str">
            <v>029001</v>
          </cell>
          <cell r="C46">
            <v>2</v>
          </cell>
          <cell r="E46" t="str">
            <v>029001</v>
          </cell>
          <cell r="F46">
            <v>3</v>
          </cell>
          <cell r="G46" t="str">
            <v>023002</v>
          </cell>
          <cell r="H46">
            <v>12</v>
          </cell>
          <cell r="I46" t="str">
            <v>024001</v>
          </cell>
          <cell r="J46">
            <v>7</v>
          </cell>
        </row>
        <row r="47">
          <cell r="B47" t="str">
            <v>029400</v>
          </cell>
          <cell r="C47">
            <v>7</v>
          </cell>
          <cell r="E47" t="str">
            <v>029400</v>
          </cell>
          <cell r="F47">
            <v>5</v>
          </cell>
          <cell r="G47" t="str">
            <v>023005</v>
          </cell>
          <cell r="H47">
            <v>1</v>
          </cell>
          <cell r="I47" t="str">
            <v>024005</v>
          </cell>
          <cell r="J47">
            <v>31</v>
          </cell>
        </row>
        <row r="48">
          <cell r="G48" t="str">
            <v>024001</v>
          </cell>
          <cell r="H48">
            <v>11</v>
          </cell>
          <cell r="I48" t="str">
            <v>024006</v>
          </cell>
          <cell r="J48">
            <v>1</v>
          </cell>
        </row>
        <row r="49">
          <cell r="G49" t="str">
            <v>024002</v>
          </cell>
          <cell r="H49">
            <v>2</v>
          </cell>
          <cell r="I49" t="str">
            <v>025001</v>
          </cell>
          <cell r="J49">
            <v>10</v>
          </cell>
        </row>
        <row r="50">
          <cell r="G50" t="str">
            <v>024005</v>
          </cell>
          <cell r="H50">
            <v>29</v>
          </cell>
          <cell r="I50" t="str">
            <v>025003</v>
          </cell>
          <cell r="J50">
            <v>5</v>
          </cell>
        </row>
        <row r="51">
          <cell r="G51" t="str">
            <v>024006</v>
          </cell>
          <cell r="H51">
            <v>2</v>
          </cell>
          <cell r="I51" t="str">
            <v>025004</v>
          </cell>
          <cell r="J51">
            <v>4</v>
          </cell>
        </row>
        <row r="52">
          <cell r="G52" t="str">
            <v>025001</v>
          </cell>
          <cell r="H52">
            <v>24</v>
          </cell>
          <cell r="I52" t="str">
            <v>026001</v>
          </cell>
          <cell r="J52">
            <v>7</v>
          </cell>
        </row>
        <row r="53">
          <cell r="G53" t="str">
            <v>025002</v>
          </cell>
          <cell r="H53">
            <v>1</v>
          </cell>
          <cell r="I53" t="str">
            <v>026002</v>
          </cell>
          <cell r="J53">
            <v>7</v>
          </cell>
        </row>
        <row r="54">
          <cell r="G54" t="str">
            <v>025003</v>
          </cell>
          <cell r="H54">
            <v>4</v>
          </cell>
          <cell r="I54" t="str">
            <v>026003</v>
          </cell>
          <cell r="J54">
            <v>5</v>
          </cell>
        </row>
        <row r="55">
          <cell r="G55" t="str">
            <v>025004</v>
          </cell>
          <cell r="H55">
            <v>7</v>
          </cell>
          <cell r="I55" t="str">
            <v>026005</v>
          </cell>
          <cell r="J55">
            <v>3</v>
          </cell>
        </row>
        <row r="56">
          <cell r="G56" t="str">
            <v>025005</v>
          </cell>
          <cell r="H56">
            <v>3</v>
          </cell>
          <cell r="I56" t="str">
            <v>027000</v>
          </cell>
          <cell r="J56">
            <v>60</v>
          </cell>
        </row>
        <row r="57">
          <cell r="G57" t="str">
            <v>026001</v>
          </cell>
          <cell r="H57">
            <v>6</v>
          </cell>
          <cell r="I57" t="str">
            <v>027001</v>
          </cell>
          <cell r="J57">
            <v>14</v>
          </cell>
        </row>
        <row r="58">
          <cell r="G58" t="str">
            <v>026002</v>
          </cell>
          <cell r="H58">
            <v>5</v>
          </cell>
          <cell r="I58" t="str">
            <v>027002</v>
          </cell>
          <cell r="J58">
            <v>7</v>
          </cell>
        </row>
        <row r="59">
          <cell r="G59" t="str">
            <v>026003</v>
          </cell>
          <cell r="H59">
            <v>6</v>
          </cell>
          <cell r="I59" t="str">
            <v>028002</v>
          </cell>
          <cell r="J59">
            <v>4</v>
          </cell>
        </row>
        <row r="60">
          <cell r="G60" t="str">
            <v>026004</v>
          </cell>
          <cell r="H60">
            <v>2</v>
          </cell>
          <cell r="I60" t="str">
            <v>029001</v>
          </cell>
          <cell r="J60">
            <v>24</v>
          </cell>
        </row>
        <row r="61">
          <cell r="G61" t="str">
            <v>026005</v>
          </cell>
          <cell r="H61">
            <v>2</v>
          </cell>
          <cell r="I61" t="str">
            <v>029400</v>
          </cell>
          <cell r="J61">
            <v>43</v>
          </cell>
        </row>
        <row r="62">
          <cell r="G62" t="str">
            <v>027000</v>
          </cell>
          <cell r="H62">
            <v>73</v>
          </cell>
        </row>
        <row r="63">
          <cell r="G63" t="str">
            <v>027001</v>
          </cell>
          <cell r="H63">
            <v>16</v>
          </cell>
        </row>
        <row r="64">
          <cell r="G64" t="str">
            <v>027002</v>
          </cell>
          <cell r="H64">
            <v>3</v>
          </cell>
        </row>
        <row r="65">
          <cell r="G65" t="str">
            <v>028002</v>
          </cell>
          <cell r="H65">
            <v>2</v>
          </cell>
        </row>
        <row r="66">
          <cell r="G66" t="str">
            <v>028004</v>
          </cell>
          <cell r="H66">
            <v>1</v>
          </cell>
        </row>
        <row r="67">
          <cell r="G67" t="str">
            <v>029001</v>
          </cell>
          <cell r="H67">
            <v>24</v>
          </cell>
        </row>
        <row r="68">
          <cell r="G68" t="str">
            <v>029400</v>
          </cell>
          <cell r="H68">
            <v>45</v>
          </cell>
        </row>
      </sheetData>
      <sheetData sheetId="3">
        <row r="1">
          <cell r="A1">
            <v>2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месяцам"/>
      <sheetName val="по годам"/>
      <sheetName val="0-2"/>
      <sheetName val="2+"/>
      <sheetName val="с формулами"/>
      <sheetName val="без формул"/>
    </sheetNames>
    <sheetDataSet>
      <sheetData sheetId="0" refreshError="1"/>
      <sheetData sheetId="1"/>
      <sheetData sheetId="2">
        <row r="1">
          <cell r="C1" t="str">
            <v>0 мес</v>
          </cell>
          <cell r="F1">
            <v>1</v>
          </cell>
          <cell r="J1">
            <v>2</v>
          </cell>
          <cell r="N1">
            <v>3</v>
          </cell>
          <cell r="R1">
            <v>4</v>
          </cell>
          <cell r="V1">
            <v>5</v>
          </cell>
          <cell r="Z1">
            <v>6</v>
          </cell>
          <cell r="AD1">
            <v>7</v>
          </cell>
          <cell r="AH1">
            <v>8</v>
          </cell>
          <cell r="AL1">
            <v>9</v>
          </cell>
          <cell r="AP1">
            <v>10</v>
          </cell>
          <cell r="AT1">
            <v>11</v>
          </cell>
          <cell r="AX1">
            <v>12</v>
          </cell>
          <cell r="BB1">
            <v>13</v>
          </cell>
          <cell r="BF1">
            <v>14</v>
          </cell>
          <cell r="BJ1">
            <v>15</v>
          </cell>
          <cell r="BN1">
            <v>16</v>
          </cell>
          <cell r="BR1">
            <v>17</v>
          </cell>
          <cell r="BV1">
            <v>18</v>
          </cell>
          <cell r="BZ1">
            <v>19</v>
          </cell>
          <cell r="CD1">
            <v>20</v>
          </cell>
          <cell r="CH1">
            <v>21</v>
          </cell>
          <cell r="CL1">
            <v>22</v>
          </cell>
          <cell r="CP1">
            <v>23</v>
          </cell>
        </row>
        <row r="2">
          <cell r="C2" t="str">
            <v>м</v>
          </cell>
          <cell r="E2" t="str">
            <v>ж</v>
          </cell>
          <cell r="G2" t="str">
            <v>м</v>
          </cell>
          <cell r="I2" t="str">
            <v>ж</v>
          </cell>
          <cell r="K2" t="str">
            <v>м</v>
          </cell>
          <cell r="M2" t="str">
            <v>ж</v>
          </cell>
          <cell r="O2" t="str">
            <v>м</v>
          </cell>
          <cell r="Q2" t="str">
            <v>ж</v>
          </cell>
          <cell r="S2" t="str">
            <v>м</v>
          </cell>
          <cell r="U2" t="str">
            <v>ж</v>
          </cell>
          <cell r="W2" t="str">
            <v>м</v>
          </cell>
          <cell r="Y2" t="str">
            <v>ж</v>
          </cell>
          <cell r="AA2" t="str">
            <v>м</v>
          </cell>
          <cell r="AC2" t="str">
            <v>ж</v>
          </cell>
          <cell r="AE2" t="str">
            <v>м</v>
          </cell>
          <cell r="AG2" t="str">
            <v>ж</v>
          </cell>
          <cell r="AI2" t="str">
            <v>м</v>
          </cell>
          <cell r="AK2" t="str">
            <v>ж</v>
          </cell>
          <cell r="AM2" t="str">
            <v>м</v>
          </cell>
          <cell r="AO2" t="str">
            <v>ж</v>
          </cell>
          <cell r="AQ2" t="str">
            <v>м</v>
          </cell>
          <cell r="AS2" t="str">
            <v>ж</v>
          </cell>
          <cell r="AU2" t="str">
            <v>м</v>
          </cell>
          <cell r="AW2" t="str">
            <v>ж</v>
          </cell>
          <cell r="AY2" t="str">
            <v>м</v>
          </cell>
          <cell r="BA2" t="str">
            <v>ж</v>
          </cell>
          <cell r="BC2" t="str">
            <v>м</v>
          </cell>
          <cell r="BE2" t="str">
            <v>ж</v>
          </cell>
          <cell r="BG2" t="str">
            <v>м</v>
          </cell>
          <cell r="BI2" t="str">
            <v>ж</v>
          </cell>
          <cell r="BK2" t="str">
            <v>м</v>
          </cell>
          <cell r="BM2" t="str">
            <v>ж</v>
          </cell>
          <cell r="BO2" t="str">
            <v>м</v>
          </cell>
          <cell r="BQ2" t="str">
            <v>ж</v>
          </cell>
          <cell r="BS2" t="str">
            <v>м</v>
          </cell>
          <cell r="BU2" t="str">
            <v>ж</v>
          </cell>
          <cell r="BW2" t="str">
            <v>м</v>
          </cell>
          <cell r="BY2" t="str">
            <v>ж</v>
          </cell>
          <cell r="CA2" t="str">
            <v>м</v>
          </cell>
          <cell r="CC2" t="str">
            <v>ж</v>
          </cell>
          <cell r="CE2" t="str">
            <v>м</v>
          </cell>
          <cell r="CG2" t="str">
            <v>ж</v>
          </cell>
          <cell r="CI2" t="str">
            <v>м</v>
          </cell>
          <cell r="CK2" t="str">
            <v>ж</v>
          </cell>
          <cell r="CM2" t="str">
            <v>м</v>
          </cell>
          <cell r="CO2" t="str">
            <v>ж</v>
          </cell>
          <cell r="CQ2" t="str">
            <v>м</v>
          </cell>
          <cell r="CS2" t="str">
            <v>ж</v>
          </cell>
        </row>
        <row r="3">
          <cell r="B3" t="str">
            <v>021001</v>
          </cell>
          <cell r="C3">
            <v>1</v>
          </cell>
          <cell r="D3" t="str">
            <v>021001</v>
          </cell>
          <cell r="E3">
            <v>1</v>
          </cell>
          <cell r="F3" t="str">
            <v>021001</v>
          </cell>
          <cell r="G3">
            <v>7</v>
          </cell>
          <cell r="H3" t="str">
            <v>021001</v>
          </cell>
          <cell r="I3">
            <v>9</v>
          </cell>
          <cell r="J3" t="str">
            <v>021001</v>
          </cell>
          <cell r="K3">
            <v>4</v>
          </cell>
          <cell r="L3" t="str">
            <v>021001</v>
          </cell>
          <cell r="M3">
            <v>3</v>
          </cell>
          <cell r="N3" t="str">
            <v>021001</v>
          </cell>
          <cell r="O3">
            <v>7</v>
          </cell>
          <cell r="P3" t="str">
            <v>021001</v>
          </cell>
          <cell r="Q3">
            <v>8</v>
          </cell>
          <cell r="R3" t="str">
            <v>021001</v>
          </cell>
          <cell r="S3">
            <v>8</v>
          </cell>
          <cell r="T3" t="str">
            <v>021001</v>
          </cell>
          <cell r="U3">
            <v>9</v>
          </cell>
          <cell r="V3" t="str">
            <v>021001</v>
          </cell>
          <cell r="W3">
            <v>15</v>
          </cell>
          <cell r="X3" t="str">
            <v>021001</v>
          </cell>
          <cell r="Y3">
            <v>14</v>
          </cell>
          <cell r="Z3" t="str">
            <v>021001</v>
          </cell>
          <cell r="AA3">
            <v>3</v>
          </cell>
          <cell r="AB3" t="str">
            <v>021001</v>
          </cell>
          <cell r="AC3">
            <v>3</v>
          </cell>
          <cell r="AD3" t="str">
            <v>021001</v>
          </cell>
          <cell r="AE3">
            <v>6</v>
          </cell>
          <cell r="AF3" t="str">
            <v>021001</v>
          </cell>
          <cell r="AG3">
            <v>3</v>
          </cell>
          <cell r="AH3" t="str">
            <v>021001</v>
          </cell>
          <cell r="AI3">
            <v>6</v>
          </cell>
          <cell r="AJ3" t="str">
            <v>021001</v>
          </cell>
          <cell r="AK3">
            <v>5</v>
          </cell>
          <cell r="AL3" t="str">
            <v>021001</v>
          </cell>
          <cell r="AM3">
            <v>11</v>
          </cell>
          <cell r="AN3" t="str">
            <v>021001</v>
          </cell>
          <cell r="AO3">
            <v>5</v>
          </cell>
          <cell r="AP3" t="str">
            <v>021001</v>
          </cell>
          <cell r="AQ3">
            <v>7</v>
          </cell>
          <cell r="AR3" t="str">
            <v>021001</v>
          </cell>
          <cell r="AS3">
            <v>6</v>
          </cell>
          <cell r="AT3" t="str">
            <v>021001</v>
          </cell>
          <cell r="AU3">
            <v>10</v>
          </cell>
          <cell r="AV3" t="str">
            <v>021001</v>
          </cell>
          <cell r="AW3">
            <v>4</v>
          </cell>
          <cell r="AX3" t="str">
            <v>021001</v>
          </cell>
          <cell r="AY3">
            <v>6</v>
          </cell>
          <cell r="AZ3" t="str">
            <v>021001</v>
          </cell>
          <cell r="BA3">
            <v>7</v>
          </cell>
          <cell r="BB3" t="str">
            <v>021001</v>
          </cell>
          <cell r="BC3">
            <v>4</v>
          </cell>
          <cell r="BD3" t="str">
            <v>021001</v>
          </cell>
          <cell r="BE3">
            <v>8</v>
          </cell>
          <cell r="BF3" t="str">
            <v>021001</v>
          </cell>
          <cell r="BG3">
            <v>6</v>
          </cell>
          <cell r="BH3" t="str">
            <v>021001</v>
          </cell>
          <cell r="BI3">
            <v>12</v>
          </cell>
          <cell r="BJ3" t="str">
            <v>021001</v>
          </cell>
          <cell r="BK3">
            <v>13</v>
          </cell>
          <cell r="BL3" t="str">
            <v>021001</v>
          </cell>
          <cell r="BM3">
            <v>6</v>
          </cell>
          <cell r="BN3" t="str">
            <v>021001</v>
          </cell>
          <cell r="BO3">
            <v>7</v>
          </cell>
          <cell r="BP3" t="str">
            <v>021001</v>
          </cell>
          <cell r="BQ3">
            <v>13</v>
          </cell>
          <cell r="BR3" t="str">
            <v>021001</v>
          </cell>
          <cell r="BS3">
            <v>12</v>
          </cell>
          <cell r="BT3" t="str">
            <v>021001</v>
          </cell>
          <cell r="BU3">
            <v>8</v>
          </cell>
          <cell r="BV3" t="str">
            <v>021001</v>
          </cell>
          <cell r="BW3">
            <v>6</v>
          </cell>
          <cell r="BX3" t="str">
            <v>021001</v>
          </cell>
          <cell r="BY3">
            <v>3</v>
          </cell>
          <cell r="BZ3" t="str">
            <v>021001</v>
          </cell>
          <cell r="CA3">
            <v>6</v>
          </cell>
          <cell r="CB3" t="str">
            <v>021001</v>
          </cell>
          <cell r="CC3">
            <v>7</v>
          </cell>
          <cell r="CD3" t="str">
            <v>021001</v>
          </cell>
          <cell r="CE3">
            <v>12</v>
          </cell>
          <cell r="CF3" t="str">
            <v>021001</v>
          </cell>
          <cell r="CG3">
            <v>7</v>
          </cell>
          <cell r="CH3" t="str">
            <v>021001</v>
          </cell>
          <cell r="CI3">
            <v>7</v>
          </cell>
          <cell r="CJ3" t="str">
            <v>021001</v>
          </cell>
          <cell r="CK3">
            <v>6</v>
          </cell>
          <cell r="CL3" t="str">
            <v>021001</v>
          </cell>
          <cell r="CM3">
            <v>9</v>
          </cell>
          <cell r="CN3" t="str">
            <v>021001</v>
          </cell>
          <cell r="CO3">
            <v>11</v>
          </cell>
          <cell r="CP3" t="str">
            <v>021001</v>
          </cell>
          <cell r="CQ3">
            <v>10</v>
          </cell>
          <cell r="CR3" t="str">
            <v>021001</v>
          </cell>
          <cell r="CS3">
            <v>12</v>
          </cell>
        </row>
        <row r="4">
          <cell r="B4" t="str">
            <v>021002</v>
          </cell>
          <cell r="C4">
            <v>1</v>
          </cell>
          <cell r="D4" t="str">
            <v>021002</v>
          </cell>
          <cell r="E4">
            <v>5</v>
          </cell>
          <cell r="F4" t="str">
            <v>021002</v>
          </cell>
          <cell r="G4">
            <v>8</v>
          </cell>
          <cell r="H4" t="str">
            <v>021002</v>
          </cell>
          <cell r="I4">
            <v>6</v>
          </cell>
          <cell r="J4" t="str">
            <v>021002</v>
          </cell>
          <cell r="K4">
            <v>8</v>
          </cell>
          <cell r="L4" t="str">
            <v>021002</v>
          </cell>
          <cell r="M4">
            <v>11</v>
          </cell>
          <cell r="N4" t="str">
            <v>021002</v>
          </cell>
          <cell r="O4">
            <v>11</v>
          </cell>
          <cell r="P4" t="str">
            <v>021002</v>
          </cell>
          <cell r="Q4">
            <v>5</v>
          </cell>
          <cell r="R4" t="str">
            <v>021002</v>
          </cell>
          <cell r="S4">
            <v>10</v>
          </cell>
          <cell r="T4" t="str">
            <v>021002</v>
          </cell>
          <cell r="U4">
            <v>16</v>
          </cell>
          <cell r="V4" t="str">
            <v>021002</v>
          </cell>
          <cell r="W4">
            <v>9</v>
          </cell>
          <cell r="X4" t="str">
            <v>021002</v>
          </cell>
          <cell r="Y4">
            <v>8</v>
          </cell>
          <cell r="Z4" t="str">
            <v>021002</v>
          </cell>
          <cell r="AA4">
            <v>8</v>
          </cell>
          <cell r="AB4" t="str">
            <v>021002</v>
          </cell>
          <cell r="AC4">
            <v>6</v>
          </cell>
          <cell r="AD4" t="str">
            <v>021002</v>
          </cell>
          <cell r="AE4">
            <v>17</v>
          </cell>
          <cell r="AF4" t="str">
            <v>021002</v>
          </cell>
          <cell r="AG4">
            <v>10</v>
          </cell>
          <cell r="AH4" t="str">
            <v>021002</v>
          </cell>
          <cell r="AI4">
            <v>17</v>
          </cell>
          <cell r="AJ4" t="str">
            <v>021002</v>
          </cell>
          <cell r="AK4">
            <v>13</v>
          </cell>
          <cell r="AL4" t="str">
            <v>021002</v>
          </cell>
          <cell r="AM4">
            <v>23</v>
          </cell>
          <cell r="AN4" t="str">
            <v>021002</v>
          </cell>
          <cell r="AO4">
            <v>6</v>
          </cell>
          <cell r="AP4" t="str">
            <v>021002</v>
          </cell>
          <cell r="AQ4">
            <v>8</v>
          </cell>
          <cell r="AR4" t="str">
            <v>021002</v>
          </cell>
          <cell r="AS4">
            <v>12</v>
          </cell>
          <cell r="AT4" t="str">
            <v>021002</v>
          </cell>
          <cell r="AU4">
            <v>15</v>
          </cell>
          <cell r="AV4" t="str">
            <v>021002</v>
          </cell>
          <cell r="AW4">
            <v>11</v>
          </cell>
          <cell r="AX4" t="str">
            <v>021002</v>
          </cell>
          <cell r="AY4">
            <v>10</v>
          </cell>
          <cell r="AZ4" t="str">
            <v>021002</v>
          </cell>
          <cell r="BA4">
            <v>12</v>
          </cell>
          <cell r="BB4" t="str">
            <v>021002</v>
          </cell>
          <cell r="BC4">
            <v>18</v>
          </cell>
          <cell r="BD4" t="str">
            <v>021002</v>
          </cell>
          <cell r="BE4">
            <v>12</v>
          </cell>
          <cell r="BF4" t="str">
            <v>021002</v>
          </cell>
          <cell r="BG4">
            <v>10</v>
          </cell>
          <cell r="BH4" t="str">
            <v>021002</v>
          </cell>
          <cell r="BI4">
            <v>9</v>
          </cell>
          <cell r="BJ4" t="str">
            <v>021002</v>
          </cell>
          <cell r="BK4">
            <v>16</v>
          </cell>
          <cell r="BL4" t="str">
            <v>021002</v>
          </cell>
          <cell r="BM4">
            <v>18</v>
          </cell>
          <cell r="BN4" t="str">
            <v>021002</v>
          </cell>
          <cell r="BO4">
            <v>13</v>
          </cell>
          <cell r="BP4" t="str">
            <v>021002</v>
          </cell>
          <cell r="BQ4">
            <v>17</v>
          </cell>
          <cell r="BR4" t="str">
            <v>021002</v>
          </cell>
          <cell r="BS4">
            <v>16</v>
          </cell>
          <cell r="BT4" t="str">
            <v>021002</v>
          </cell>
          <cell r="BU4">
            <v>15</v>
          </cell>
          <cell r="BV4" t="str">
            <v>021002</v>
          </cell>
          <cell r="BW4">
            <v>13</v>
          </cell>
          <cell r="BX4" t="str">
            <v>021002</v>
          </cell>
          <cell r="BY4">
            <v>13</v>
          </cell>
          <cell r="BZ4" t="str">
            <v>021002</v>
          </cell>
          <cell r="CA4">
            <v>10</v>
          </cell>
          <cell r="CB4" t="str">
            <v>021002</v>
          </cell>
          <cell r="CC4">
            <v>15</v>
          </cell>
          <cell r="CD4" t="str">
            <v>021002</v>
          </cell>
          <cell r="CE4">
            <v>10</v>
          </cell>
          <cell r="CF4" t="str">
            <v>021002</v>
          </cell>
          <cell r="CG4">
            <v>6</v>
          </cell>
          <cell r="CH4" t="str">
            <v>021002</v>
          </cell>
          <cell r="CI4">
            <v>10</v>
          </cell>
          <cell r="CJ4" t="str">
            <v>021002</v>
          </cell>
          <cell r="CK4">
            <v>15</v>
          </cell>
          <cell r="CL4" t="str">
            <v>021002</v>
          </cell>
          <cell r="CM4">
            <v>9</v>
          </cell>
          <cell r="CN4" t="str">
            <v>021002</v>
          </cell>
          <cell r="CO4">
            <v>12</v>
          </cell>
          <cell r="CP4" t="str">
            <v>021002</v>
          </cell>
          <cell r="CQ4">
            <v>14</v>
          </cell>
          <cell r="CR4" t="str">
            <v>021002</v>
          </cell>
          <cell r="CS4">
            <v>8</v>
          </cell>
        </row>
        <row r="5">
          <cell r="B5" t="str">
            <v>021003</v>
          </cell>
          <cell r="C5">
            <v>1</v>
          </cell>
          <cell r="D5" t="str">
            <v>021100</v>
          </cell>
          <cell r="E5">
            <v>5</v>
          </cell>
          <cell r="F5" t="str">
            <v>021003</v>
          </cell>
          <cell r="G5">
            <v>7</v>
          </cell>
          <cell r="H5" t="str">
            <v>021003</v>
          </cell>
          <cell r="I5">
            <v>4</v>
          </cell>
          <cell r="J5" t="str">
            <v>021003</v>
          </cell>
          <cell r="K5">
            <v>10</v>
          </cell>
          <cell r="L5" t="str">
            <v>021003</v>
          </cell>
          <cell r="M5">
            <v>10</v>
          </cell>
          <cell r="N5" t="str">
            <v>021003</v>
          </cell>
          <cell r="O5">
            <v>11</v>
          </cell>
          <cell r="P5" t="str">
            <v>021003</v>
          </cell>
          <cell r="Q5">
            <v>6</v>
          </cell>
          <cell r="R5" t="str">
            <v>021003</v>
          </cell>
          <cell r="S5">
            <v>14</v>
          </cell>
          <cell r="T5" t="str">
            <v>021003</v>
          </cell>
          <cell r="U5">
            <v>11</v>
          </cell>
          <cell r="V5" t="str">
            <v>021003</v>
          </cell>
          <cell r="W5">
            <v>13</v>
          </cell>
          <cell r="X5" t="str">
            <v>021003</v>
          </cell>
          <cell r="Y5">
            <v>9</v>
          </cell>
          <cell r="Z5" t="str">
            <v>021003</v>
          </cell>
          <cell r="AA5">
            <v>15</v>
          </cell>
          <cell r="AB5" t="str">
            <v>021003</v>
          </cell>
          <cell r="AC5">
            <v>8</v>
          </cell>
          <cell r="AD5" t="str">
            <v>021003</v>
          </cell>
          <cell r="AE5">
            <v>18</v>
          </cell>
          <cell r="AF5" t="str">
            <v>021003</v>
          </cell>
          <cell r="AG5">
            <v>11</v>
          </cell>
          <cell r="AH5" t="str">
            <v>021003</v>
          </cell>
          <cell r="AI5">
            <v>6</v>
          </cell>
          <cell r="AJ5" t="str">
            <v>021003</v>
          </cell>
          <cell r="AK5">
            <v>8</v>
          </cell>
          <cell r="AL5" t="str">
            <v>021003</v>
          </cell>
          <cell r="AM5">
            <v>8</v>
          </cell>
          <cell r="AN5" t="str">
            <v>021003</v>
          </cell>
          <cell r="AO5">
            <v>7</v>
          </cell>
          <cell r="AP5" t="str">
            <v>021003</v>
          </cell>
          <cell r="AQ5">
            <v>10</v>
          </cell>
          <cell r="AR5" t="str">
            <v>021003</v>
          </cell>
          <cell r="AS5">
            <v>8</v>
          </cell>
          <cell r="AT5" t="str">
            <v>021003</v>
          </cell>
          <cell r="AU5">
            <v>12</v>
          </cell>
          <cell r="AV5" t="str">
            <v>021003</v>
          </cell>
          <cell r="AW5">
            <v>15</v>
          </cell>
          <cell r="AX5" t="str">
            <v>021003</v>
          </cell>
          <cell r="AY5">
            <v>10</v>
          </cell>
          <cell r="AZ5" t="str">
            <v>021003</v>
          </cell>
          <cell r="BA5">
            <v>12</v>
          </cell>
          <cell r="BB5" t="str">
            <v>021003</v>
          </cell>
          <cell r="BC5">
            <v>8</v>
          </cell>
          <cell r="BD5" t="str">
            <v>021003</v>
          </cell>
          <cell r="BE5">
            <v>11</v>
          </cell>
          <cell r="BF5" t="str">
            <v>021003</v>
          </cell>
          <cell r="BG5">
            <v>9</v>
          </cell>
          <cell r="BH5" t="str">
            <v>021003</v>
          </cell>
          <cell r="BI5">
            <v>6</v>
          </cell>
          <cell r="BJ5" t="str">
            <v>021003</v>
          </cell>
          <cell r="BK5">
            <v>12</v>
          </cell>
          <cell r="BL5" t="str">
            <v>021003</v>
          </cell>
          <cell r="BM5">
            <v>6</v>
          </cell>
          <cell r="BN5" t="str">
            <v>021003</v>
          </cell>
          <cell r="BO5">
            <v>11</v>
          </cell>
          <cell r="BP5" t="str">
            <v>021003</v>
          </cell>
          <cell r="BQ5">
            <v>15</v>
          </cell>
          <cell r="BR5" t="str">
            <v>021003</v>
          </cell>
          <cell r="BS5">
            <v>12</v>
          </cell>
          <cell r="BT5" t="str">
            <v>021003</v>
          </cell>
          <cell r="BU5">
            <v>8</v>
          </cell>
          <cell r="BV5" t="str">
            <v>021003</v>
          </cell>
          <cell r="BW5">
            <v>12</v>
          </cell>
          <cell r="BX5" t="str">
            <v>021003</v>
          </cell>
          <cell r="BY5">
            <v>10</v>
          </cell>
          <cell r="BZ5" t="str">
            <v>021003</v>
          </cell>
          <cell r="CA5">
            <v>11</v>
          </cell>
          <cell r="CB5" t="str">
            <v>021003</v>
          </cell>
          <cell r="CC5">
            <v>10</v>
          </cell>
          <cell r="CD5" t="str">
            <v>021003</v>
          </cell>
          <cell r="CE5">
            <v>13</v>
          </cell>
          <cell r="CF5" t="str">
            <v>021003</v>
          </cell>
          <cell r="CG5">
            <v>8</v>
          </cell>
          <cell r="CH5" t="str">
            <v>021003</v>
          </cell>
          <cell r="CI5">
            <v>10</v>
          </cell>
          <cell r="CJ5" t="str">
            <v>021003</v>
          </cell>
          <cell r="CK5">
            <v>11</v>
          </cell>
          <cell r="CL5" t="str">
            <v>021003</v>
          </cell>
          <cell r="CM5">
            <v>12</v>
          </cell>
          <cell r="CN5" t="str">
            <v>021003</v>
          </cell>
          <cell r="CO5">
            <v>12</v>
          </cell>
          <cell r="CP5" t="str">
            <v>021003</v>
          </cell>
          <cell r="CQ5">
            <v>16</v>
          </cell>
          <cell r="CR5" t="str">
            <v>021003</v>
          </cell>
          <cell r="CS5">
            <v>11</v>
          </cell>
        </row>
        <row r="6">
          <cell r="B6" t="str">
            <v>021100</v>
          </cell>
          <cell r="C6">
            <v>2</v>
          </cell>
          <cell r="F6" t="str">
            <v>021100</v>
          </cell>
          <cell r="G6">
            <v>29</v>
          </cell>
          <cell r="H6" t="str">
            <v>021100</v>
          </cell>
          <cell r="I6">
            <v>36</v>
          </cell>
          <cell r="J6" t="str">
            <v>021100</v>
          </cell>
          <cell r="K6">
            <v>49</v>
          </cell>
          <cell r="L6" t="str">
            <v>021100</v>
          </cell>
          <cell r="M6">
            <v>47</v>
          </cell>
          <cell r="N6" t="str">
            <v>021100</v>
          </cell>
          <cell r="O6">
            <v>52</v>
          </cell>
          <cell r="P6" t="str">
            <v>021100</v>
          </cell>
          <cell r="Q6">
            <v>50</v>
          </cell>
          <cell r="R6" t="str">
            <v>021100</v>
          </cell>
          <cell r="S6">
            <v>55</v>
          </cell>
          <cell r="T6" t="str">
            <v>021100</v>
          </cell>
          <cell r="U6">
            <v>64</v>
          </cell>
          <cell r="V6" t="str">
            <v>021100</v>
          </cell>
          <cell r="W6">
            <v>46</v>
          </cell>
          <cell r="X6" t="str">
            <v>021100</v>
          </cell>
          <cell r="Y6">
            <v>49</v>
          </cell>
          <cell r="Z6" t="str">
            <v>021100</v>
          </cell>
          <cell r="AA6">
            <v>50</v>
          </cell>
          <cell r="AB6" t="str">
            <v>021100</v>
          </cell>
          <cell r="AC6">
            <v>48</v>
          </cell>
          <cell r="AD6" t="str">
            <v>021100</v>
          </cell>
          <cell r="AE6">
            <v>59</v>
          </cell>
          <cell r="AF6" t="str">
            <v>021100</v>
          </cell>
          <cell r="AG6">
            <v>48</v>
          </cell>
          <cell r="AH6" t="str">
            <v>021100</v>
          </cell>
          <cell r="AI6">
            <v>48</v>
          </cell>
          <cell r="AJ6" t="str">
            <v>021100</v>
          </cell>
          <cell r="AK6">
            <v>31</v>
          </cell>
          <cell r="AL6" t="str">
            <v>021100</v>
          </cell>
          <cell r="AM6">
            <v>55</v>
          </cell>
          <cell r="AN6" t="str">
            <v>021100</v>
          </cell>
          <cell r="AO6">
            <v>60</v>
          </cell>
          <cell r="AP6" t="str">
            <v>021100</v>
          </cell>
          <cell r="AQ6">
            <v>53</v>
          </cell>
          <cell r="AR6" t="str">
            <v>021100</v>
          </cell>
          <cell r="AS6">
            <v>47</v>
          </cell>
          <cell r="AT6" t="str">
            <v>021100</v>
          </cell>
          <cell r="AU6">
            <v>58</v>
          </cell>
          <cell r="AV6" t="str">
            <v>021100</v>
          </cell>
          <cell r="AW6">
            <v>47</v>
          </cell>
          <cell r="AX6" t="str">
            <v>021100</v>
          </cell>
          <cell r="AY6">
            <v>51</v>
          </cell>
          <cell r="AZ6" t="str">
            <v>021100</v>
          </cell>
          <cell r="BA6">
            <v>48</v>
          </cell>
          <cell r="BB6" t="str">
            <v>021100</v>
          </cell>
          <cell r="BC6">
            <v>65</v>
          </cell>
          <cell r="BD6" t="str">
            <v>021100</v>
          </cell>
          <cell r="BE6">
            <v>64</v>
          </cell>
          <cell r="BF6" t="str">
            <v>021100</v>
          </cell>
          <cell r="BG6">
            <v>49</v>
          </cell>
          <cell r="BH6" t="str">
            <v>021100</v>
          </cell>
          <cell r="BI6">
            <v>54</v>
          </cell>
          <cell r="BJ6" t="str">
            <v>021100</v>
          </cell>
          <cell r="BK6">
            <v>55</v>
          </cell>
          <cell r="BL6" t="str">
            <v>021100</v>
          </cell>
          <cell r="BM6">
            <v>69</v>
          </cell>
          <cell r="BN6" t="str">
            <v>021100</v>
          </cell>
          <cell r="BO6">
            <v>66</v>
          </cell>
          <cell r="BP6" t="str">
            <v>021100</v>
          </cell>
          <cell r="BQ6">
            <v>68</v>
          </cell>
          <cell r="BR6" t="str">
            <v>021100</v>
          </cell>
          <cell r="BS6">
            <v>74</v>
          </cell>
          <cell r="BT6" t="str">
            <v>021100</v>
          </cell>
          <cell r="BU6">
            <v>61</v>
          </cell>
          <cell r="BV6" t="str">
            <v>021100</v>
          </cell>
          <cell r="BW6">
            <v>49</v>
          </cell>
          <cell r="BX6" t="str">
            <v>021100</v>
          </cell>
          <cell r="BY6">
            <v>55</v>
          </cell>
          <cell r="BZ6" t="str">
            <v>021100</v>
          </cell>
          <cell r="CA6">
            <v>51</v>
          </cell>
          <cell r="CB6" t="str">
            <v>021100</v>
          </cell>
          <cell r="CC6">
            <v>47</v>
          </cell>
          <cell r="CD6" t="str">
            <v>021100</v>
          </cell>
          <cell r="CE6">
            <v>56</v>
          </cell>
          <cell r="CF6" t="str">
            <v>021100</v>
          </cell>
          <cell r="CG6">
            <v>65</v>
          </cell>
          <cell r="CH6" t="str">
            <v>021100</v>
          </cell>
          <cell r="CI6">
            <v>67</v>
          </cell>
          <cell r="CJ6" t="str">
            <v>021100</v>
          </cell>
          <cell r="CK6">
            <v>70</v>
          </cell>
          <cell r="CL6" t="str">
            <v>021100</v>
          </cell>
          <cell r="CM6">
            <v>62</v>
          </cell>
          <cell r="CN6" t="str">
            <v>021100</v>
          </cell>
          <cell r="CO6">
            <v>58</v>
          </cell>
          <cell r="CP6" t="str">
            <v>021100</v>
          </cell>
          <cell r="CQ6">
            <v>45</v>
          </cell>
          <cell r="CR6" t="str">
            <v>021100</v>
          </cell>
          <cell r="CS6">
            <v>50</v>
          </cell>
        </row>
        <row r="7">
          <cell r="B7" t="str">
            <v>021102</v>
          </cell>
          <cell r="F7" t="str">
            <v>021102</v>
          </cell>
          <cell r="G7">
            <v>2</v>
          </cell>
          <cell r="H7" t="str">
            <v>021102</v>
          </cell>
          <cell r="I7">
            <v>2</v>
          </cell>
          <cell r="J7" t="str">
            <v>021102</v>
          </cell>
          <cell r="K7">
            <v>2</v>
          </cell>
          <cell r="L7" t="str">
            <v>021102</v>
          </cell>
          <cell r="M7">
            <v>8</v>
          </cell>
          <cell r="N7" t="str">
            <v>021102</v>
          </cell>
          <cell r="O7">
            <v>11</v>
          </cell>
          <cell r="P7" t="str">
            <v>021102</v>
          </cell>
          <cell r="Q7">
            <v>10</v>
          </cell>
          <cell r="R7" t="str">
            <v>021102</v>
          </cell>
          <cell r="S7">
            <v>10</v>
          </cell>
          <cell r="T7" t="str">
            <v>021102</v>
          </cell>
          <cell r="U7">
            <v>10</v>
          </cell>
          <cell r="V7" t="str">
            <v>021102</v>
          </cell>
          <cell r="W7">
            <v>13</v>
          </cell>
          <cell r="X7" t="str">
            <v>021102</v>
          </cell>
          <cell r="Y7">
            <v>9</v>
          </cell>
          <cell r="Z7" t="str">
            <v>021102</v>
          </cell>
          <cell r="AA7">
            <v>7</v>
          </cell>
          <cell r="AB7" t="str">
            <v>021102</v>
          </cell>
          <cell r="AC7">
            <v>6</v>
          </cell>
          <cell r="AD7" t="str">
            <v>021102</v>
          </cell>
          <cell r="AE7">
            <v>6</v>
          </cell>
          <cell r="AF7" t="str">
            <v>021102</v>
          </cell>
          <cell r="AG7">
            <v>8</v>
          </cell>
          <cell r="AH7" t="str">
            <v>021102</v>
          </cell>
          <cell r="AI7">
            <v>7</v>
          </cell>
          <cell r="AJ7" t="str">
            <v>021102</v>
          </cell>
          <cell r="AK7">
            <v>12</v>
          </cell>
          <cell r="AL7" t="str">
            <v>021102</v>
          </cell>
          <cell r="AM7">
            <v>4</v>
          </cell>
          <cell r="AN7" t="str">
            <v>021102</v>
          </cell>
          <cell r="AO7">
            <v>6</v>
          </cell>
          <cell r="AP7" t="str">
            <v>021102</v>
          </cell>
          <cell r="AQ7">
            <v>14</v>
          </cell>
          <cell r="AR7" t="str">
            <v>021102</v>
          </cell>
          <cell r="AS7">
            <v>13</v>
          </cell>
          <cell r="AT7" t="str">
            <v>021102</v>
          </cell>
          <cell r="AU7">
            <v>3</v>
          </cell>
          <cell r="AV7" t="str">
            <v>021102</v>
          </cell>
          <cell r="AW7">
            <v>6</v>
          </cell>
          <cell r="AX7" t="str">
            <v>021102</v>
          </cell>
          <cell r="AY7">
            <v>2</v>
          </cell>
          <cell r="AZ7" t="str">
            <v>021102</v>
          </cell>
          <cell r="BA7">
            <v>13</v>
          </cell>
          <cell r="BB7" t="str">
            <v>021102</v>
          </cell>
          <cell r="BC7">
            <v>5</v>
          </cell>
          <cell r="BD7" t="str">
            <v>021102</v>
          </cell>
          <cell r="BE7">
            <v>5</v>
          </cell>
          <cell r="BF7" t="str">
            <v>021102</v>
          </cell>
          <cell r="BG7">
            <v>6</v>
          </cell>
          <cell r="BH7" t="str">
            <v>021102</v>
          </cell>
          <cell r="BI7">
            <v>4</v>
          </cell>
          <cell r="BJ7" t="str">
            <v>021102</v>
          </cell>
          <cell r="BK7">
            <v>8</v>
          </cell>
          <cell r="BL7" t="str">
            <v>021102</v>
          </cell>
          <cell r="BM7">
            <v>11</v>
          </cell>
          <cell r="BN7" t="str">
            <v>021102</v>
          </cell>
          <cell r="BO7">
            <v>9</v>
          </cell>
          <cell r="BP7" t="str">
            <v>021102</v>
          </cell>
          <cell r="BQ7">
            <v>7</v>
          </cell>
          <cell r="BR7" t="str">
            <v>021102</v>
          </cell>
          <cell r="BS7">
            <v>11</v>
          </cell>
          <cell r="BT7" t="str">
            <v>021102</v>
          </cell>
          <cell r="BU7">
            <v>5</v>
          </cell>
          <cell r="BV7" t="str">
            <v>021102</v>
          </cell>
          <cell r="BW7">
            <v>12</v>
          </cell>
          <cell r="BX7" t="str">
            <v>021102</v>
          </cell>
          <cell r="BY7">
            <v>9</v>
          </cell>
          <cell r="BZ7" t="str">
            <v>021102</v>
          </cell>
          <cell r="CA7">
            <v>9</v>
          </cell>
          <cell r="CB7" t="str">
            <v>021102</v>
          </cell>
          <cell r="CC7">
            <v>15</v>
          </cell>
          <cell r="CD7" t="str">
            <v>021102</v>
          </cell>
          <cell r="CE7">
            <v>10</v>
          </cell>
          <cell r="CF7" t="str">
            <v>021102</v>
          </cell>
          <cell r="CG7">
            <v>7</v>
          </cell>
          <cell r="CH7" t="str">
            <v>021102</v>
          </cell>
          <cell r="CI7">
            <v>14</v>
          </cell>
          <cell r="CJ7" t="str">
            <v>021102</v>
          </cell>
          <cell r="CK7">
            <v>12</v>
          </cell>
          <cell r="CL7" t="str">
            <v>021102</v>
          </cell>
          <cell r="CM7">
            <v>7</v>
          </cell>
          <cell r="CN7" t="str">
            <v>021102</v>
          </cell>
          <cell r="CO7">
            <v>6</v>
          </cell>
          <cell r="CP7" t="str">
            <v>021102</v>
          </cell>
          <cell r="CQ7">
            <v>11</v>
          </cell>
          <cell r="CR7" t="str">
            <v>021102</v>
          </cell>
          <cell r="CS7">
            <v>9</v>
          </cell>
        </row>
        <row r="8">
          <cell r="B8" t="str">
            <v>021104</v>
          </cell>
          <cell r="C8">
            <v>1</v>
          </cell>
          <cell r="F8" t="str">
            <v>021104</v>
          </cell>
          <cell r="G8">
            <v>14</v>
          </cell>
          <cell r="H8" t="str">
            <v>021104</v>
          </cell>
          <cell r="I8">
            <v>8</v>
          </cell>
          <cell r="J8" t="str">
            <v>021104</v>
          </cell>
          <cell r="K8">
            <v>32</v>
          </cell>
          <cell r="L8" t="str">
            <v>021104</v>
          </cell>
          <cell r="M8">
            <v>20</v>
          </cell>
          <cell r="N8" t="str">
            <v>021104</v>
          </cell>
          <cell r="O8">
            <v>35</v>
          </cell>
          <cell r="P8" t="str">
            <v>021104</v>
          </cell>
          <cell r="Q8">
            <v>29</v>
          </cell>
          <cell r="R8" t="str">
            <v>021104</v>
          </cell>
          <cell r="S8">
            <v>29</v>
          </cell>
          <cell r="T8" t="str">
            <v>021104</v>
          </cell>
          <cell r="U8">
            <v>40</v>
          </cell>
          <cell r="V8" t="str">
            <v>021104</v>
          </cell>
          <cell r="W8">
            <v>27</v>
          </cell>
          <cell r="X8" t="str">
            <v>021104</v>
          </cell>
          <cell r="Y8">
            <v>29</v>
          </cell>
          <cell r="Z8" t="str">
            <v>021104</v>
          </cell>
          <cell r="AA8">
            <v>21</v>
          </cell>
          <cell r="AB8" t="str">
            <v>021104</v>
          </cell>
          <cell r="AC8">
            <v>25</v>
          </cell>
          <cell r="AD8" t="str">
            <v>021104</v>
          </cell>
          <cell r="AE8">
            <v>33</v>
          </cell>
          <cell r="AF8" t="str">
            <v>021104</v>
          </cell>
          <cell r="AG8">
            <v>26</v>
          </cell>
          <cell r="AH8" t="str">
            <v>021104</v>
          </cell>
          <cell r="AI8">
            <v>35</v>
          </cell>
          <cell r="AJ8" t="str">
            <v>021104</v>
          </cell>
          <cell r="AK8">
            <v>23</v>
          </cell>
          <cell r="AL8" t="str">
            <v>021104</v>
          </cell>
          <cell r="AM8">
            <v>19</v>
          </cell>
          <cell r="AN8" t="str">
            <v>021104</v>
          </cell>
          <cell r="AO8">
            <v>26</v>
          </cell>
          <cell r="AP8" t="str">
            <v>021104</v>
          </cell>
          <cell r="AQ8">
            <v>28</v>
          </cell>
          <cell r="AR8" t="str">
            <v>021104</v>
          </cell>
          <cell r="AS8">
            <v>27</v>
          </cell>
          <cell r="AT8" t="str">
            <v>021104</v>
          </cell>
          <cell r="AU8">
            <v>30</v>
          </cell>
          <cell r="AV8" t="str">
            <v>021104</v>
          </cell>
          <cell r="AW8">
            <v>26</v>
          </cell>
          <cell r="AX8" t="str">
            <v>021104</v>
          </cell>
          <cell r="AY8">
            <v>35</v>
          </cell>
          <cell r="AZ8" t="str">
            <v>021104</v>
          </cell>
          <cell r="BA8">
            <v>17</v>
          </cell>
          <cell r="BB8" t="str">
            <v>021104</v>
          </cell>
          <cell r="BC8">
            <v>25</v>
          </cell>
          <cell r="BD8" t="str">
            <v>021104</v>
          </cell>
          <cell r="BE8">
            <v>30</v>
          </cell>
          <cell r="BF8" t="str">
            <v>021104</v>
          </cell>
          <cell r="BG8">
            <v>26</v>
          </cell>
          <cell r="BH8" t="str">
            <v>021104</v>
          </cell>
          <cell r="BI8">
            <v>31</v>
          </cell>
          <cell r="BJ8" t="str">
            <v>021104</v>
          </cell>
          <cell r="BK8">
            <v>29</v>
          </cell>
          <cell r="BL8" t="str">
            <v>021104</v>
          </cell>
          <cell r="BM8">
            <v>29</v>
          </cell>
          <cell r="BN8" t="str">
            <v>021104</v>
          </cell>
          <cell r="BO8">
            <v>32</v>
          </cell>
          <cell r="BP8" t="str">
            <v>021104</v>
          </cell>
          <cell r="BQ8">
            <v>22</v>
          </cell>
          <cell r="BR8" t="str">
            <v>021104</v>
          </cell>
          <cell r="BS8">
            <v>38</v>
          </cell>
          <cell r="BT8" t="str">
            <v>021104</v>
          </cell>
          <cell r="BU8">
            <v>29</v>
          </cell>
          <cell r="BV8" t="str">
            <v>021104</v>
          </cell>
          <cell r="BW8">
            <v>26</v>
          </cell>
          <cell r="BX8" t="str">
            <v>021104</v>
          </cell>
          <cell r="BY8">
            <v>24</v>
          </cell>
          <cell r="BZ8" t="str">
            <v>021104</v>
          </cell>
          <cell r="CA8">
            <v>39</v>
          </cell>
          <cell r="CB8" t="str">
            <v>021104</v>
          </cell>
          <cell r="CC8">
            <v>29</v>
          </cell>
          <cell r="CD8" t="str">
            <v>021104</v>
          </cell>
          <cell r="CE8">
            <v>30</v>
          </cell>
          <cell r="CF8" t="str">
            <v>021104</v>
          </cell>
          <cell r="CG8">
            <v>28</v>
          </cell>
          <cell r="CH8" t="str">
            <v>021104</v>
          </cell>
          <cell r="CI8">
            <v>31</v>
          </cell>
          <cell r="CJ8" t="str">
            <v>021104</v>
          </cell>
          <cell r="CK8">
            <v>36</v>
          </cell>
          <cell r="CL8" t="str">
            <v>021104</v>
          </cell>
          <cell r="CM8">
            <v>25</v>
          </cell>
          <cell r="CN8" t="str">
            <v>021104</v>
          </cell>
          <cell r="CO8">
            <v>28</v>
          </cell>
          <cell r="CP8" t="str">
            <v>021104</v>
          </cell>
          <cell r="CQ8">
            <v>31</v>
          </cell>
          <cell r="CR8" t="str">
            <v>021104</v>
          </cell>
          <cell r="CS8">
            <v>30</v>
          </cell>
        </row>
        <row r="9">
          <cell r="B9" t="str">
            <v>021105</v>
          </cell>
          <cell r="C9">
            <v>2</v>
          </cell>
          <cell r="D9" t="str">
            <v>021105</v>
          </cell>
          <cell r="E9">
            <v>3</v>
          </cell>
          <cell r="F9" t="str">
            <v>021105</v>
          </cell>
          <cell r="G9">
            <v>4</v>
          </cell>
          <cell r="H9" t="str">
            <v>021105</v>
          </cell>
          <cell r="I9">
            <v>3</v>
          </cell>
          <cell r="J9" t="str">
            <v>021105</v>
          </cell>
          <cell r="K9">
            <v>7</v>
          </cell>
          <cell r="L9" t="str">
            <v>021105</v>
          </cell>
          <cell r="M9">
            <v>2</v>
          </cell>
          <cell r="N9" t="str">
            <v>021105</v>
          </cell>
          <cell r="O9">
            <v>7</v>
          </cell>
          <cell r="P9" t="str">
            <v>021105</v>
          </cell>
          <cell r="Q9">
            <v>3</v>
          </cell>
          <cell r="R9" t="str">
            <v>021105</v>
          </cell>
          <cell r="S9">
            <v>5</v>
          </cell>
          <cell r="T9" t="str">
            <v>021105</v>
          </cell>
          <cell r="U9">
            <v>9</v>
          </cell>
          <cell r="V9" t="str">
            <v>021105</v>
          </cell>
          <cell r="W9">
            <v>8</v>
          </cell>
          <cell r="X9" t="str">
            <v>021105</v>
          </cell>
          <cell r="Y9">
            <v>9</v>
          </cell>
          <cell r="Z9" t="str">
            <v>021105</v>
          </cell>
          <cell r="AA9">
            <v>5</v>
          </cell>
          <cell r="AB9" t="str">
            <v>021105</v>
          </cell>
          <cell r="AC9">
            <v>9</v>
          </cell>
          <cell r="AD9" t="str">
            <v>021105</v>
          </cell>
          <cell r="AE9">
            <v>6</v>
          </cell>
          <cell r="AF9" t="str">
            <v>021105</v>
          </cell>
          <cell r="AG9">
            <v>7</v>
          </cell>
          <cell r="AH9" t="str">
            <v>021105</v>
          </cell>
          <cell r="AI9">
            <v>11</v>
          </cell>
          <cell r="AJ9" t="str">
            <v>021105</v>
          </cell>
          <cell r="AK9">
            <v>3</v>
          </cell>
          <cell r="AL9" t="str">
            <v>021105</v>
          </cell>
          <cell r="AM9">
            <v>7</v>
          </cell>
          <cell r="AN9" t="str">
            <v>021105</v>
          </cell>
          <cell r="AO9">
            <v>10</v>
          </cell>
          <cell r="AP9" t="str">
            <v>021105</v>
          </cell>
          <cell r="AQ9">
            <v>17</v>
          </cell>
          <cell r="AR9" t="str">
            <v>021105</v>
          </cell>
          <cell r="AS9">
            <v>2</v>
          </cell>
          <cell r="AT9" t="str">
            <v>021105</v>
          </cell>
          <cell r="AU9">
            <v>6</v>
          </cell>
          <cell r="AV9" t="str">
            <v>021105</v>
          </cell>
          <cell r="AW9">
            <v>9</v>
          </cell>
          <cell r="AX9" t="str">
            <v>021105</v>
          </cell>
          <cell r="AY9">
            <v>9</v>
          </cell>
          <cell r="AZ9" t="str">
            <v>021105</v>
          </cell>
          <cell r="BA9">
            <v>3</v>
          </cell>
          <cell r="BB9" t="str">
            <v>021105</v>
          </cell>
          <cell r="BC9">
            <v>11</v>
          </cell>
          <cell r="BD9" t="str">
            <v>021105</v>
          </cell>
          <cell r="BE9">
            <v>10</v>
          </cell>
          <cell r="BF9" t="str">
            <v>021105</v>
          </cell>
          <cell r="BG9">
            <v>9</v>
          </cell>
          <cell r="BH9" t="str">
            <v>021105</v>
          </cell>
          <cell r="BI9">
            <v>11</v>
          </cell>
          <cell r="BJ9" t="str">
            <v>021105</v>
          </cell>
          <cell r="BK9">
            <v>7</v>
          </cell>
          <cell r="BL9" t="str">
            <v>021105</v>
          </cell>
          <cell r="BM9">
            <v>8</v>
          </cell>
          <cell r="BN9" t="str">
            <v>021105</v>
          </cell>
          <cell r="BO9">
            <v>8</v>
          </cell>
          <cell r="BP9" t="str">
            <v>021105</v>
          </cell>
          <cell r="BQ9">
            <v>6</v>
          </cell>
          <cell r="BR9" t="str">
            <v>021105</v>
          </cell>
          <cell r="BS9">
            <v>8</v>
          </cell>
          <cell r="BT9" t="str">
            <v>021105</v>
          </cell>
          <cell r="BU9">
            <v>10</v>
          </cell>
          <cell r="BV9" t="str">
            <v>021105</v>
          </cell>
          <cell r="BW9">
            <v>9</v>
          </cell>
          <cell r="BX9" t="str">
            <v>021105</v>
          </cell>
          <cell r="BY9">
            <v>7</v>
          </cell>
          <cell r="BZ9" t="str">
            <v>021105</v>
          </cell>
          <cell r="CA9">
            <v>15</v>
          </cell>
          <cell r="CB9" t="str">
            <v>021105</v>
          </cell>
          <cell r="CC9">
            <v>9</v>
          </cell>
          <cell r="CD9" t="str">
            <v>021105</v>
          </cell>
          <cell r="CE9">
            <v>4</v>
          </cell>
          <cell r="CF9" t="str">
            <v>021105</v>
          </cell>
          <cell r="CG9">
            <v>15</v>
          </cell>
          <cell r="CH9" t="str">
            <v>021105</v>
          </cell>
          <cell r="CI9">
            <v>9</v>
          </cell>
          <cell r="CJ9" t="str">
            <v>021105</v>
          </cell>
          <cell r="CK9">
            <v>12</v>
          </cell>
          <cell r="CL9" t="str">
            <v>021105</v>
          </cell>
          <cell r="CM9">
            <v>7</v>
          </cell>
          <cell r="CN9" t="str">
            <v>021105</v>
          </cell>
          <cell r="CO9">
            <v>11</v>
          </cell>
          <cell r="CP9" t="str">
            <v>021105</v>
          </cell>
          <cell r="CQ9">
            <v>8</v>
          </cell>
          <cell r="CR9" t="str">
            <v>021105</v>
          </cell>
          <cell r="CS9">
            <v>11</v>
          </cell>
        </row>
        <row r="10">
          <cell r="B10" t="str">
            <v>021110</v>
          </cell>
          <cell r="C10">
            <v>8</v>
          </cell>
          <cell r="D10" t="str">
            <v>021110</v>
          </cell>
          <cell r="E10">
            <v>6</v>
          </cell>
          <cell r="F10" t="str">
            <v>021110</v>
          </cell>
          <cell r="G10">
            <v>54</v>
          </cell>
          <cell r="H10" t="str">
            <v>021110</v>
          </cell>
          <cell r="I10">
            <v>53</v>
          </cell>
          <cell r="J10" t="str">
            <v>021110</v>
          </cell>
          <cell r="K10">
            <v>80</v>
          </cell>
          <cell r="L10" t="str">
            <v>021110</v>
          </cell>
          <cell r="M10">
            <v>62</v>
          </cell>
          <cell r="N10" t="str">
            <v>021110</v>
          </cell>
          <cell r="O10">
            <v>66</v>
          </cell>
          <cell r="P10" t="str">
            <v>021110</v>
          </cell>
          <cell r="Q10">
            <v>62</v>
          </cell>
          <cell r="R10" t="str">
            <v>021110</v>
          </cell>
          <cell r="S10">
            <v>90</v>
          </cell>
          <cell r="T10" t="str">
            <v>021110</v>
          </cell>
          <cell r="U10">
            <v>82</v>
          </cell>
          <cell r="V10" t="str">
            <v>021110</v>
          </cell>
          <cell r="W10">
            <v>99</v>
          </cell>
          <cell r="X10" t="str">
            <v>021110</v>
          </cell>
          <cell r="Y10">
            <v>98</v>
          </cell>
          <cell r="Z10" t="str">
            <v>021110</v>
          </cell>
          <cell r="AA10">
            <v>66</v>
          </cell>
          <cell r="AB10" t="str">
            <v>021110</v>
          </cell>
          <cell r="AC10">
            <v>82</v>
          </cell>
          <cell r="AD10" t="str">
            <v>021110</v>
          </cell>
          <cell r="AE10">
            <v>68</v>
          </cell>
          <cell r="AF10" t="str">
            <v>021110</v>
          </cell>
          <cell r="AG10">
            <v>65</v>
          </cell>
          <cell r="AH10" t="str">
            <v>021110</v>
          </cell>
          <cell r="AI10">
            <v>66</v>
          </cell>
          <cell r="AJ10" t="str">
            <v>021110</v>
          </cell>
          <cell r="AK10">
            <v>85</v>
          </cell>
          <cell r="AL10" t="str">
            <v>021110</v>
          </cell>
          <cell r="AM10">
            <v>87</v>
          </cell>
          <cell r="AN10" t="str">
            <v>021110</v>
          </cell>
          <cell r="AO10">
            <v>68</v>
          </cell>
          <cell r="AP10" t="str">
            <v>021110</v>
          </cell>
          <cell r="AQ10">
            <v>69</v>
          </cell>
          <cell r="AR10" t="str">
            <v>021110</v>
          </cell>
          <cell r="AS10">
            <v>66</v>
          </cell>
          <cell r="AT10" t="str">
            <v>021110</v>
          </cell>
          <cell r="AU10">
            <v>84</v>
          </cell>
          <cell r="AV10" t="str">
            <v>021110</v>
          </cell>
          <cell r="AW10">
            <v>70</v>
          </cell>
          <cell r="AX10" t="str">
            <v>021110</v>
          </cell>
          <cell r="AY10">
            <v>92</v>
          </cell>
          <cell r="AZ10" t="str">
            <v>021110</v>
          </cell>
          <cell r="BA10">
            <v>63</v>
          </cell>
          <cell r="BB10" t="str">
            <v>021110</v>
          </cell>
          <cell r="BC10">
            <v>78</v>
          </cell>
          <cell r="BD10" t="str">
            <v>021110</v>
          </cell>
          <cell r="BE10">
            <v>66</v>
          </cell>
          <cell r="BF10" t="str">
            <v>021110</v>
          </cell>
          <cell r="BG10">
            <v>82</v>
          </cell>
          <cell r="BH10" t="str">
            <v>021110</v>
          </cell>
          <cell r="BI10">
            <v>65</v>
          </cell>
          <cell r="BJ10" t="str">
            <v>021110</v>
          </cell>
          <cell r="BK10">
            <v>91</v>
          </cell>
          <cell r="BL10" t="str">
            <v>021110</v>
          </cell>
          <cell r="BM10">
            <v>83</v>
          </cell>
          <cell r="BN10" t="str">
            <v>021110</v>
          </cell>
          <cell r="BO10">
            <v>82</v>
          </cell>
          <cell r="BP10" t="str">
            <v>021110</v>
          </cell>
          <cell r="BQ10">
            <v>79</v>
          </cell>
          <cell r="BR10" t="str">
            <v>021110</v>
          </cell>
          <cell r="BS10">
            <v>95</v>
          </cell>
          <cell r="BT10" t="str">
            <v>021110</v>
          </cell>
          <cell r="BU10">
            <v>98</v>
          </cell>
          <cell r="BV10" t="str">
            <v>021110</v>
          </cell>
          <cell r="BW10">
            <v>82</v>
          </cell>
          <cell r="BX10" t="str">
            <v>021110</v>
          </cell>
          <cell r="BY10">
            <v>94</v>
          </cell>
          <cell r="BZ10" t="str">
            <v>021110</v>
          </cell>
          <cell r="CA10">
            <v>83</v>
          </cell>
          <cell r="CB10" t="str">
            <v>021110</v>
          </cell>
          <cell r="CC10">
            <v>73</v>
          </cell>
          <cell r="CD10" t="str">
            <v>021110</v>
          </cell>
          <cell r="CE10">
            <v>68</v>
          </cell>
          <cell r="CF10" t="str">
            <v>021110</v>
          </cell>
          <cell r="CG10">
            <v>69</v>
          </cell>
          <cell r="CH10" t="str">
            <v>021110</v>
          </cell>
          <cell r="CI10">
            <v>104</v>
          </cell>
          <cell r="CJ10" t="str">
            <v>021110</v>
          </cell>
          <cell r="CK10">
            <v>87</v>
          </cell>
          <cell r="CL10" t="str">
            <v>021110</v>
          </cell>
          <cell r="CM10">
            <v>81</v>
          </cell>
          <cell r="CN10" t="str">
            <v>021110</v>
          </cell>
          <cell r="CO10">
            <v>72</v>
          </cell>
          <cell r="CP10" t="str">
            <v>021110</v>
          </cell>
          <cell r="CQ10">
            <v>77</v>
          </cell>
          <cell r="CR10" t="str">
            <v>021110</v>
          </cell>
          <cell r="CS10">
            <v>84</v>
          </cell>
        </row>
        <row r="11">
          <cell r="B11" t="str">
            <v>021111</v>
          </cell>
          <cell r="F11" t="str">
            <v>021111</v>
          </cell>
          <cell r="G11">
            <v>15</v>
          </cell>
          <cell r="H11" t="str">
            <v>021111</v>
          </cell>
          <cell r="I11">
            <v>13</v>
          </cell>
          <cell r="J11" t="str">
            <v>021111</v>
          </cell>
          <cell r="K11">
            <v>18</v>
          </cell>
          <cell r="L11" t="str">
            <v>021111</v>
          </cell>
          <cell r="M11">
            <v>14</v>
          </cell>
          <cell r="N11" t="str">
            <v>021111</v>
          </cell>
          <cell r="O11">
            <v>23</v>
          </cell>
          <cell r="P11" t="str">
            <v>021111</v>
          </cell>
          <cell r="Q11">
            <v>31</v>
          </cell>
          <cell r="R11" t="str">
            <v>021111</v>
          </cell>
          <cell r="S11">
            <v>22</v>
          </cell>
          <cell r="T11" t="str">
            <v>021111</v>
          </cell>
          <cell r="U11">
            <v>14</v>
          </cell>
          <cell r="V11" t="str">
            <v>021111</v>
          </cell>
          <cell r="W11">
            <v>14</v>
          </cell>
          <cell r="X11" t="str">
            <v>021111</v>
          </cell>
          <cell r="Y11">
            <v>20</v>
          </cell>
          <cell r="Z11" t="str">
            <v>021111</v>
          </cell>
          <cell r="AA11">
            <v>26</v>
          </cell>
          <cell r="AB11" t="str">
            <v>021111</v>
          </cell>
          <cell r="AC11">
            <v>25</v>
          </cell>
          <cell r="AD11" t="str">
            <v>021111</v>
          </cell>
          <cell r="AE11">
            <v>25</v>
          </cell>
          <cell r="AF11" t="str">
            <v>021111</v>
          </cell>
          <cell r="AG11">
            <v>27</v>
          </cell>
          <cell r="AH11" t="str">
            <v>021111</v>
          </cell>
          <cell r="AI11">
            <v>20</v>
          </cell>
          <cell r="AJ11" t="str">
            <v>021111</v>
          </cell>
          <cell r="AK11">
            <v>25</v>
          </cell>
          <cell r="AL11" t="str">
            <v>021111</v>
          </cell>
          <cell r="AM11">
            <v>31</v>
          </cell>
          <cell r="AN11" t="str">
            <v>021111</v>
          </cell>
          <cell r="AO11">
            <v>17</v>
          </cell>
          <cell r="AP11" t="str">
            <v>021111</v>
          </cell>
          <cell r="AQ11">
            <v>32</v>
          </cell>
          <cell r="AR11" t="str">
            <v>021111</v>
          </cell>
          <cell r="AS11">
            <v>31</v>
          </cell>
          <cell r="AT11" t="str">
            <v>021111</v>
          </cell>
          <cell r="AU11">
            <v>28</v>
          </cell>
          <cell r="AV11" t="str">
            <v>021111</v>
          </cell>
          <cell r="AW11">
            <v>21</v>
          </cell>
          <cell r="AX11" t="str">
            <v>021111</v>
          </cell>
          <cell r="AY11">
            <v>23</v>
          </cell>
          <cell r="AZ11" t="str">
            <v>021111</v>
          </cell>
          <cell r="BA11">
            <v>29</v>
          </cell>
          <cell r="BB11" t="str">
            <v>021111</v>
          </cell>
          <cell r="BC11">
            <v>31</v>
          </cell>
          <cell r="BD11" t="str">
            <v>021111</v>
          </cell>
          <cell r="BE11">
            <v>20</v>
          </cell>
          <cell r="BF11" t="str">
            <v>021111</v>
          </cell>
          <cell r="BG11">
            <v>29</v>
          </cell>
          <cell r="BH11" t="str">
            <v>021111</v>
          </cell>
          <cell r="BI11">
            <v>25</v>
          </cell>
          <cell r="BJ11" t="str">
            <v>021111</v>
          </cell>
          <cell r="BK11">
            <v>32</v>
          </cell>
          <cell r="BL11" t="str">
            <v>021111</v>
          </cell>
          <cell r="BM11">
            <v>32</v>
          </cell>
          <cell r="BN11" t="str">
            <v>021111</v>
          </cell>
          <cell r="BO11">
            <v>23</v>
          </cell>
          <cell r="BP11" t="str">
            <v>021111</v>
          </cell>
          <cell r="BQ11">
            <v>17</v>
          </cell>
          <cell r="BR11" t="str">
            <v>021111</v>
          </cell>
          <cell r="BS11">
            <v>36</v>
          </cell>
          <cell r="BT11" t="str">
            <v>021111</v>
          </cell>
          <cell r="BU11">
            <v>29</v>
          </cell>
          <cell r="BV11" t="str">
            <v>021111</v>
          </cell>
          <cell r="BW11">
            <v>26</v>
          </cell>
          <cell r="BX11" t="str">
            <v>021111</v>
          </cell>
          <cell r="BY11">
            <v>18</v>
          </cell>
          <cell r="BZ11" t="str">
            <v>021111</v>
          </cell>
          <cell r="CA11">
            <v>36</v>
          </cell>
          <cell r="CB11" t="str">
            <v>021111</v>
          </cell>
          <cell r="CC11">
            <v>32</v>
          </cell>
          <cell r="CD11" t="str">
            <v>021111</v>
          </cell>
          <cell r="CE11">
            <v>25</v>
          </cell>
          <cell r="CF11" t="str">
            <v>021111</v>
          </cell>
          <cell r="CG11">
            <v>28</v>
          </cell>
          <cell r="CH11" t="str">
            <v>021111</v>
          </cell>
          <cell r="CI11">
            <v>28</v>
          </cell>
          <cell r="CJ11" t="str">
            <v>021111</v>
          </cell>
          <cell r="CK11">
            <v>27</v>
          </cell>
          <cell r="CL11" t="str">
            <v>021111</v>
          </cell>
          <cell r="CM11">
            <v>33</v>
          </cell>
          <cell r="CN11" t="str">
            <v>021111</v>
          </cell>
          <cell r="CO11">
            <v>24</v>
          </cell>
          <cell r="CP11" t="str">
            <v>021111</v>
          </cell>
          <cell r="CQ11">
            <v>29</v>
          </cell>
          <cell r="CR11" t="str">
            <v>021111</v>
          </cell>
          <cell r="CS11">
            <v>25</v>
          </cell>
        </row>
        <row r="12">
          <cell r="B12" t="str">
            <v>021120</v>
          </cell>
          <cell r="C12">
            <v>13</v>
          </cell>
          <cell r="D12" t="str">
            <v>021120</v>
          </cell>
          <cell r="E12">
            <v>6</v>
          </cell>
          <cell r="F12" t="str">
            <v>021120</v>
          </cell>
          <cell r="G12">
            <v>82</v>
          </cell>
          <cell r="H12" t="str">
            <v>021120</v>
          </cell>
          <cell r="I12">
            <v>80</v>
          </cell>
          <cell r="J12" t="str">
            <v>021120</v>
          </cell>
          <cell r="K12">
            <v>95</v>
          </cell>
          <cell r="L12" t="str">
            <v>021120</v>
          </cell>
          <cell r="M12">
            <v>87</v>
          </cell>
          <cell r="N12" t="str">
            <v>021120</v>
          </cell>
          <cell r="O12">
            <v>115</v>
          </cell>
          <cell r="P12" t="str">
            <v>021120</v>
          </cell>
          <cell r="Q12">
            <v>100</v>
          </cell>
          <cell r="R12" t="str">
            <v>021120</v>
          </cell>
          <cell r="S12">
            <v>94</v>
          </cell>
          <cell r="T12" t="str">
            <v>021120</v>
          </cell>
          <cell r="U12">
            <v>122</v>
          </cell>
          <cell r="V12" t="str">
            <v>021120</v>
          </cell>
          <cell r="W12">
            <v>119</v>
          </cell>
          <cell r="X12" t="str">
            <v>021120</v>
          </cell>
          <cell r="Y12">
            <v>104</v>
          </cell>
          <cell r="Z12" t="str">
            <v>021120</v>
          </cell>
          <cell r="AA12">
            <v>103</v>
          </cell>
          <cell r="AB12" t="str">
            <v>021120</v>
          </cell>
          <cell r="AC12">
            <v>97</v>
          </cell>
          <cell r="AD12" t="str">
            <v>021120</v>
          </cell>
          <cell r="AE12">
            <v>114</v>
          </cell>
          <cell r="AF12" t="str">
            <v>021120</v>
          </cell>
          <cell r="AG12">
            <v>90</v>
          </cell>
          <cell r="AH12" t="str">
            <v>021120</v>
          </cell>
          <cell r="AI12">
            <v>102</v>
          </cell>
          <cell r="AJ12" t="str">
            <v>021120</v>
          </cell>
          <cell r="AK12">
            <v>102</v>
          </cell>
          <cell r="AL12" t="str">
            <v>021120</v>
          </cell>
          <cell r="AM12">
            <v>108</v>
          </cell>
          <cell r="AN12" t="str">
            <v>021120</v>
          </cell>
          <cell r="AO12">
            <v>108</v>
          </cell>
          <cell r="AP12" t="str">
            <v>021120</v>
          </cell>
          <cell r="AQ12">
            <v>112</v>
          </cell>
          <cell r="AR12" t="str">
            <v>021120</v>
          </cell>
          <cell r="AS12">
            <v>96</v>
          </cell>
          <cell r="AT12" t="str">
            <v>021120</v>
          </cell>
          <cell r="AU12">
            <v>98</v>
          </cell>
          <cell r="AV12" t="str">
            <v>021120</v>
          </cell>
          <cell r="AW12">
            <v>101</v>
          </cell>
          <cell r="AX12" t="str">
            <v>021120</v>
          </cell>
          <cell r="AY12">
            <v>127</v>
          </cell>
          <cell r="AZ12" t="str">
            <v>021120</v>
          </cell>
          <cell r="BA12">
            <v>109</v>
          </cell>
          <cell r="BB12" t="str">
            <v>021120</v>
          </cell>
          <cell r="BC12">
            <v>101</v>
          </cell>
          <cell r="BD12" t="str">
            <v>021120</v>
          </cell>
          <cell r="BE12">
            <v>96</v>
          </cell>
          <cell r="BF12" t="str">
            <v>021120</v>
          </cell>
          <cell r="BG12">
            <v>113</v>
          </cell>
          <cell r="BH12" t="str">
            <v>021120</v>
          </cell>
          <cell r="BI12">
            <v>119</v>
          </cell>
          <cell r="BJ12" t="str">
            <v>021120</v>
          </cell>
          <cell r="BK12">
            <v>130</v>
          </cell>
          <cell r="BL12" t="str">
            <v>021120</v>
          </cell>
          <cell r="BM12">
            <v>100</v>
          </cell>
          <cell r="BN12" t="str">
            <v>021120</v>
          </cell>
          <cell r="BO12">
            <v>133</v>
          </cell>
          <cell r="BP12" t="str">
            <v>021120</v>
          </cell>
          <cell r="BQ12">
            <v>129</v>
          </cell>
          <cell r="BR12" t="str">
            <v>021120</v>
          </cell>
          <cell r="BS12">
            <v>140</v>
          </cell>
          <cell r="BT12" t="str">
            <v>021120</v>
          </cell>
          <cell r="BU12">
            <v>121</v>
          </cell>
          <cell r="BV12" t="str">
            <v>021120</v>
          </cell>
          <cell r="BW12">
            <v>133</v>
          </cell>
          <cell r="BX12" t="str">
            <v>021120</v>
          </cell>
          <cell r="BY12">
            <v>127</v>
          </cell>
          <cell r="BZ12" t="str">
            <v>021120</v>
          </cell>
          <cell r="CA12">
            <v>133</v>
          </cell>
          <cell r="CB12" t="str">
            <v>021120</v>
          </cell>
          <cell r="CC12">
            <v>97</v>
          </cell>
          <cell r="CD12" t="str">
            <v>021120</v>
          </cell>
          <cell r="CE12">
            <v>106</v>
          </cell>
          <cell r="CF12" t="str">
            <v>021120</v>
          </cell>
          <cell r="CG12">
            <v>94</v>
          </cell>
          <cell r="CH12" t="str">
            <v>021120</v>
          </cell>
          <cell r="CI12">
            <v>110</v>
          </cell>
          <cell r="CJ12" t="str">
            <v>021120</v>
          </cell>
          <cell r="CK12">
            <v>96</v>
          </cell>
          <cell r="CL12" t="str">
            <v>021120</v>
          </cell>
          <cell r="CM12">
            <v>79</v>
          </cell>
          <cell r="CN12" t="str">
            <v>021120</v>
          </cell>
          <cell r="CO12">
            <v>106</v>
          </cell>
          <cell r="CP12" t="str">
            <v>021120</v>
          </cell>
          <cell r="CQ12">
            <v>108</v>
          </cell>
          <cell r="CR12" t="str">
            <v>021120</v>
          </cell>
          <cell r="CS12">
            <v>94</v>
          </cell>
        </row>
        <row r="13">
          <cell r="B13" t="str">
            <v>021130</v>
          </cell>
          <cell r="C13">
            <v>4</v>
          </cell>
          <cell r="D13" t="str">
            <v>021130</v>
          </cell>
          <cell r="E13">
            <v>3</v>
          </cell>
          <cell r="F13" t="str">
            <v>021130</v>
          </cell>
          <cell r="G13">
            <v>26</v>
          </cell>
          <cell r="H13" t="str">
            <v>021130</v>
          </cell>
          <cell r="I13">
            <v>25</v>
          </cell>
          <cell r="J13" t="str">
            <v>021130</v>
          </cell>
          <cell r="K13">
            <v>47</v>
          </cell>
          <cell r="L13" t="str">
            <v>021130</v>
          </cell>
          <cell r="M13">
            <v>30</v>
          </cell>
          <cell r="N13" t="str">
            <v>021130</v>
          </cell>
          <cell r="O13">
            <v>41</v>
          </cell>
          <cell r="P13" t="str">
            <v>021130</v>
          </cell>
          <cell r="Q13">
            <v>36</v>
          </cell>
          <cell r="R13" t="str">
            <v>021130</v>
          </cell>
          <cell r="S13">
            <v>48</v>
          </cell>
          <cell r="T13" t="str">
            <v>021130</v>
          </cell>
          <cell r="U13">
            <v>44</v>
          </cell>
          <cell r="V13" t="str">
            <v>021130</v>
          </cell>
          <cell r="W13">
            <v>43</v>
          </cell>
          <cell r="X13" t="str">
            <v>021130</v>
          </cell>
          <cell r="Y13">
            <v>45</v>
          </cell>
          <cell r="Z13" t="str">
            <v>021130</v>
          </cell>
          <cell r="AA13">
            <v>33</v>
          </cell>
          <cell r="AB13" t="str">
            <v>021130</v>
          </cell>
          <cell r="AC13">
            <v>39</v>
          </cell>
          <cell r="AD13" t="str">
            <v>021130</v>
          </cell>
          <cell r="AE13">
            <v>25</v>
          </cell>
          <cell r="AF13" t="str">
            <v>021130</v>
          </cell>
          <cell r="AG13">
            <v>34</v>
          </cell>
          <cell r="AH13" t="str">
            <v>021130</v>
          </cell>
          <cell r="AI13">
            <v>40</v>
          </cell>
          <cell r="AJ13" t="str">
            <v>021130</v>
          </cell>
          <cell r="AK13">
            <v>31</v>
          </cell>
          <cell r="AL13" t="str">
            <v>021130</v>
          </cell>
          <cell r="AM13">
            <v>39</v>
          </cell>
          <cell r="AN13" t="str">
            <v>021130</v>
          </cell>
          <cell r="AO13">
            <v>47</v>
          </cell>
          <cell r="AP13" t="str">
            <v>021130</v>
          </cell>
          <cell r="AQ13">
            <v>48</v>
          </cell>
          <cell r="AR13" t="str">
            <v>021130</v>
          </cell>
          <cell r="AS13">
            <v>45</v>
          </cell>
          <cell r="AT13" t="str">
            <v>021130</v>
          </cell>
          <cell r="AU13">
            <v>46</v>
          </cell>
          <cell r="AV13" t="str">
            <v>021130</v>
          </cell>
          <cell r="AW13">
            <v>39</v>
          </cell>
          <cell r="AX13" t="str">
            <v>021130</v>
          </cell>
          <cell r="AY13">
            <v>62</v>
          </cell>
          <cell r="AZ13" t="str">
            <v>021130</v>
          </cell>
          <cell r="BA13">
            <v>52</v>
          </cell>
          <cell r="BB13" t="str">
            <v>021130</v>
          </cell>
          <cell r="BC13">
            <v>59</v>
          </cell>
          <cell r="BD13" t="str">
            <v>021130</v>
          </cell>
          <cell r="BE13">
            <v>39</v>
          </cell>
          <cell r="BF13" t="str">
            <v>021130</v>
          </cell>
          <cell r="BG13">
            <v>50</v>
          </cell>
          <cell r="BH13" t="str">
            <v>021130</v>
          </cell>
          <cell r="BI13">
            <v>56</v>
          </cell>
          <cell r="BJ13" t="str">
            <v>021130</v>
          </cell>
          <cell r="BK13">
            <v>48</v>
          </cell>
          <cell r="BL13" t="str">
            <v>021130</v>
          </cell>
          <cell r="BM13">
            <v>55</v>
          </cell>
          <cell r="BN13" t="str">
            <v>021130</v>
          </cell>
          <cell r="BO13">
            <v>50</v>
          </cell>
          <cell r="BP13" t="str">
            <v>021130</v>
          </cell>
          <cell r="BQ13">
            <v>54</v>
          </cell>
          <cell r="BR13" t="str">
            <v>021130</v>
          </cell>
          <cell r="BS13">
            <v>54</v>
          </cell>
          <cell r="BT13" t="str">
            <v>021130</v>
          </cell>
          <cell r="BU13">
            <v>50</v>
          </cell>
          <cell r="BV13" t="str">
            <v>021130</v>
          </cell>
          <cell r="BW13">
            <v>50</v>
          </cell>
          <cell r="BX13" t="str">
            <v>021130</v>
          </cell>
          <cell r="BY13">
            <v>50</v>
          </cell>
          <cell r="BZ13" t="str">
            <v>021130</v>
          </cell>
          <cell r="CA13">
            <v>45</v>
          </cell>
          <cell r="CB13" t="str">
            <v>021130</v>
          </cell>
          <cell r="CC13">
            <v>42</v>
          </cell>
          <cell r="CD13" t="str">
            <v>021130</v>
          </cell>
          <cell r="CE13">
            <v>37</v>
          </cell>
          <cell r="CF13" t="str">
            <v>021130</v>
          </cell>
          <cell r="CG13">
            <v>50</v>
          </cell>
          <cell r="CH13" t="str">
            <v>021130</v>
          </cell>
          <cell r="CI13">
            <v>52</v>
          </cell>
          <cell r="CJ13" t="str">
            <v>021130</v>
          </cell>
          <cell r="CK13">
            <v>47</v>
          </cell>
          <cell r="CL13" t="str">
            <v>021130</v>
          </cell>
          <cell r="CM13">
            <v>34</v>
          </cell>
          <cell r="CN13" t="str">
            <v>021130</v>
          </cell>
          <cell r="CO13">
            <v>46</v>
          </cell>
          <cell r="CP13" t="str">
            <v>021130</v>
          </cell>
          <cell r="CQ13">
            <v>52</v>
          </cell>
          <cell r="CR13" t="str">
            <v>021130</v>
          </cell>
          <cell r="CS13">
            <v>50</v>
          </cell>
        </row>
        <row r="14">
          <cell r="B14" t="str">
            <v>021200</v>
          </cell>
          <cell r="C14">
            <v>8</v>
          </cell>
          <cell r="D14" t="str">
            <v>021200</v>
          </cell>
          <cell r="E14">
            <v>1</v>
          </cell>
          <cell r="F14" t="str">
            <v>021200</v>
          </cell>
          <cell r="G14">
            <v>33</v>
          </cell>
          <cell r="H14" t="str">
            <v>021200</v>
          </cell>
          <cell r="I14">
            <v>42</v>
          </cell>
          <cell r="J14" t="str">
            <v>021200</v>
          </cell>
          <cell r="K14">
            <v>49</v>
          </cell>
          <cell r="L14" t="str">
            <v>021200</v>
          </cell>
          <cell r="M14">
            <v>47</v>
          </cell>
          <cell r="N14" t="str">
            <v>021200</v>
          </cell>
          <cell r="O14">
            <v>61</v>
          </cell>
          <cell r="P14" t="str">
            <v>021200</v>
          </cell>
          <cell r="Q14">
            <v>55</v>
          </cell>
          <cell r="R14" t="str">
            <v>021200</v>
          </cell>
          <cell r="S14">
            <v>62</v>
          </cell>
          <cell r="T14" t="str">
            <v>021200</v>
          </cell>
          <cell r="U14">
            <v>56</v>
          </cell>
          <cell r="V14" t="str">
            <v>021200</v>
          </cell>
          <cell r="W14">
            <v>60</v>
          </cell>
          <cell r="X14" t="str">
            <v>021200</v>
          </cell>
          <cell r="Y14">
            <v>61</v>
          </cell>
          <cell r="Z14" t="str">
            <v>021200</v>
          </cell>
          <cell r="AA14">
            <v>52</v>
          </cell>
          <cell r="AB14" t="str">
            <v>021200</v>
          </cell>
          <cell r="AC14">
            <v>58</v>
          </cell>
          <cell r="AD14" t="str">
            <v>021200</v>
          </cell>
          <cell r="AE14">
            <v>57</v>
          </cell>
          <cell r="AF14" t="str">
            <v>021200</v>
          </cell>
          <cell r="AG14">
            <v>47</v>
          </cell>
          <cell r="AH14" t="str">
            <v>021200</v>
          </cell>
          <cell r="AI14">
            <v>45</v>
          </cell>
          <cell r="AJ14" t="str">
            <v>021200</v>
          </cell>
          <cell r="AK14">
            <v>51</v>
          </cell>
          <cell r="AL14" t="str">
            <v>021200</v>
          </cell>
          <cell r="AM14">
            <v>77</v>
          </cell>
          <cell r="AN14" t="str">
            <v>021200</v>
          </cell>
          <cell r="AO14">
            <v>54</v>
          </cell>
          <cell r="AP14" t="str">
            <v>021200</v>
          </cell>
          <cell r="AQ14">
            <v>59</v>
          </cell>
          <cell r="AR14" t="str">
            <v>021200</v>
          </cell>
          <cell r="AS14">
            <v>45</v>
          </cell>
          <cell r="AT14" t="str">
            <v>021200</v>
          </cell>
          <cell r="AU14">
            <v>56</v>
          </cell>
          <cell r="AV14" t="str">
            <v>021200</v>
          </cell>
          <cell r="AW14">
            <v>53</v>
          </cell>
          <cell r="AX14" t="str">
            <v>021200</v>
          </cell>
          <cell r="AY14">
            <v>58</v>
          </cell>
          <cell r="AZ14" t="str">
            <v>021200</v>
          </cell>
          <cell r="BA14">
            <v>61</v>
          </cell>
          <cell r="BB14" t="str">
            <v>021200</v>
          </cell>
          <cell r="BC14">
            <v>54</v>
          </cell>
          <cell r="BD14" t="str">
            <v>021200</v>
          </cell>
          <cell r="BE14">
            <v>73</v>
          </cell>
          <cell r="BF14" t="str">
            <v>021200</v>
          </cell>
          <cell r="BG14">
            <v>76</v>
          </cell>
          <cell r="BH14" t="str">
            <v>021200</v>
          </cell>
          <cell r="BI14">
            <v>53</v>
          </cell>
          <cell r="BJ14" t="str">
            <v>021200</v>
          </cell>
          <cell r="BK14">
            <v>72</v>
          </cell>
          <cell r="BL14" t="str">
            <v>021200</v>
          </cell>
          <cell r="BM14">
            <v>68</v>
          </cell>
          <cell r="BN14" t="str">
            <v>021200</v>
          </cell>
          <cell r="BO14">
            <v>66</v>
          </cell>
          <cell r="BP14" t="str">
            <v>021200</v>
          </cell>
          <cell r="BQ14">
            <v>67</v>
          </cell>
          <cell r="BR14" t="str">
            <v>021200</v>
          </cell>
          <cell r="BS14">
            <v>75</v>
          </cell>
          <cell r="BT14" t="str">
            <v>021200</v>
          </cell>
          <cell r="BU14">
            <v>75</v>
          </cell>
          <cell r="BV14" t="str">
            <v>021200</v>
          </cell>
          <cell r="BW14">
            <v>74</v>
          </cell>
          <cell r="BX14" t="str">
            <v>021200</v>
          </cell>
          <cell r="BY14">
            <v>63</v>
          </cell>
          <cell r="BZ14" t="str">
            <v>021200</v>
          </cell>
          <cell r="CA14">
            <v>65</v>
          </cell>
          <cell r="CB14" t="str">
            <v>021200</v>
          </cell>
          <cell r="CC14">
            <v>54</v>
          </cell>
          <cell r="CD14" t="str">
            <v>021200</v>
          </cell>
          <cell r="CE14">
            <v>67</v>
          </cell>
          <cell r="CF14" t="str">
            <v>021200</v>
          </cell>
          <cell r="CG14">
            <v>44</v>
          </cell>
          <cell r="CH14" t="str">
            <v>021200</v>
          </cell>
          <cell r="CI14">
            <v>70</v>
          </cell>
          <cell r="CJ14" t="str">
            <v>021200</v>
          </cell>
          <cell r="CK14">
            <v>92</v>
          </cell>
          <cell r="CL14" t="str">
            <v>021200</v>
          </cell>
          <cell r="CM14">
            <v>74</v>
          </cell>
          <cell r="CN14" t="str">
            <v>021200</v>
          </cell>
          <cell r="CO14">
            <v>68</v>
          </cell>
          <cell r="CP14" t="str">
            <v>021200</v>
          </cell>
          <cell r="CQ14">
            <v>62</v>
          </cell>
          <cell r="CR14" t="str">
            <v>021200</v>
          </cell>
          <cell r="CS14">
            <v>45</v>
          </cell>
        </row>
        <row r="15">
          <cell r="B15" t="str">
            <v>021201</v>
          </cell>
          <cell r="C15">
            <v>11</v>
          </cell>
          <cell r="D15" t="str">
            <v>021201</v>
          </cell>
          <cell r="E15">
            <v>6</v>
          </cell>
          <cell r="F15" t="str">
            <v>021201</v>
          </cell>
          <cell r="G15">
            <v>43</v>
          </cell>
          <cell r="H15" t="str">
            <v>021201</v>
          </cell>
          <cell r="I15">
            <v>50</v>
          </cell>
          <cell r="J15" t="str">
            <v>021201</v>
          </cell>
          <cell r="K15">
            <v>53</v>
          </cell>
          <cell r="L15" t="str">
            <v>021201</v>
          </cell>
          <cell r="M15">
            <v>50</v>
          </cell>
          <cell r="N15" t="str">
            <v>021201</v>
          </cell>
          <cell r="O15">
            <v>68</v>
          </cell>
          <cell r="P15" t="str">
            <v>021201</v>
          </cell>
          <cell r="Q15">
            <v>72</v>
          </cell>
          <cell r="R15" t="str">
            <v>021201</v>
          </cell>
          <cell r="S15">
            <v>78</v>
          </cell>
          <cell r="T15" t="str">
            <v>021201</v>
          </cell>
          <cell r="U15">
            <v>72</v>
          </cell>
          <cell r="V15" t="str">
            <v>021201</v>
          </cell>
          <cell r="W15">
            <v>77</v>
          </cell>
          <cell r="X15" t="str">
            <v>021201</v>
          </cell>
          <cell r="Y15">
            <v>62</v>
          </cell>
          <cell r="Z15" t="str">
            <v>021201</v>
          </cell>
          <cell r="AA15">
            <v>73</v>
          </cell>
          <cell r="AB15" t="str">
            <v>021201</v>
          </cell>
          <cell r="AC15">
            <v>61</v>
          </cell>
          <cell r="AD15" t="str">
            <v>021201</v>
          </cell>
          <cell r="AE15">
            <v>72</v>
          </cell>
          <cell r="AF15" t="str">
            <v>021201</v>
          </cell>
          <cell r="AG15">
            <v>64</v>
          </cell>
          <cell r="AH15" t="str">
            <v>021201</v>
          </cell>
          <cell r="AI15">
            <v>67</v>
          </cell>
          <cell r="AJ15" t="str">
            <v>021201</v>
          </cell>
          <cell r="AK15">
            <v>88</v>
          </cell>
          <cell r="AL15" t="str">
            <v>021201</v>
          </cell>
          <cell r="AM15">
            <v>81</v>
          </cell>
          <cell r="AN15" t="str">
            <v>021201</v>
          </cell>
          <cell r="AO15">
            <v>53</v>
          </cell>
          <cell r="AP15" t="str">
            <v>021201</v>
          </cell>
          <cell r="AQ15">
            <v>70</v>
          </cell>
          <cell r="AR15" t="str">
            <v>021201</v>
          </cell>
          <cell r="AS15">
            <v>75</v>
          </cell>
          <cell r="AT15" t="str">
            <v>021201</v>
          </cell>
          <cell r="AU15">
            <v>72</v>
          </cell>
          <cell r="AV15" t="str">
            <v>021201</v>
          </cell>
          <cell r="AW15">
            <v>67</v>
          </cell>
          <cell r="AX15" t="str">
            <v>021201</v>
          </cell>
          <cell r="AY15">
            <v>70</v>
          </cell>
          <cell r="AZ15" t="str">
            <v>021201</v>
          </cell>
          <cell r="BA15">
            <v>63</v>
          </cell>
          <cell r="BB15" t="str">
            <v>021201</v>
          </cell>
          <cell r="BC15">
            <v>78</v>
          </cell>
          <cell r="BD15" t="str">
            <v>021201</v>
          </cell>
          <cell r="BE15">
            <v>51</v>
          </cell>
          <cell r="BF15" t="str">
            <v>021201</v>
          </cell>
          <cell r="BG15">
            <v>74</v>
          </cell>
          <cell r="BH15" t="str">
            <v>021201</v>
          </cell>
          <cell r="BI15">
            <v>70</v>
          </cell>
          <cell r="BJ15" t="str">
            <v>021201</v>
          </cell>
          <cell r="BK15">
            <v>83</v>
          </cell>
          <cell r="BL15" t="str">
            <v>021201</v>
          </cell>
          <cell r="BM15">
            <v>84</v>
          </cell>
          <cell r="BN15" t="str">
            <v>021201</v>
          </cell>
          <cell r="BO15">
            <v>70</v>
          </cell>
          <cell r="BP15" t="str">
            <v>021201</v>
          </cell>
          <cell r="BQ15">
            <v>82</v>
          </cell>
          <cell r="BR15" t="str">
            <v>021201</v>
          </cell>
          <cell r="BS15">
            <v>77</v>
          </cell>
          <cell r="BT15" t="str">
            <v>021201</v>
          </cell>
          <cell r="BU15">
            <v>74</v>
          </cell>
          <cell r="BV15" t="str">
            <v>021201</v>
          </cell>
          <cell r="BW15">
            <v>92</v>
          </cell>
          <cell r="BX15" t="str">
            <v>021201</v>
          </cell>
          <cell r="BY15">
            <v>70</v>
          </cell>
          <cell r="BZ15" t="str">
            <v>021201</v>
          </cell>
          <cell r="CA15">
            <v>61</v>
          </cell>
          <cell r="CB15" t="str">
            <v>021201</v>
          </cell>
          <cell r="CC15">
            <v>64</v>
          </cell>
          <cell r="CD15" t="str">
            <v>021201</v>
          </cell>
          <cell r="CE15">
            <v>60</v>
          </cell>
          <cell r="CF15" t="str">
            <v>021201</v>
          </cell>
          <cell r="CG15">
            <v>63</v>
          </cell>
          <cell r="CH15" t="str">
            <v>021201</v>
          </cell>
          <cell r="CI15">
            <v>88</v>
          </cell>
          <cell r="CJ15" t="str">
            <v>021201</v>
          </cell>
          <cell r="CK15">
            <v>76</v>
          </cell>
          <cell r="CL15" t="str">
            <v>021201</v>
          </cell>
          <cell r="CM15">
            <v>69</v>
          </cell>
          <cell r="CN15" t="str">
            <v>021201</v>
          </cell>
          <cell r="CO15">
            <v>61</v>
          </cell>
          <cell r="CP15" t="str">
            <v>021201</v>
          </cell>
          <cell r="CQ15">
            <v>65</v>
          </cell>
          <cell r="CR15" t="str">
            <v>021201</v>
          </cell>
          <cell r="CS15">
            <v>76</v>
          </cell>
        </row>
        <row r="16">
          <cell r="B16" t="str">
            <v>021205</v>
          </cell>
          <cell r="F16" t="str">
            <v>021205</v>
          </cell>
          <cell r="G16">
            <v>2</v>
          </cell>
          <cell r="H16" t="str">
            <v>021205</v>
          </cell>
          <cell r="I16">
            <v>1</v>
          </cell>
          <cell r="J16" t="str">
            <v>021205</v>
          </cell>
          <cell r="K16">
            <v>3</v>
          </cell>
          <cell r="L16" t="str">
            <v>021205</v>
          </cell>
          <cell r="M16">
            <v>3</v>
          </cell>
          <cell r="N16" t="str">
            <v>021205</v>
          </cell>
          <cell r="O16">
            <v>6</v>
          </cell>
          <cell r="P16" t="str">
            <v>021205</v>
          </cell>
          <cell r="Q16">
            <v>8</v>
          </cell>
          <cell r="R16" t="str">
            <v>021205</v>
          </cell>
          <cell r="S16">
            <v>12</v>
          </cell>
          <cell r="T16" t="str">
            <v>021205</v>
          </cell>
          <cell r="U16">
            <v>6</v>
          </cell>
          <cell r="V16" t="str">
            <v>021205</v>
          </cell>
          <cell r="W16">
            <v>5</v>
          </cell>
          <cell r="X16" t="str">
            <v>021205</v>
          </cell>
          <cell r="Y16">
            <v>2</v>
          </cell>
          <cell r="Z16" t="str">
            <v>021205</v>
          </cell>
          <cell r="AA16">
            <v>6</v>
          </cell>
          <cell r="AB16" t="str">
            <v>021205</v>
          </cell>
          <cell r="AC16">
            <v>6</v>
          </cell>
          <cell r="AD16" t="str">
            <v>021205</v>
          </cell>
          <cell r="AE16">
            <v>7</v>
          </cell>
          <cell r="AF16" t="str">
            <v>021205</v>
          </cell>
          <cell r="AG16">
            <v>7</v>
          </cell>
          <cell r="AH16" t="str">
            <v>021205</v>
          </cell>
          <cell r="AI16">
            <v>5</v>
          </cell>
          <cell r="AJ16" t="str">
            <v>021205</v>
          </cell>
          <cell r="AK16">
            <v>8</v>
          </cell>
          <cell r="AL16" t="str">
            <v>021205</v>
          </cell>
          <cell r="AM16">
            <v>6</v>
          </cell>
          <cell r="AN16" t="str">
            <v>021205</v>
          </cell>
          <cell r="AO16">
            <v>6</v>
          </cell>
          <cell r="AP16" t="str">
            <v>021205</v>
          </cell>
          <cell r="AQ16">
            <v>8</v>
          </cell>
          <cell r="AR16" t="str">
            <v>021205</v>
          </cell>
          <cell r="AS16">
            <v>4</v>
          </cell>
          <cell r="AT16" t="str">
            <v>021205</v>
          </cell>
          <cell r="AU16">
            <v>7</v>
          </cell>
          <cell r="AV16" t="str">
            <v>021205</v>
          </cell>
          <cell r="AW16">
            <v>5</v>
          </cell>
          <cell r="AX16" t="str">
            <v>021205</v>
          </cell>
          <cell r="AY16">
            <v>6</v>
          </cell>
          <cell r="AZ16" t="str">
            <v>021205</v>
          </cell>
          <cell r="BA16">
            <v>5</v>
          </cell>
          <cell r="BB16" t="str">
            <v>021205</v>
          </cell>
          <cell r="BC16">
            <v>8</v>
          </cell>
          <cell r="BD16" t="str">
            <v>021205</v>
          </cell>
          <cell r="BE16">
            <v>10</v>
          </cell>
          <cell r="BF16" t="str">
            <v>021205</v>
          </cell>
          <cell r="BG16">
            <v>7</v>
          </cell>
          <cell r="BH16" t="str">
            <v>021205</v>
          </cell>
          <cell r="BI16">
            <v>7</v>
          </cell>
          <cell r="BJ16" t="str">
            <v>021205</v>
          </cell>
          <cell r="BK16">
            <v>3</v>
          </cell>
          <cell r="BL16" t="str">
            <v>021205</v>
          </cell>
          <cell r="BM16">
            <v>6</v>
          </cell>
          <cell r="BN16" t="str">
            <v>021205</v>
          </cell>
          <cell r="BO16">
            <v>6</v>
          </cell>
          <cell r="BP16" t="str">
            <v>021205</v>
          </cell>
          <cell r="BQ16">
            <v>4</v>
          </cell>
          <cell r="BR16" t="str">
            <v>021205</v>
          </cell>
          <cell r="BS16">
            <v>4</v>
          </cell>
          <cell r="BT16" t="str">
            <v>021205</v>
          </cell>
          <cell r="BU16">
            <v>6</v>
          </cell>
          <cell r="BV16" t="str">
            <v>021205</v>
          </cell>
          <cell r="BW16">
            <v>9</v>
          </cell>
          <cell r="BX16" t="str">
            <v>021205</v>
          </cell>
          <cell r="BY16">
            <v>5</v>
          </cell>
          <cell r="BZ16" t="str">
            <v>021205</v>
          </cell>
          <cell r="CA16">
            <v>16</v>
          </cell>
          <cell r="CB16" t="str">
            <v>021205</v>
          </cell>
          <cell r="CC16">
            <v>12</v>
          </cell>
          <cell r="CD16" t="str">
            <v>021205</v>
          </cell>
          <cell r="CE16">
            <v>6</v>
          </cell>
          <cell r="CF16" t="str">
            <v>021205</v>
          </cell>
          <cell r="CG16">
            <v>7</v>
          </cell>
          <cell r="CH16" t="str">
            <v>021205</v>
          </cell>
          <cell r="CI16">
            <v>5</v>
          </cell>
          <cell r="CJ16" t="str">
            <v>021205</v>
          </cell>
          <cell r="CK16">
            <v>8</v>
          </cell>
          <cell r="CL16" t="str">
            <v>021205</v>
          </cell>
          <cell r="CM16">
            <v>7</v>
          </cell>
          <cell r="CN16" t="str">
            <v>021205</v>
          </cell>
          <cell r="CO16">
            <v>7</v>
          </cell>
          <cell r="CP16" t="str">
            <v>021205</v>
          </cell>
          <cell r="CQ16">
            <v>4</v>
          </cell>
          <cell r="CR16" t="str">
            <v>021205</v>
          </cell>
          <cell r="CS16">
            <v>7</v>
          </cell>
        </row>
        <row r="17">
          <cell r="B17" t="str">
            <v>021206</v>
          </cell>
          <cell r="D17" t="str">
            <v>021206</v>
          </cell>
          <cell r="E17">
            <v>1</v>
          </cell>
          <cell r="F17" t="str">
            <v>021206</v>
          </cell>
          <cell r="G17">
            <v>1</v>
          </cell>
          <cell r="H17" t="str">
            <v>021206</v>
          </cell>
          <cell r="I17">
            <v>4</v>
          </cell>
          <cell r="J17" t="str">
            <v>021206</v>
          </cell>
          <cell r="K17">
            <v>6</v>
          </cell>
          <cell r="L17" t="str">
            <v>021206</v>
          </cell>
          <cell r="M17">
            <v>6</v>
          </cell>
          <cell r="N17" t="str">
            <v>021206</v>
          </cell>
          <cell r="O17">
            <v>7</v>
          </cell>
          <cell r="P17" t="str">
            <v>021206</v>
          </cell>
          <cell r="Q17">
            <v>2</v>
          </cell>
          <cell r="R17" t="str">
            <v>021206</v>
          </cell>
          <cell r="S17">
            <v>8</v>
          </cell>
          <cell r="T17" t="str">
            <v>021206</v>
          </cell>
          <cell r="U17">
            <v>2</v>
          </cell>
          <cell r="V17" t="str">
            <v>021206</v>
          </cell>
          <cell r="W17">
            <v>4</v>
          </cell>
          <cell r="X17" t="str">
            <v>021206</v>
          </cell>
          <cell r="Y17">
            <v>7</v>
          </cell>
          <cell r="Z17" t="str">
            <v>021206</v>
          </cell>
          <cell r="AA17">
            <v>12</v>
          </cell>
          <cell r="AB17" t="str">
            <v>021206</v>
          </cell>
          <cell r="AC17">
            <v>8</v>
          </cell>
          <cell r="AD17" t="str">
            <v>021206</v>
          </cell>
          <cell r="AE17">
            <v>8</v>
          </cell>
          <cell r="AF17" t="str">
            <v>021206</v>
          </cell>
          <cell r="AG17">
            <v>4</v>
          </cell>
          <cell r="AH17" t="str">
            <v>021206</v>
          </cell>
          <cell r="AI17">
            <v>5</v>
          </cell>
          <cell r="AJ17" t="str">
            <v>021206</v>
          </cell>
          <cell r="AK17">
            <v>4</v>
          </cell>
          <cell r="AL17" t="str">
            <v>021206</v>
          </cell>
          <cell r="AM17">
            <v>6</v>
          </cell>
          <cell r="AN17" t="str">
            <v>021206</v>
          </cell>
          <cell r="AO17">
            <v>7</v>
          </cell>
          <cell r="AP17" t="str">
            <v>021206</v>
          </cell>
          <cell r="AQ17">
            <v>12</v>
          </cell>
          <cell r="AR17" t="str">
            <v>021206</v>
          </cell>
          <cell r="AS17">
            <v>3</v>
          </cell>
          <cell r="AT17" t="str">
            <v>021206</v>
          </cell>
          <cell r="AU17">
            <v>6</v>
          </cell>
          <cell r="AV17" t="str">
            <v>021206</v>
          </cell>
          <cell r="AW17">
            <v>8</v>
          </cell>
          <cell r="AX17" t="str">
            <v>021206</v>
          </cell>
          <cell r="AY17">
            <v>10</v>
          </cell>
          <cell r="AZ17" t="str">
            <v>021206</v>
          </cell>
          <cell r="BA17">
            <v>6</v>
          </cell>
          <cell r="BB17" t="str">
            <v>021206</v>
          </cell>
          <cell r="BC17">
            <v>11</v>
          </cell>
          <cell r="BD17" t="str">
            <v>021206</v>
          </cell>
          <cell r="BE17">
            <v>3</v>
          </cell>
          <cell r="BF17" t="str">
            <v>021206</v>
          </cell>
          <cell r="BG17">
            <v>6</v>
          </cell>
          <cell r="BH17" t="str">
            <v>021206</v>
          </cell>
          <cell r="BI17">
            <v>8</v>
          </cell>
          <cell r="BJ17" t="str">
            <v>021206</v>
          </cell>
          <cell r="BK17">
            <v>10</v>
          </cell>
          <cell r="BL17" t="str">
            <v>021206</v>
          </cell>
          <cell r="BM17">
            <v>13</v>
          </cell>
          <cell r="BN17" t="str">
            <v>021206</v>
          </cell>
          <cell r="BO17">
            <v>4</v>
          </cell>
          <cell r="BP17" t="str">
            <v>021206</v>
          </cell>
          <cell r="BQ17">
            <v>9</v>
          </cell>
          <cell r="BR17" t="str">
            <v>021206</v>
          </cell>
          <cell r="BS17">
            <v>8</v>
          </cell>
          <cell r="BT17" t="str">
            <v>021206</v>
          </cell>
          <cell r="BU17">
            <v>6</v>
          </cell>
          <cell r="BV17" t="str">
            <v>021206</v>
          </cell>
          <cell r="BW17">
            <v>5</v>
          </cell>
          <cell r="BX17" t="str">
            <v>021206</v>
          </cell>
          <cell r="BY17">
            <v>4</v>
          </cell>
          <cell r="BZ17" t="str">
            <v>021206</v>
          </cell>
          <cell r="CA17">
            <v>3</v>
          </cell>
          <cell r="CB17" t="str">
            <v>021206</v>
          </cell>
          <cell r="CC17">
            <v>4</v>
          </cell>
          <cell r="CD17" t="str">
            <v>021206</v>
          </cell>
          <cell r="CE17">
            <v>5</v>
          </cell>
          <cell r="CF17" t="str">
            <v>021206</v>
          </cell>
          <cell r="CG17">
            <v>9</v>
          </cell>
          <cell r="CH17" t="str">
            <v>021206</v>
          </cell>
          <cell r="CI17">
            <v>4</v>
          </cell>
          <cell r="CJ17" t="str">
            <v>021206</v>
          </cell>
          <cell r="CK17">
            <v>7</v>
          </cell>
          <cell r="CL17" t="str">
            <v>021206</v>
          </cell>
          <cell r="CM17">
            <v>2</v>
          </cell>
          <cell r="CN17" t="str">
            <v>021206</v>
          </cell>
          <cell r="CO17">
            <v>4</v>
          </cell>
          <cell r="CP17" t="str">
            <v>021206</v>
          </cell>
          <cell r="CQ17">
            <v>10</v>
          </cell>
          <cell r="CR17" t="str">
            <v>021206</v>
          </cell>
          <cell r="CS17">
            <v>2</v>
          </cell>
        </row>
        <row r="18">
          <cell r="B18" t="str">
            <v>021303</v>
          </cell>
          <cell r="C18">
            <v>11</v>
          </cell>
          <cell r="D18" t="str">
            <v>021303</v>
          </cell>
          <cell r="E18">
            <v>11</v>
          </cell>
          <cell r="F18" t="str">
            <v>021303</v>
          </cell>
          <cell r="G18">
            <v>32</v>
          </cell>
          <cell r="H18" t="str">
            <v>021303</v>
          </cell>
          <cell r="I18">
            <v>36</v>
          </cell>
          <cell r="J18" t="str">
            <v>021303</v>
          </cell>
          <cell r="K18">
            <v>45</v>
          </cell>
          <cell r="L18" t="str">
            <v>021303</v>
          </cell>
          <cell r="M18">
            <v>36</v>
          </cell>
          <cell r="N18" t="str">
            <v>021303</v>
          </cell>
          <cell r="O18">
            <v>44</v>
          </cell>
          <cell r="P18" t="str">
            <v>021303</v>
          </cell>
          <cell r="Q18">
            <v>47</v>
          </cell>
          <cell r="R18" t="str">
            <v>021303</v>
          </cell>
          <cell r="S18">
            <v>49</v>
          </cell>
          <cell r="T18" t="str">
            <v>021303</v>
          </cell>
          <cell r="U18">
            <v>39</v>
          </cell>
          <cell r="V18" t="str">
            <v>021303</v>
          </cell>
          <cell r="W18">
            <v>42</v>
          </cell>
          <cell r="X18" t="str">
            <v>021303</v>
          </cell>
          <cell r="Y18">
            <v>36</v>
          </cell>
          <cell r="Z18" t="str">
            <v>021303</v>
          </cell>
          <cell r="AA18">
            <v>43</v>
          </cell>
          <cell r="AB18" t="str">
            <v>021303</v>
          </cell>
          <cell r="AC18">
            <v>39</v>
          </cell>
          <cell r="AD18" t="str">
            <v>021303</v>
          </cell>
          <cell r="AE18">
            <v>49</v>
          </cell>
          <cell r="AF18" t="str">
            <v>021303</v>
          </cell>
          <cell r="AG18">
            <v>49</v>
          </cell>
          <cell r="AH18" t="str">
            <v>021303</v>
          </cell>
          <cell r="AI18">
            <v>44</v>
          </cell>
          <cell r="AJ18" t="str">
            <v>021303</v>
          </cell>
          <cell r="AK18">
            <v>47</v>
          </cell>
          <cell r="AL18" t="str">
            <v>021303</v>
          </cell>
          <cell r="AM18">
            <v>41</v>
          </cell>
          <cell r="AN18" t="str">
            <v>021303</v>
          </cell>
          <cell r="AO18">
            <v>30</v>
          </cell>
          <cell r="AP18" t="str">
            <v>021303</v>
          </cell>
          <cell r="AQ18">
            <v>54</v>
          </cell>
          <cell r="AR18" t="str">
            <v>021303</v>
          </cell>
          <cell r="AS18">
            <v>41</v>
          </cell>
          <cell r="AT18" t="str">
            <v>021303</v>
          </cell>
          <cell r="AU18">
            <v>49</v>
          </cell>
          <cell r="AV18" t="str">
            <v>021303</v>
          </cell>
          <cell r="AW18">
            <v>37</v>
          </cell>
          <cell r="AX18" t="str">
            <v>021303</v>
          </cell>
          <cell r="AY18">
            <v>50</v>
          </cell>
          <cell r="AZ18" t="str">
            <v>021303</v>
          </cell>
          <cell r="BA18">
            <v>47</v>
          </cell>
          <cell r="BB18" t="str">
            <v>021303</v>
          </cell>
          <cell r="BC18">
            <v>54</v>
          </cell>
          <cell r="BD18" t="str">
            <v>021303</v>
          </cell>
          <cell r="BE18">
            <v>33</v>
          </cell>
          <cell r="BF18" t="str">
            <v>021303</v>
          </cell>
          <cell r="BG18">
            <v>46</v>
          </cell>
          <cell r="BH18" t="str">
            <v>021303</v>
          </cell>
          <cell r="BI18">
            <v>54</v>
          </cell>
          <cell r="BJ18" t="str">
            <v>021303</v>
          </cell>
          <cell r="BK18">
            <v>54</v>
          </cell>
          <cell r="BL18" t="str">
            <v>021303</v>
          </cell>
          <cell r="BM18">
            <v>45</v>
          </cell>
          <cell r="BN18" t="str">
            <v>021303</v>
          </cell>
          <cell r="BO18">
            <v>53</v>
          </cell>
          <cell r="BP18" t="str">
            <v>021303</v>
          </cell>
          <cell r="BQ18">
            <v>48</v>
          </cell>
          <cell r="BR18" t="str">
            <v>021303</v>
          </cell>
          <cell r="BS18">
            <v>52</v>
          </cell>
          <cell r="BT18" t="str">
            <v>021303</v>
          </cell>
          <cell r="BU18">
            <v>44</v>
          </cell>
          <cell r="BV18" t="str">
            <v>021303</v>
          </cell>
          <cell r="BW18">
            <v>50</v>
          </cell>
          <cell r="BX18" t="str">
            <v>021303</v>
          </cell>
          <cell r="BY18">
            <v>49</v>
          </cell>
          <cell r="BZ18" t="str">
            <v>021303</v>
          </cell>
          <cell r="CA18">
            <v>53</v>
          </cell>
          <cell r="CB18" t="str">
            <v>021303</v>
          </cell>
          <cell r="CC18">
            <v>49</v>
          </cell>
          <cell r="CD18" t="str">
            <v>021303</v>
          </cell>
          <cell r="CE18">
            <v>47</v>
          </cell>
          <cell r="CF18" t="str">
            <v>021303</v>
          </cell>
          <cell r="CG18">
            <v>59</v>
          </cell>
          <cell r="CH18" t="str">
            <v>021303</v>
          </cell>
          <cell r="CI18">
            <v>58</v>
          </cell>
          <cell r="CJ18" t="str">
            <v>021303</v>
          </cell>
          <cell r="CK18">
            <v>39</v>
          </cell>
          <cell r="CL18" t="str">
            <v>021303</v>
          </cell>
          <cell r="CM18">
            <v>40</v>
          </cell>
          <cell r="CN18" t="str">
            <v>021303</v>
          </cell>
          <cell r="CO18">
            <v>45</v>
          </cell>
          <cell r="CP18" t="str">
            <v>021303</v>
          </cell>
          <cell r="CQ18">
            <v>42</v>
          </cell>
          <cell r="CR18" t="str">
            <v>021303</v>
          </cell>
          <cell r="CS18">
            <v>35</v>
          </cell>
        </row>
        <row r="19">
          <cell r="B19" t="str">
            <v>021405</v>
          </cell>
          <cell r="D19" t="str">
            <v>021405</v>
          </cell>
          <cell r="E19">
            <v>1</v>
          </cell>
          <cell r="F19" t="str">
            <v>021405</v>
          </cell>
          <cell r="G19">
            <v>1</v>
          </cell>
          <cell r="H19" t="str">
            <v>021405</v>
          </cell>
          <cell r="I19">
            <v>1</v>
          </cell>
          <cell r="J19" t="str">
            <v>021405</v>
          </cell>
          <cell r="K19">
            <v>2</v>
          </cell>
          <cell r="L19" t="str">
            <v>021405</v>
          </cell>
          <cell r="M19">
            <v>6</v>
          </cell>
          <cell r="N19" t="str">
            <v>021405</v>
          </cell>
          <cell r="O19">
            <v>3</v>
          </cell>
          <cell r="P19" t="str">
            <v>021405</v>
          </cell>
          <cell r="Q19">
            <v>3</v>
          </cell>
          <cell r="R19" t="str">
            <v>021405</v>
          </cell>
          <cell r="S19">
            <v>1</v>
          </cell>
          <cell r="T19" t="str">
            <v>021405</v>
          </cell>
          <cell r="U19">
            <v>6</v>
          </cell>
          <cell r="V19" t="str">
            <v>021405</v>
          </cell>
          <cell r="W19">
            <v>1</v>
          </cell>
          <cell r="X19" t="str">
            <v>021405</v>
          </cell>
          <cell r="Y19">
            <v>4</v>
          </cell>
          <cell r="Z19" t="str">
            <v>021405</v>
          </cell>
          <cell r="AA19">
            <v>1</v>
          </cell>
          <cell r="AB19" t="str">
            <v>021405</v>
          </cell>
          <cell r="AC19">
            <v>2</v>
          </cell>
          <cell r="AD19" t="str">
            <v>021405</v>
          </cell>
          <cell r="AE19">
            <v>4</v>
          </cell>
          <cell r="AF19" t="str">
            <v>021405</v>
          </cell>
          <cell r="AG19">
            <v>4</v>
          </cell>
          <cell r="AH19" t="str">
            <v>021424</v>
          </cell>
          <cell r="AI19">
            <v>34</v>
          </cell>
          <cell r="AJ19" t="str">
            <v>021405</v>
          </cell>
          <cell r="AK19">
            <v>2</v>
          </cell>
          <cell r="AL19" t="str">
            <v>021405</v>
          </cell>
          <cell r="AM19">
            <v>3</v>
          </cell>
          <cell r="AN19" t="str">
            <v>021405</v>
          </cell>
          <cell r="AO19">
            <v>4</v>
          </cell>
          <cell r="AP19" t="str">
            <v>021405</v>
          </cell>
          <cell r="AQ19">
            <v>3</v>
          </cell>
          <cell r="AR19" t="str">
            <v>021405</v>
          </cell>
          <cell r="AS19">
            <v>1</v>
          </cell>
          <cell r="AT19" t="str">
            <v>021405</v>
          </cell>
          <cell r="AU19">
            <v>3</v>
          </cell>
          <cell r="AV19" t="str">
            <v>021424</v>
          </cell>
          <cell r="AW19">
            <v>46</v>
          </cell>
          <cell r="AX19" t="str">
            <v>021405</v>
          </cell>
          <cell r="AY19">
            <v>5</v>
          </cell>
          <cell r="AZ19" t="str">
            <v>021405</v>
          </cell>
          <cell r="BA19">
            <v>2</v>
          </cell>
          <cell r="BB19" t="str">
            <v>021405</v>
          </cell>
          <cell r="BC19">
            <v>2</v>
          </cell>
          <cell r="BD19" t="str">
            <v>021405</v>
          </cell>
          <cell r="BE19">
            <v>1</v>
          </cell>
          <cell r="BF19" t="str">
            <v>021405</v>
          </cell>
          <cell r="BG19">
            <v>5</v>
          </cell>
          <cell r="BH19" t="str">
            <v>021405</v>
          </cell>
          <cell r="BI19">
            <v>3</v>
          </cell>
          <cell r="BJ19" t="str">
            <v>021405</v>
          </cell>
          <cell r="BK19">
            <v>3</v>
          </cell>
          <cell r="BL19" t="str">
            <v>021405</v>
          </cell>
          <cell r="BM19">
            <v>4</v>
          </cell>
          <cell r="BN19" t="str">
            <v>021405</v>
          </cell>
          <cell r="BO19">
            <v>4</v>
          </cell>
          <cell r="BP19" t="str">
            <v>021405</v>
          </cell>
          <cell r="BQ19">
            <v>3</v>
          </cell>
          <cell r="BR19" t="str">
            <v>021405</v>
          </cell>
          <cell r="BS19">
            <v>2</v>
          </cell>
          <cell r="BT19" t="str">
            <v>021405</v>
          </cell>
          <cell r="BU19">
            <v>1</v>
          </cell>
          <cell r="BV19" t="str">
            <v>021405</v>
          </cell>
          <cell r="BW19">
            <v>2</v>
          </cell>
          <cell r="BX19" t="str">
            <v>021405</v>
          </cell>
          <cell r="BY19">
            <v>1</v>
          </cell>
          <cell r="BZ19" t="str">
            <v>021405</v>
          </cell>
          <cell r="CA19">
            <v>1</v>
          </cell>
          <cell r="CB19" t="str">
            <v>021405</v>
          </cell>
          <cell r="CC19">
            <v>1</v>
          </cell>
          <cell r="CD19" t="str">
            <v>021405</v>
          </cell>
          <cell r="CE19">
            <v>1</v>
          </cell>
          <cell r="CF19" t="str">
            <v>021405</v>
          </cell>
          <cell r="CG19">
            <v>2</v>
          </cell>
          <cell r="CH19" t="str">
            <v>021405</v>
          </cell>
          <cell r="CI19">
            <v>4</v>
          </cell>
          <cell r="CJ19" t="str">
            <v>021405</v>
          </cell>
          <cell r="CK19">
            <v>2</v>
          </cell>
          <cell r="CL19" t="str">
            <v>021405</v>
          </cell>
          <cell r="CM19">
            <v>4</v>
          </cell>
          <cell r="CN19" t="str">
            <v>021405</v>
          </cell>
          <cell r="CO19">
            <v>2</v>
          </cell>
          <cell r="CP19" t="str">
            <v>021405</v>
          </cell>
          <cell r="CQ19">
            <v>2</v>
          </cell>
          <cell r="CR19" t="str">
            <v>021405</v>
          </cell>
          <cell r="CS19">
            <v>1</v>
          </cell>
        </row>
        <row r="20">
          <cell r="B20" t="str">
            <v>021424</v>
          </cell>
          <cell r="C20">
            <v>10</v>
          </cell>
          <cell r="D20" t="str">
            <v>021424</v>
          </cell>
          <cell r="E20">
            <v>9</v>
          </cell>
          <cell r="F20" t="str">
            <v>021424</v>
          </cell>
          <cell r="G20">
            <v>33</v>
          </cell>
          <cell r="H20" t="str">
            <v>021424</v>
          </cell>
          <cell r="I20">
            <v>30</v>
          </cell>
          <cell r="J20" t="str">
            <v>021424</v>
          </cell>
          <cell r="K20">
            <v>32</v>
          </cell>
          <cell r="L20" t="str">
            <v>021424</v>
          </cell>
          <cell r="M20">
            <v>35</v>
          </cell>
          <cell r="N20" t="str">
            <v>021424</v>
          </cell>
          <cell r="O20">
            <v>49</v>
          </cell>
          <cell r="P20" t="str">
            <v>021424</v>
          </cell>
          <cell r="Q20">
            <v>39</v>
          </cell>
          <cell r="R20" t="str">
            <v>021424</v>
          </cell>
          <cell r="S20">
            <v>49</v>
          </cell>
          <cell r="T20" t="str">
            <v>021424</v>
          </cell>
          <cell r="U20">
            <v>39</v>
          </cell>
          <cell r="V20" t="str">
            <v>021424</v>
          </cell>
          <cell r="W20">
            <v>48</v>
          </cell>
          <cell r="X20" t="str">
            <v>021424</v>
          </cell>
          <cell r="Y20">
            <v>38</v>
          </cell>
          <cell r="Z20" t="str">
            <v>021424</v>
          </cell>
          <cell r="AA20">
            <v>31</v>
          </cell>
          <cell r="AB20" t="str">
            <v>021424</v>
          </cell>
          <cell r="AC20">
            <v>48</v>
          </cell>
          <cell r="AD20" t="str">
            <v>021424</v>
          </cell>
          <cell r="AE20">
            <v>44</v>
          </cell>
          <cell r="AF20" t="str">
            <v>021424</v>
          </cell>
          <cell r="AG20">
            <v>40</v>
          </cell>
          <cell r="AH20" t="str">
            <v>021501</v>
          </cell>
          <cell r="AI20">
            <v>11</v>
          </cell>
          <cell r="AJ20" t="str">
            <v>021424</v>
          </cell>
          <cell r="AK20">
            <v>34</v>
          </cell>
          <cell r="AL20" t="str">
            <v>021424</v>
          </cell>
          <cell r="AM20">
            <v>44</v>
          </cell>
          <cell r="AN20" t="str">
            <v>021424</v>
          </cell>
          <cell r="AO20">
            <v>49</v>
          </cell>
          <cell r="AP20" t="str">
            <v>021424</v>
          </cell>
          <cell r="AQ20">
            <v>43</v>
          </cell>
          <cell r="AR20" t="str">
            <v>021424</v>
          </cell>
          <cell r="AS20">
            <v>31</v>
          </cell>
          <cell r="AT20" t="str">
            <v>021424</v>
          </cell>
          <cell r="AU20">
            <v>61</v>
          </cell>
          <cell r="AV20" t="str">
            <v>021501</v>
          </cell>
          <cell r="AW20">
            <v>8</v>
          </cell>
          <cell r="AX20" t="str">
            <v>021424</v>
          </cell>
          <cell r="AY20">
            <v>46</v>
          </cell>
          <cell r="AZ20" t="str">
            <v>021424</v>
          </cell>
          <cell r="BA20">
            <v>52</v>
          </cell>
          <cell r="BB20" t="str">
            <v>021424</v>
          </cell>
          <cell r="BC20">
            <v>43</v>
          </cell>
          <cell r="BD20" t="str">
            <v>021424</v>
          </cell>
          <cell r="BE20">
            <v>42</v>
          </cell>
          <cell r="BF20" t="str">
            <v>021424</v>
          </cell>
          <cell r="BG20">
            <v>43</v>
          </cell>
          <cell r="BH20" t="str">
            <v>021424</v>
          </cell>
          <cell r="BI20">
            <v>46</v>
          </cell>
          <cell r="BJ20" t="str">
            <v>021424</v>
          </cell>
          <cell r="BK20">
            <v>46</v>
          </cell>
          <cell r="BL20" t="str">
            <v>021424</v>
          </cell>
          <cell r="BM20">
            <v>43</v>
          </cell>
          <cell r="BN20" t="str">
            <v>021424</v>
          </cell>
          <cell r="BO20">
            <v>51</v>
          </cell>
          <cell r="BP20" t="str">
            <v>021424</v>
          </cell>
          <cell r="BQ20">
            <v>51</v>
          </cell>
          <cell r="BR20" t="str">
            <v>021424</v>
          </cell>
          <cell r="BS20">
            <v>50</v>
          </cell>
          <cell r="BT20" t="str">
            <v>021424</v>
          </cell>
          <cell r="BU20">
            <v>58</v>
          </cell>
          <cell r="BV20" t="str">
            <v>021424</v>
          </cell>
          <cell r="BW20">
            <v>59</v>
          </cell>
          <cell r="BX20" t="str">
            <v>021424</v>
          </cell>
          <cell r="BY20">
            <v>49</v>
          </cell>
          <cell r="BZ20" t="str">
            <v>021424</v>
          </cell>
          <cell r="CA20">
            <v>43</v>
          </cell>
          <cell r="CB20" t="str">
            <v>021424</v>
          </cell>
          <cell r="CC20">
            <v>40</v>
          </cell>
          <cell r="CD20" t="str">
            <v>021424</v>
          </cell>
          <cell r="CE20">
            <v>56</v>
          </cell>
          <cell r="CF20" t="str">
            <v>021424</v>
          </cell>
          <cell r="CG20">
            <v>54</v>
          </cell>
          <cell r="CH20" t="str">
            <v>021424</v>
          </cell>
          <cell r="CI20">
            <v>55</v>
          </cell>
          <cell r="CJ20" t="str">
            <v>021424</v>
          </cell>
          <cell r="CK20">
            <v>51</v>
          </cell>
          <cell r="CL20" t="str">
            <v>021424</v>
          </cell>
          <cell r="CM20">
            <v>48</v>
          </cell>
          <cell r="CN20" t="str">
            <v>021424</v>
          </cell>
          <cell r="CO20">
            <v>38</v>
          </cell>
          <cell r="CP20" t="str">
            <v>021424</v>
          </cell>
          <cell r="CQ20">
            <v>56</v>
          </cell>
          <cell r="CR20" t="str">
            <v>021424</v>
          </cell>
          <cell r="CS20">
            <v>43</v>
          </cell>
        </row>
        <row r="21">
          <cell r="B21" t="str">
            <v>021501</v>
          </cell>
          <cell r="C21">
            <v>6</v>
          </cell>
          <cell r="D21" t="str">
            <v>021501</v>
          </cell>
          <cell r="E21">
            <v>1</v>
          </cell>
          <cell r="F21" t="str">
            <v>021501</v>
          </cell>
          <cell r="G21">
            <v>6</v>
          </cell>
          <cell r="H21" t="str">
            <v>021501</v>
          </cell>
          <cell r="I21">
            <v>7</v>
          </cell>
          <cell r="J21" t="str">
            <v>021501</v>
          </cell>
          <cell r="K21">
            <v>7</v>
          </cell>
          <cell r="L21" t="str">
            <v>021501</v>
          </cell>
          <cell r="M21">
            <v>2</v>
          </cell>
          <cell r="N21" t="str">
            <v>021501</v>
          </cell>
          <cell r="O21">
            <v>7</v>
          </cell>
          <cell r="P21" t="str">
            <v>021501</v>
          </cell>
          <cell r="Q21">
            <v>7</v>
          </cell>
          <cell r="R21" t="str">
            <v>021501</v>
          </cell>
          <cell r="S21">
            <v>14</v>
          </cell>
          <cell r="T21" t="str">
            <v>021501</v>
          </cell>
          <cell r="U21">
            <v>11</v>
          </cell>
          <cell r="V21" t="str">
            <v>021501</v>
          </cell>
          <cell r="W21">
            <v>6</v>
          </cell>
          <cell r="X21" t="str">
            <v>021501</v>
          </cell>
          <cell r="Y21">
            <v>13</v>
          </cell>
          <cell r="Z21" t="str">
            <v>021501</v>
          </cell>
          <cell r="AA21">
            <v>4</v>
          </cell>
          <cell r="AB21" t="str">
            <v>021501</v>
          </cell>
          <cell r="AC21">
            <v>11</v>
          </cell>
          <cell r="AD21" t="str">
            <v>021501</v>
          </cell>
          <cell r="AE21">
            <v>7</v>
          </cell>
          <cell r="AF21" t="str">
            <v>021501</v>
          </cell>
          <cell r="AG21">
            <v>7</v>
          </cell>
          <cell r="AH21" t="str">
            <v>021502</v>
          </cell>
          <cell r="AI21">
            <v>24</v>
          </cell>
          <cell r="AJ21" t="str">
            <v>021501</v>
          </cell>
          <cell r="AK21">
            <v>6</v>
          </cell>
          <cell r="AL21" t="str">
            <v>021501</v>
          </cell>
          <cell r="AM21">
            <v>6</v>
          </cell>
          <cell r="AN21" t="str">
            <v>021501</v>
          </cell>
          <cell r="AO21">
            <v>7</v>
          </cell>
          <cell r="AP21" t="str">
            <v>021501</v>
          </cell>
          <cell r="AQ21">
            <v>14</v>
          </cell>
          <cell r="AR21" t="str">
            <v>021501</v>
          </cell>
          <cell r="AS21">
            <v>7</v>
          </cell>
          <cell r="AT21" t="str">
            <v>021501</v>
          </cell>
          <cell r="AU21">
            <v>12</v>
          </cell>
          <cell r="AV21" t="str">
            <v>021502</v>
          </cell>
          <cell r="AW21">
            <v>29</v>
          </cell>
          <cell r="AX21" t="str">
            <v>021501</v>
          </cell>
          <cell r="AY21">
            <v>8</v>
          </cell>
          <cell r="AZ21" t="str">
            <v>021501</v>
          </cell>
          <cell r="BA21">
            <v>14</v>
          </cell>
          <cell r="BB21" t="str">
            <v>021501</v>
          </cell>
          <cell r="BC21">
            <v>11</v>
          </cell>
          <cell r="BD21" t="str">
            <v>021501</v>
          </cell>
          <cell r="BE21">
            <v>13</v>
          </cell>
          <cell r="BF21" t="str">
            <v>021501</v>
          </cell>
          <cell r="BG21">
            <v>7</v>
          </cell>
          <cell r="BH21" t="str">
            <v>021501</v>
          </cell>
          <cell r="BI21">
            <v>13</v>
          </cell>
          <cell r="BJ21" t="str">
            <v>021501</v>
          </cell>
          <cell r="BK21">
            <v>16</v>
          </cell>
          <cell r="BL21" t="str">
            <v>021501</v>
          </cell>
          <cell r="BM21">
            <v>7</v>
          </cell>
          <cell r="BN21" t="str">
            <v>021501</v>
          </cell>
          <cell r="BO21">
            <v>12</v>
          </cell>
          <cell r="BP21" t="str">
            <v>021501</v>
          </cell>
          <cell r="BQ21">
            <v>12</v>
          </cell>
          <cell r="BR21" t="str">
            <v>021501</v>
          </cell>
          <cell r="BS21">
            <v>12</v>
          </cell>
          <cell r="BT21" t="str">
            <v>021501</v>
          </cell>
          <cell r="BU21">
            <v>14</v>
          </cell>
          <cell r="BV21" t="str">
            <v>021501</v>
          </cell>
          <cell r="BW21">
            <v>13</v>
          </cell>
          <cell r="BX21" t="str">
            <v>021501</v>
          </cell>
          <cell r="BY21">
            <v>11</v>
          </cell>
          <cell r="BZ21" t="str">
            <v>021501</v>
          </cell>
          <cell r="CA21">
            <v>15</v>
          </cell>
          <cell r="CB21" t="str">
            <v>021501</v>
          </cell>
          <cell r="CC21">
            <v>12</v>
          </cell>
          <cell r="CD21" t="str">
            <v>021501</v>
          </cell>
          <cell r="CE21">
            <v>12</v>
          </cell>
          <cell r="CF21" t="str">
            <v>021501</v>
          </cell>
          <cell r="CG21">
            <v>12</v>
          </cell>
          <cell r="CH21" t="str">
            <v>021501</v>
          </cell>
          <cell r="CI21">
            <v>13</v>
          </cell>
          <cell r="CJ21" t="str">
            <v>021501</v>
          </cell>
          <cell r="CK21">
            <v>13</v>
          </cell>
          <cell r="CL21" t="str">
            <v>021501</v>
          </cell>
          <cell r="CM21">
            <v>13</v>
          </cell>
          <cell r="CN21" t="str">
            <v>021501</v>
          </cell>
          <cell r="CO21">
            <v>9</v>
          </cell>
          <cell r="CP21" t="str">
            <v>021501</v>
          </cell>
          <cell r="CQ21">
            <v>15</v>
          </cell>
          <cell r="CR21" t="str">
            <v>021501</v>
          </cell>
          <cell r="CS21">
            <v>12</v>
          </cell>
        </row>
        <row r="22">
          <cell r="B22" t="str">
            <v>021502</v>
          </cell>
          <cell r="C22">
            <v>3</v>
          </cell>
          <cell r="D22" t="str">
            <v>021502</v>
          </cell>
          <cell r="E22">
            <v>6</v>
          </cell>
          <cell r="F22" t="str">
            <v>021502</v>
          </cell>
          <cell r="G22">
            <v>11</v>
          </cell>
          <cell r="H22" t="str">
            <v>021502</v>
          </cell>
          <cell r="I22">
            <v>18</v>
          </cell>
          <cell r="J22" t="str">
            <v>021502</v>
          </cell>
          <cell r="K22">
            <v>24</v>
          </cell>
          <cell r="L22" t="str">
            <v>021502</v>
          </cell>
          <cell r="M22">
            <v>20</v>
          </cell>
          <cell r="N22" t="str">
            <v>021502</v>
          </cell>
          <cell r="O22">
            <v>36</v>
          </cell>
          <cell r="P22" t="str">
            <v>021502</v>
          </cell>
          <cell r="Q22">
            <v>18</v>
          </cell>
          <cell r="R22" t="str">
            <v>021502</v>
          </cell>
          <cell r="S22">
            <v>28</v>
          </cell>
          <cell r="T22" t="str">
            <v>021502</v>
          </cell>
          <cell r="U22">
            <v>21</v>
          </cell>
          <cell r="V22" t="str">
            <v>021502</v>
          </cell>
          <cell r="W22">
            <v>23</v>
          </cell>
          <cell r="X22" t="str">
            <v>021502</v>
          </cell>
          <cell r="Y22">
            <v>31</v>
          </cell>
          <cell r="Z22" t="str">
            <v>021502</v>
          </cell>
          <cell r="AA22">
            <v>36</v>
          </cell>
          <cell r="AB22" t="str">
            <v>021502</v>
          </cell>
          <cell r="AC22">
            <v>23</v>
          </cell>
          <cell r="AD22" t="str">
            <v>021502</v>
          </cell>
          <cell r="AE22">
            <v>24</v>
          </cell>
          <cell r="AF22" t="str">
            <v>021502</v>
          </cell>
          <cell r="AG22">
            <v>15</v>
          </cell>
          <cell r="AH22" t="str">
            <v>021602</v>
          </cell>
          <cell r="AI22">
            <v>48</v>
          </cell>
          <cell r="AJ22" t="str">
            <v>021502</v>
          </cell>
          <cell r="AK22">
            <v>20</v>
          </cell>
          <cell r="AL22" t="str">
            <v>021502</v>
          </cell>
          <cell r="AM22">
            <v>29</v>
          </cell>
          <cell r="AN22" t="str">
            <v>021502</v>
          </cell>
          <cell r="AO22">
            <v>29</v>
          </cell>
          <cell r="AP22" t="str">
            <v>021502</v>
          </cell>
          <cell r="AQ22">
            <v>24</v>
          </cell>
          <cell r="AR22" t="str">
            <v>021502</v>
          </cell>
          <cell r="AS22">
            <v>21</v>
          </cell>
          <cell r="AT22" t="str">
            <v>021502</v>
          </cell>
          <cell r="AU22">
            <v>23</v>
          </cell>
          <cell r="AV22" t="str">
            <v>021602</v>
          </cell>
          <cell r="AW22">
            <v>43</v>
          </cell>
          <cell r="AX22" t="str">
            <v>021502</v>
          </cell>
          <cell r="AY22">
            <v>29</v>
          </cell>
          <cell r="AZ22" t="str">
            <v>021502</v>
          </cell>
          <cell r="BA22">
            <v>28</v>
          </cell>
          <cell r="BB22" t="str">
            <v>021502</v>
          </cell>
          <cell r="BC22">
            <v>26</v>
          </cell>
          <cell r="BD22" t="str">
            <v>021502</v>
          </cell>
          <cell r="BE22">
            <v>19</v>
          </cell>
          <cell r="BF22" t="str">
            <v>021502</v>
          </cell>
          <cell r="BG22">
            <v>30</v>
          </cell>
          <cell r="BH22" t="str">
            <v>021502</v>
          </cell>
          <cell r="BI22">
            <v>32</v>
          </cell>
          <cell r="BJ22" t="str">
            <v>021502</v>
          </cell>
          <cell r="BK22">
            <v>32</v>
          </cell>
          <cell r="BL22" t="str">
            <v>021502</v>
          </cell>
          <cell r="BM22">
            <v>27</v>
          </cell>
          <cell r="BN22" t="str">
            <v>021502</v>
          </cell>
          <cell r="BO22">
            <v>29</v>
          </cell>
          <cell r="BP22" t="str">
            <v>021502</v>
          </cell>
          <cell r="BQ22">
            <v>30</v>
          </cell>
          <cell r="BR22" t="str">
            <v>021502</v>
          </cell>
          <cell r="BS22">
            <v>22</v>
          </cell>
          <cell r="BT22" t="str">
            <v>021502</v>
          </cell>
          <cell r="BU22">
            <v>35</v>
          </cell>
          <cell r="BV22" t="str">
            <v>021502</v>
          </cell>
          <cell r="BW22">
            <v>25</v>
          </cell>
          <cell r="BX22" t="str">
            <v>021502</v>
          </cell>
          <cell r="BY22">
            <v>32</v>
          </cell>
          <cell r="BZ22" t="str">
            <v>021502</v>
          </cell>
          <cell r="CA22">
            <v>25</v>
          </cell>
          <cell r="CB22" t="str">
            <v>021502</v>
          </cell>
          <cell r="CC22">
            <v>36</v>
          </cell>
          <cell r="CD22" t="str">
            <v>021502</v>
          </cell>
          <cell r="CE22">
            <v>25</v>
          </cell>
          <cell r="CF22" t="str">
            <v>021502</v>
          </cell>
          <cell r="CG22">
            <v>23</v>
          </cell>
          <cell r="CH22" t="str">
            <v>021502</v>
          </cell>
          <cell r="CI22">
            <v>40</v>
          </cell>
          <cell r="CJ22" t="str">
            <v>021502</v>
          </cell>
          <cell r="CK22">
            <v>33</v>
          </cell>
          <cell r="CL22" t="str">
            <v>021502</v>
          </cell>
          <cell r="CM22">
            <v>26</v>
          </cell>
          <cell r="CN22" t="str">
            <v>021502</v>
          </cell>
          <cell r="CO22">
            <v>31</v>
          </cell>
          <cell r="CP22" t="str">
            <v>021502</v>
          </cell>
          <cell r="CQ22">
            <v>25</v>
          </cell>
          <cell r="CR22" t="str">
            <v>021502</v>
          </cell>
          <cell r="CS22">
            <v>28</v>
          </cell>
        </row>
        <row r="23">
          <cell r="B23" t="str">
            <v>021602</v>
          </cell>
          <cell r="C23">
            <v>4</v>
          </cell>
          <cell r="D23" t="str">
            <v>021602</v>
          </cell>
          <cell r="E23">
            <v>2</v>
          </cell>
          <cell r="F23" t="str">
            <v>021602</v>
          </cell>
          <cell r="G23">
            <v>26</v>
          </cell>
          <cell r="H23" t="str">
            <v>021602</v>
          </cell>
          <cell r="I23">
            <v>31</v>
          </cell>
          <cell r="J23" t="str">
            <v>021602</v>
          </cell>
          <cell r="K23">
            <v>37</v>
          </cell>
          <cell r="L23" t="str">
            <v>021602</v>
          </cell>
          <cell r="M23">
            <v>43</v>
          </cell>
          <cell r="N23" t="str">
            <v>021602</v>
          </cell>
          <cell r="O23">
            <v>48</v>
          </cell>
          <cell r="P23" t="str">
            <v>021602</v>
          </cell>
          <cell r="Q23">
            <v>36</v>
          </cell>
          <cell r="R23" t="str">
            <v>021602</v>
          </cell>
          <cell r="S23">
            <v>27</v>
          </cell>
          <cell r="T23" t="str">
            <v>021602</v>
          </cell>
          <cell r="U23">
            <v>47</v>
          </cell>
          <cell r="V23" t="str">
            <v>021602</v>
          </cell>
          <cell r="W23">
            <v>39</v>
          </cell>
          <cell r="X23" t="str">
            <v>021602</v>
          </cell>
          <cell r="Y23">
            <v>52</v>
          </cell>
          <cell r="Z23" t="str">
            <v>021602</v>
          </cell>
          <cell r="AA23">
            <v>48</v>
          </cell>
          <cell r="AB23" t="str">
            <v>021602</v>
          </cell>
          <cell r="AC23">
            <v>45</v>
          </cell>
          <cell r="AD23" t="str">
            <v>021602</v>
          </cell>
          <cell r="AE23">
            <v>37</v>
          </cell>
          <cell r="AF23" t="str">
            <v>021602</v>
          </cell>
          <cell r="AG23">
            <v>37</v>
          </cell>
          <cell r="AH23" t="str">
            <v>021605</v>
          </cell>
          <cell r="AI23">
            <v>6</v>
          </cell>
          <cell r="AJ23" t="str">
            <v>021602</v>
          </cell>
          <cell r="AK23">
            <v>29</v>
          </cell>
          <cell r="AL23" t="str">
            <v>021602</v>
          </cell>
          <cell r="AM23">
            <v>46</v>
          </cell>
          <cell r="AN23" t="str">
            <v>021602</v>
          </cell>
          <cell r="AO23">
            <v>48</v>
          </cell>
          <cell r="AP23" t="str">
            <v>021602</v>
          </cell>
          <cell r="AQ23">
            <v>44</v>
          </cell>
          <cell r="AR23" t="str">
            <v>021602</v>
          </cell>
          <cell r="AS23">
            <v>44</v>
          </cell>
          <cell r="AT23" t="str">
            <v>021602</v>
          </cell>
          <cell r="AU23">
            <v>42</v>
          </cell>
          <cell r="AV23" t="str">
            <v>021605</v>
          </cell>
          <cell r="AW23">
            <v>13</v>
          </cell>
          <cell r="AX23" t="str">
            <v>021602</v>
          </cell>
          <cell r="AY23">
            <v>42</v>
          </cell>
          <cell r="AZ23" t="str">
            <v>021602</v>
          </cell>
          <cell r="BA23">
            <v>42</v>
          </cell>
          <cell r="BB23" t="str">
            <v>021602</v>
          </cell>
          <cell r="BC23">
            <v>46</v>
          </cell>
          <cell r="BD23" t="str">
            <v>021602</v>
          </cell>
          <cell r="BE23">
            <v>40</v>
          </cell>
          <cell r="BF23" t="str">
            <v>021602</v>
          </cell>
          <cell r="BG23">
            <v>58</v>
          </cell>
          <cell r="BH23" t="str">
            <v>021602</v>
          </cell>
          <cell r="BI23">
            <v>41</v>
          </cell>
          <cell r="BJ23" t="str">
            <v>021602</v>
          </cell>
          <cell r="BK23">
            <v>61</v>
          </cell>
          <cell r="BL23" t="str">
            <v>021602</v>
          </cell>
          <cell r="BM23">
            <v>46</v>
          </cell>
          <cell r="BN23" t="str">
            <v>021602</v>
          </cell>
          <cell r="BO23">
            <v>33</v>
          </cell>
          <cell r="BP23" t="str">
            <v>021602</v>
          </cell>
          <cell r="BQ23">
            <v>31</v>
          </cell>
          <cell r="BR23" t="str">
            <v>021602</v>
          </cell>
          <cell r="BS23">
            <v>50</v>
          </cell>
          <cell r="BT23" t="str">
            <v>021602</v>
          </cell>
          <cell r="BU23">
            <v>56</v>
          </cell>
          <cell r="BV23" t="str">
            <v>021602</v>
          </cell>
          <cell r="BW23">
            <v>63</v>
          </cell>
          <cell r="BX23" t="str">
            <v>021602</v>
          </cell>
          <cell r="BY23">
            <v>50</v>
          </cell>
          <cell r="BZ23" t="str">
            <v>021602</v>
          </cell>
          <cell r="CA23">
            <v>41</v>
          </cell>
          <cell r="CB23" t="str">
            <v>021602</v>
          </cell>
          <cell r="CC23">
            <v>38</v>
          </cell>
          <cell r="CD23" t="str">
            <v>021602</v>
          </cell>
          <cell r="CE23">
            <v>54</v>
          </cell>
          <cell r="CF23" t="str">
            <v>021602</v>
          </cell>
          <cell r="CG23">
            <v>54</v>
          </cell>
          <cell r="CH23" t="str">
            <v>021602</v>
          </cell>
          <cell r="CI23">
            <v>55</v>
          </cell>
          <cell r="CJ23" t="str">
            <v>021602</v>
          </cell>
          <cell r="CK23">
            <v>46</v>
          </cell>
          <cell r="CL23" t="str">
            <v>021602</v>
          </cell>
          <cell r="CM23">
            <v>57</v>
          </cell>
          <cell r="CN23" t="str">
            <v>021602</v>
          </cell>
          <cell r="CO23">
            <v>46</v>
          </cell>
          <cell r="CP23" t="str">
            <v>021602</v>
          </cell>
          <cell r="CQ23">
            <v>44</v>
          </cell>
          <cell r="CR23" t="str">
            <v>021602</v>
          </cell>
          <cell r="CS23">
            <v>47</v>
          </cell>
        </row>
        <row r="24">
          <cell r="B24" t="str">
            <v>021605</v>
          </cell>
          <cell r="C24">
            <v>1</v>
          </cell>
          <cell r="D24" t="str">
            <v>021605</v>
          </cell>
          <cell r="E24">
            <v>2</v>
          </cell>
          <cell r="F24" t="str">
            <v>021605</v>
          </cell>
          <cell r="G24">
            <v>5</v>
          </cell>
          <cell r="H24" t="str">
            <v>021605</v>
          </cell>
          <cell r="I24">
            <v>1</v>
          </cell>
          <cell r="J24" t="str">
            <v>021605</v>
          </cell>
          <cell r="K24">
            <v>12</v>
          </cell>
          <cell r="L24" t="str">
            <v>021605</v>
          </cell>
          <cell r="M24">
            <v>10</v>
          </cell>
          <cell r="N24" t="str">
            <v>021605</v>
          </cell>
          <cell r="O24">
            <v>15</v>
          </cell>
          <cell r="P24" t="str">
            <v>021605</v>
          </cell>
          <cell r="Q24">
            <v>9</v>
          </cell>
          <cell r="R24" t="str">
            <v>021605</v>
          </cell>
          <cell r="S24">
            <v>9</v>
          </cell>
          <cell r="T24" t="str">
            <v>021605</v>
          </cell>
          <cell r="U24">
            <v>9</v>
          </cell>
          <cell r="V24" t="str">
            <v>021605</v>
          </cell>
          <cell r="W24">
            <v>9</v>
          </cell>
          <cell r="X24" t="str">
            <v>021605</v>
          </cell>
          <cell r="Y24">
            <v>6</v>
          </cell>
          <cell r="Z24" t="str">
            <v>021605</v>
          </cell>
          <cell r="AA24">
            <v>14</v>
          </cell>
          <cell r="AB24" t="str">
            <v>021605</v>
          </cell>
          <cell r="AC24">
            <v>1</v>
          </cell>
          <cell r="AD24" t="str">
            <v>021605</v>
          </cell>
          <cell r="AE24">
            <v>12</v>
          </cell>
          <cell r="AF24" t="str">
            <v>021605</v>
          </cell>
          <cell r="AG24">
            <v>6</v>
          </cell>
          <cell r="AH24" t="str">
            <v>021606</v>
          </cell>
          <cell r="AI24">
            <v>5</v>
          </cell>
          <cell r="AJ24" t="str">
            <v>021605</v>
          </cell>
          <cell r="AK24">
            <v>10</v>
          </cell>
          <cell r="AL24" t="str">
            <v>021605</v>
          </cell>
          <cell r="AM24">
            <v>13</v>
          </cell>
          <cell r="AN24" t="str">
            <v>021605</v>
          </cell>
          <cell r="AO24">
            <v>11</v>
          </cell>
          <cell r="AP24" t="str">
            <v>021605</v>
          </cell>
          <cell r="AQ24">
            <v>13</v>
          </cell>
          <cell r="AR24" t="str">
            <v>021605</v>
          </cell>
          <cell r="AS24">
            <v>10</v>
          </cell>
          <cell r="AT24" t="str">
            <v>021605</v>
          </cell>
          <cell r="AU24">
            <v>9</v>
          </cell>
          <cell r="AV24" t="str">
            <v>021606</v>
          </cell>
          <cell r="AW24">
            <v>4</v>
          </cell>
          <cell r="AX24" t="str">
            <v>021605</v>
          </cell>
          <cell r="AY24">
            <v>13</v>
          </cell>
          <cell r="AZ24" t="str">
            <v>021605</v>
          </cell>
          <cell r="BA24">
            <v>17</v>
          </cell>
          <cell r="BB24" t="str">
            <v>021605</v>
          </cell>
          <cell r="BC24">
            <v>12</v>
          </cell>
          <cell r="BD24" t="str">
            <v>021605</v>
          </cell>
          <cell r="BE24">
            <v>15</v>
          </cell>
          <cell r="BF24" t="str">
            <v>021605</v>
          </cell>
          <cell r="BG24">
            <v>13</v>
          </cell>
          <cell r="BH24" t="str">
            <v>021605</v>
          </cell>
          <cell r="BI24">
            <v>10</v>
          </cell>
          <cell r="BJ24" t="str">
            <v>021605</v>
          </cell>
          <cell r="BK24">
            <v>10</v>
          </cell>
          <cell r="BL24" t="str">
            <v>021605</v>
          </cell>
          <cell r="BM24">
            <v>12</v>
          </cell>
          <cell r="BN24" t="str">
            <v>021605</v>
          </cell>
          <cell r="BO24">
            <v>9</v>
          </cell>
          <cell r="BP24" t="str">
            <v>021605</v>
          </cell>
          <cell r="BQ24">
            <v>11</v>
          </cell>
          <cell r="BR24" t="str">
            <v>021605</v>
          </cell>
          <cell r="BS24">
            <v>11</v>
          </cell>
          <cell r="BT24" t="str">
            <v>021605</v>
          </cell>
          <cell r="BU24">
            <v>9</v>
          </cell>
          <cell r="BV24" t="str">
            <v>021605</v>
          </cell>
          <cell r="BW24">
            <v>14</v>
          </cell>
          <cell r="BX24" t="str">
            <v>021605</v>
          </cell>
          <cell r="BY24">
            <v>8</v>
          </cell>
          <cell r="BZ24" t="str">
            <v>021605</v>
          </cell>
          <cell r="CA24">
            <v>7</v>
          </cell>
          <cell r="CB24" t="str">
            <v>021605</v>
          </cell>
          <cell r="CC24">
            <v>6</v>
          </cell>
          <cell r="CD24" t="str">
            <v>021605</v>
          </cell>
          <cell r="CE24">
            <v>3</v>
          </cell>
          <cell r="CF24" t="str">
            <v>021605</v>
          </cell>
          <cell r="CG24">
            <v>12</v>
          </cell>
          <cell r="CH24" t="str">
            <v>021605</v>
          </cell>
          <cell r="CI24">
            <v>9</v>
          </cell>
          <cell r="CJ24" t="str">
            <v>021605</v>
          </cell>
          <cell r="CK24">
            <v>8</v>
          </cell>
          <cell r="CL24" t="str">
            <v>021605</v>
          </cell>
          <cell r="CM24">
            <v>11</v>
          </cell>
          <cell r="CN24" t="str">
            <v>021605</v>
          </cell>
          <cell r="CO24">
            <v>3</v>
          </cell>
          <cell r="CP24" t="str">
            <v>021605</v>
          </cell>
          <cell r="CQ24">
            <v>8</v>
          </cell>
          <cell r="CR24" t="str">
            <v>021605</v>
          </cell>
          <cell r="CS24">
            <v>12</v>
          </cell>
        </row>
        <row r="25">
          <cell r="B25" t="str">
            <v>021606</v>
          </cell>
          <cell r="D25" t="str">
            <v>021606</v>
          </cell>
          <cell r="E25">
            <v>1</v>
          </cell>
          <cell r="F25" t="str">
            <v>021606</v>
          </cell>
          <cell r="G25">
            <v>2</v>
          </cell>
          <cell r="H25" t="str">
            <v>021606</v>
          </cell>
          <cell r="I25">
            <v>2</v>
          </cell>
          <cell r="J25" t="str">
            <v>021606</v>
          </cell>
          <cell r="K25">
            <v>4</v>
          </cell>
          <cell r="L25" t="str">
            <v>021606</v>
          </cell>
          <cell r="M25">
            <v>3</v>
          </cell>
          <cell r="N25" t="str">
            <v>021606</v>
          </cell>
          <cell r="O25">
            <v>4</v>
          </cell>
          <cell r="P25" t="str">
            <v>021606</v>
          </cell>
          <cell r="Q25">
            <v>5</v>
          </cell>
          <cell r="R25" t="str">
            <v>021606</v>
          </cell>
          <cell r="S25">
            <v>4</v>
          </cell>
          <cell r="T25" t="str">
            <v>021606</v>
          </cell>
          <cell r="U25">
            <v>2</v>
          </cell>
          <cell r="V25" t="str">
            <v>021606</v>
          </cell>
          <cell r="W25">
            <v>6</v>
          </cell>
          <cell r="X25" t="str">
            <v>021606</v>
          </cell>
          <cell r="Y25">
            <v>1</v>
          </cell>
          <cell r="Z25" t="str">
            <v>021606</v>
          </cell>
          <cell r="AA25">
            <v>3</v>
          </cell>
          <cell r="AB25" t="str">
            <v>021606</v>
          </cell>
          <cell r="AC25">
            <v>4</v>
          </cell>
          <cell r="AD25" t="str">
            <v>021606</v>
          </cell>
          <cell r="AE25">
            <v>2</v>
          </cell>
          <cell r="AF25" t="str">
            <v>021606</v>
          </cell>
          <cell r="AG25">
            <v>1</v>
          </cell>
          <cell r="AH25" t="str">
            <v>021607</v>
          </cell>
          <cell r="AI25">
            <v>11</v>
          </cell>
          <cell r="AJ25" t="str">
            <v>021606</v>
          </cell>
          <cell r="AK25">
            <v>4</v>
          </cell>
          <cell r="AL25" t="str">
            <v>021606</v>
          </cell>
          <cell r="AM25">
            <v>6</v>
          </cell>
          <cell r="AN25" t="str">
            <v>021606</v>
          </cell>
          <cell r="AO25">
            <v>5</v>
          </cell>
          <cell r="AP25" t="str">
            <v>021606</v>
          </cell>
          <cell r="AQ25">
            <v>8</v>
          </cell>
          <cell r="AR25" t="str">
            <v>021606</v>
          </cell>
          <cell r="AS25">
            <v>5</v>
          </cell>
          <cell r="AT25" t="str">
            <v>021606</v>
          </cell>
          <cell r="AU25">
            <v>3</v>
          </cell>
          <cell r="AV25" t="str">
            <v>021607</v>
          </cell>
          <cell r="AW25">
            <v>11</v>
          </cell>
          <cell r="AX25" t="str">
            <v>021606</v>
          </cell>
          <cell r="AY25">
            <v>2</v>
          </cell>
          <cell r="AZ25" t="str">
            <v>021606</v>
          </cell>
          <cell r="BA25">
            <v>5</v>
          </cell>
          <cell r="BB25" t="str">
            <v>021606</v>
          </cell>
          <cell r="BC25">
            <v>3</v>
          </cell>
          <cell r="BD25" t="str">
            <v>021606</v>
          </cell>
          <cell r="BE25">
            <v>5</v>
          </cell>
          <cell r="BF25" t="str">
            <v>021606</v>
          </cell>
          <cell r="BG25">
            <v>5</v>
          </cell>
          <cell r="BH25" t="str">
            <v>021606</v>
          </cell>
          <cell r="BI25">
            <v>5</v>
          </cell>
          <cell r="BJ25" t="str">
            <v>021606</v>
          </cell>
          <cell r="BK25">
            <v>4</v>
          </cell>
          <cell r="BL25" t="str">
            <v>021606</v>
          </cell>
          <cell r="BM25">
            <v>6</v>
          </cell>
          <cell r="BN25" t="str">
            <v>021606</v>
          </cell>
          <cell r="BO25">
            <v>4</v>
          </cell>
          <cell r="BP25" t="str">
            <v>021606</v>
          </cell>
          <cell r="BQ25">
            <v>3</v>
          </cell>
          <cell r="BR25" t="str">
            <v>021606</v>
          </cell>
          <cell r="BS25">
            <v>2</v>
          </cell>
          <cell r="BT25" t="str">
            <v>021606</v>
          </cell>
          <cell r="BU25">
            <v>6</v>
          </cell>
          <cell r="BV25" t="str">
            <v>021606</v>
          </cell>
          <cell r="BW25">
            <v>3</v>
          </cell>
          <cell r="BX25" t="str">
            <v>021606</v>
          </cell>
          <cell r="BY25">
            <v>2</v>
          </cell>
          <cell r="BZ25" t="str">
            <v>021606</v>
          </cell>
          <cell r="CA25">
            <v>5</v>
          </cell>
          <cell r="CB25" t="str">
            <v>021606</v>
          </cell>
          <cell r="CC25">
            <v>8</v>
          </cell>
          <cell r="CD25" t="str">
            <v>021606</v>
          </cell>
          <cell r="CE25">
            <v>6</v>
          </cell>
          <cell r="CF25" t="str">
            <v>021606</v>
          </cell>
          <cell r="CG25">
            <v>4</v>
          </cell>
          <cell r="CH25" t="str">
            <v>021606</v>
          </cell>
          <cell r="CI25">
            <v>6</v>
          </cell>
          <cell r="CJ25" t="str">
            <v>021606</v>
          </cell>
          <cell r="CK25">
            <v>1</v>
          </cell>
          <cell r="CL25" t="str">
            <v>021606</v>
          </cell>
          <cell r="CM25">
            <v>2</v>
          </cell>
          <cell r="CN25" t="str">
            <v>021606</v>
          </cell>
          <cell r="CO25">
            <v>5</v>
          </cell>
          <cell r="CP25" t="str">
            <v>021606</v>
          </cell>
          <cell r="CQ25">
            <v>4</v>
          </cell>
          <cell r="CR25" t="str">
            <v>021606</v>
          </cell>
          <cell r="CS25">
            <v>5</v>
          </cell>
        </row>
        <row r="26">
          <cell r="B26" t="str">
            <v>021607</v>
          </cell>
          <cell r="C26">
            <v>1</v>
          </cell>
          <cell r="F26" t="str">
            <v>021607</v>
          </cell>
          <cell r="G26">
            <v>4</v>
          </cell>
          <cell r="H26" t="str">
            <v>021607</v>
          </cell>
          <cell r="I26">
            <v>6</v>
          </cell>
          <cell r="J26" t="str">
            <v>021607</v>
          </cell>
          <cell r="K26">
            <v>4</v>
          </cell>
          <cell r="L26" t="str">
            <v>021607</v>
          </cell>
          <cell r="M26">
            <v>7</v>
          </cell>
          <cell r="N26" t="str">
            <v>021607</v>
          </cell>
          <cell r="O26">
            <v>6</v>
          </cell>
          <cell r="P26" t="str">
            <v>021607</v>
          </cell>
          <cell r="Q26">
            <v>8</v>
          </cell>
          <cell r="R26" t="str">
            <v>021607</v>
          </cell>
          <cell r="S26">
            <v>8</v>
          </cell>
          <cell r="T26" t="str">
            <v>021607</v>
          </cell>
          <cell r="U26">
            <v>4</v>
          </cell>
          <cell r="V26" t="str">
            <v>021607</v>
          </cell>
          <cell r="W26">
            <v>6</v>
          </cell>
          <cell r="X26" t="str">
            <v>021607</v>
          </cell>
          <cell r="Y26">
            <v>12</v>
          </cell>
          <cell r="Z26" t="str">
            <v>021607</v>
          </cell>
          <cell r="AA26">
            <v>7</v>
          </cell>
          <cell r="AB26" t="str">
            <v>021607</v>
          </cell>
          <cell r="AC26">
            <v>7</v>
          </cell>
          <cell r="AD26" t="str">
            <v>021607</v>
          </cell>
          <cell r="AE26">
            <v>8</v>
          </cell>
          <cell r="AF26" t="str">
            <v>021607</v>
          </cell>
          <cell r="AG26">
            <v>6</v>
          </cell>
          <cell r="AH26" t="str">
            <v>021616</v>
          </cell>
          <cell r="AI26">
            <v>80</v>
          </cell>
          <cell r="AJ26" t="str">
            <v>021607</v>
          </cell>
          <cell r="AK26">
            <v>5</v>
          </cell>
          <cell r="AL26" t="str">
            <v>021607</v>
          </cell>
          <cell r="AM26">
            <v>11</v>
          </cell>
          <cell r="AN26" t="str">
            <v>021607</v>
          </cell>
          <cell r="AO26">
            <v>6</v>
          </cell>
          <cell r="AP26" t="str">
            <v>021607</v>
          </cell>
          <cell r="AQ26">
            <v>6</v>
          </cell>
          <cell r="AR26" t="str">
            <v>021607</v>
          </cell>
          <cell r="AS26">
            <v>11</v>
          </cell>
          <cell r="AT26" t="str">
            <v>021607</v>
          </cell>
          <cell r="AU26">
            <v>8</v>
          </cell>
          <cell r="AV26" t="str">
            <v>021616</v>
          </cell>
          <cell r="AW26">
            <v>79</v>
          </cell>
          <cell r="AX26" t="str">
            <v>021607</v>
          </cell>
          <cell r="AY26">
            <v>9</v>
          </cell>
          <cell r="AZ26" t="str">
            <v>021607</v>
          </cell>
          <cell r="BA26">
            <v>11</v>
          </cell>
          <cell r="BB26" t="str">
            <v>021607</v>
          </cell>
          <cell r="BC26">
            <v>10</v>
          </cell>
          <cell r="BD26" t="str">
            <v>021607</v>
          </cell>
          <cell r="BE26">
            <v>5</v>
          </cell>
          <cell r="BF26" t="str">
            <v>021607</v>
          </cell>
          <cell r="BG26">
            <v>14</v>
          </cell>
          <cell r="BH26" t="str">
            <v>021607</v>
          </cell>
          <cell r="BI26">
            <v>4</v>
          </cell>
          <cell r="BJ26" t="str">
            <v>021607</v>
          </cell>
          <cell r="BK26">
            <v>6</v>
          </cell>
          <cell r="BL26" t="str">
            <v>021607</v>
          </cell>
          <cell r="BM26">
            <v>10</v>
          </cell>
          <cell r="BN26" t="str">
            <v>021607</v>
          </cell>
          <cell r="BO26">
            <v>13</v>
          </cell>
          <cell r="BP26" t="str">
            <v>021607</v>
          </cell>
          <cell r="BQ26">
            <v>7</v>
          </cell>
          <cell r="BR26" t="str">
            <v>021607</v>
          </cell>
          <cell r="BS26">
            <v>6</v>
          </cell>
          <cell r="BT26" t="str">
            <v>021607</v>
          </cell>
          <cell r="BU26">
            <v>13</v>
          </cell>
          <cell r="BV26" t="str">
            <v>021607</v>
          </cell>
          <cell r="BW26">
            <v>6</v>
          </cell>
          <cell r="BX26" t="str">
            <v>021607</v>
          </cell>
          <cell r="BY26">
            <v>15</v>
          </cell>
          <cell r="BZ26" t="str">
            <v>021607</v>
          </cell>
          <cell r="CA26">
            <v>8</v>
          </cell>
          <cell r="CB26" t="str">
            <v>021607</v>
          </cell>
          <cell r="CC26">
            <v>9</v>
          </cell>
          <cell r="CD26" t="str">
            <v>021607</v>
          </cell>
          <cell r="CE26">
            <v>7</v>
          </cell>
          <cell r="CF26" t="str">
            <v>021607</v>
          </cell>
          <cell r="CG26">
            <v>7</v>
          </cell>
          <cell r="CH26" t="str">
            <v>021607</v>
          </cell>
          <cell r="CI26">
            <v>12</v>
          </cell>
          <cell r="CJ26" t="str">
            <v>021607</v>
          </cell>
          <cell r="CK26">
            <v>7</v>
          </cell>
          <cell r="CL26" t="str">
            <v>021607</v>
          </cell>
          <cell r="CM26">
            <v>7</v>
          </cell>
          <cell r="CN26" t="str">
            <v>021607</v>
          </cell>
          <cell r="CO26">
            <v>7</v>
          </cell>
          <cell r="CP26" t="str">
            <v>021607</v>
          </cell>
          <cell r="CQ26">
            <v>5</v>
          </cell>
          <cell r="CR26" t="str">
            <v>021607</v>
          </cell>
          <cell r="CS26">
            <v>10</v>
          </cell>
        </row>
        <row r="27">
          <cell r="B27" t="str">
            <v>021616</v>
          </cell>
          <cell r="C27">
            <v>6</v>
          </cell>
          <cell r="D27" t="str">
            <v>021616</v>
          </cell>
          <cell r="E27">
            <v>1</v>
          </cell>
          <cell r="F27" t="str">
            <v>021616</v>
          </cell>
          <cell r="G27">
            <v>27</v>
          </cell>
          <cell r="H27" t="str">
            <v>021616</v>
          </cell>
          <cell r="I27">
            <v>32</v>
          </cell>
          <cell r="J27" t="str">
            <v>021616</v>
          </cell>
          <cell r="K27">
            <v>67</v>
          </cell>
          <cell r="L27" t="str">
            <v>021616</v>
          </cell>
          <cell r="M27">
            <v>65</v>
          </cell>
          <cell r="N27" t="str">
            <v>021616</v>
          </cell>
          <cell r="O27">
            <v>95</v>
          </cell>
          <cell r="P27" t="str">
            <v>021616</v>
          </cell>
          <cell r="Q27">
            <v>74</v>
          </cell>
          <cell r="R27" t="str">
            <v>021616</v>
          </cell>
          <cell r="S27">
            <v>90</v>
          </cell>
          <cell r="T27" t="str">
            <v>021616</v>
          </cell>
          <cell r="U27">
            <v>79</v>
          </cell>
          <cell r="V27" t="str">
            <v>021616</v>
          </cell>
          <cell r="W27">
            <v>75</v>
          </cell>
          <cell r="X27" t="str">
            <v>021616</v>
          </cell>
          <cell r="Y27">
            <v>84</v>
          </cell>
          <cell r="Z27" t="str">
            <v>021616</v>
          </cell>
          <cell r="AA27">
            <v>83</v>
          </cell>
          <cell r="AB27" t="str">
            <v>021616</v>
          </cell>
          <cell r="AC27">
            <v>83</v>
          </cell>
          <cell r="AD27" t="str">
            <v>021616</v>
          </cell>
          <cell r="AE27">
            <v>74</v>
          </cell>
          <cell r="AF27" t="str">
            <v>021616</v>
          </cell>
          <cell r="AG27">
            <v>66</v>
          </cell>
          <cell r="AH27" t="str">
            <v>021701</v>
          </cell>
          <cell r="AI27">
            <v>39</v>
          </cell>
          <cell r="AJ27" t="str">
            <v>021616</v>
          </cell>
          <cell r="AK27">
            <v>68</v>
          </cell>
          <cell r="AL27" t="str">
            <v>021616</v>
          </cell>
          <cell r="AM27">
            <v>91</v>
          </cell>
          <cell r="AN27" t="str">
            <v>021616</v>
          </cell>
          <cell r="AO27">
            <v>78</v>
          </cell>
          <cell r="AP27" t="str">
            <v>021616</v>
          </cell>
          <cell r="AQ27">
            <v>84</v>
          </cell>
          <cell r="AR27" t="str">
            <v>021616</v>
          </cell>
          <cell r="AS27">
            <v>76</v>
          </cell>
          <cell r="AT27" t="str">
            <v>021616</v>
          </cell>
          <cell r="AU27">
            <v>96</v>
          </cell>
          <cell r="AV27" t="str">
            <v>021701</v>
          </cell>
          <cell r="AW27">
            <v>55</v>
          </cell>
          <cell r="AX27" t="str">
            <v>021616</v>
          </cell>
          <cell r="AY27">
            <v>74</v>
          </cell>
          <cell r="AZ27" t="str">
            <v>021616</v>
          </cell>
          <cell r="BA27">
            <v>65</v>
          </cell>
          <cell r="BB27" t="str">
            <v>021616</v>
          </cell>
          <cell r="BC27">
            <v>81</v>
          </cell>
          <cell r="BD27" t="str">
            <v>021616</v>
          </cell>
          <cell r="BE27">
            <v>82</v>
          </cell>
          <cell r="BF27" t="str">
            <v>021616</v>
          </cell>
          <cell r="BG27">
            <v>77</v>
          </cell>
          <cell r="BH27" t="str">
            <v>021616</v>
          </cell>
          <cell r="BI27">
            <v>95</v>
          </cell>
          <cell r="BJ27" t="str">
            <v>021616</v>
          </cell>
          <cell r="BK27">
            <v>100</v>
          </cell>
          <cell r="BL27" t="str">
            <v>021616</v>
          </cell>
          <cell r="BM27">
            <v>70</v>
          </cell>
          <cell r="BN27" t="str">
            <v>021616</v>
          </cell>
          <cell r="BO27">
            <v>81</v>
          </cell>
          <cell r="BP27" t="str">
            <v>021616</v>
          </cell>
          <cell r="BQ27">
            <v>81</v>
          </cell>
          <cell r="BR27" t="str">
            <v>021616</v>
          </cell>
          <cell r="BS27">
            <v>82</v>
          </cell>
          <cell r="BT27" t="str">
            <v>021616</v>
          </cell>
          <cell r="BU27">
            <v>83</v>
          </cell>
          <cell r="BV27" t="str">
            <v>021616</v>
          </cell>
          <cell r="BW27">
            <v>87</v>
          </cell>
          <cell r="BX27" t="str">
            <v>021616</v>
          </cell>
          <cell r="BY27">
            <v>86</v>
          </cell>
          <cell r="BZ27" t="str">
            <v>021616</v>
          </cell>
          <cell r="CA27">
            <v>67</v>
          </cell>
          <cell r="CB27" t="str">
            <v>021616</v>
          </cell>
          <cell r="CC27">
            <v>79</v>
          </cell>
          <cell r="CD27" t="str">
            <v>021616</v>
          </cell>
          <cell r="CE27">
            <v>75</v>
          </cell>
          <cell r="CF27" t="str">
            <v>021616</v>
          </cell>
          <cell r="CG27">
            <v>90</v>
          </cell>
          <cell r="CH27" t="str">
            <v>021616</v>
          </cell>
          <cell r="CI27">
            <v>89</v>
          </cell>
          <cell r="CJ27" t="str">
            <v>021616</v>
          </cell>
          <cell r="CK27">
            <v>77</v>
          </cell>
          <cell r="CL27" t="str">
            <v>021616</v>
          </cell>
          <cell r="CM27">
            <v>90</v>
          </cell>
          <cell r="CN27" t="str">
            <v>021616</v>
          </cell>
          <cell r="CO27">
            <v>60</v>
          </cell>
          <cell r="CP27" t="str">
            <v>021616</v>
          </cell>
          <cell r="CQ27">
            <v>88</v>
          </cell>
          <cell r="CR27" t="str">
            <v>021616</v>
          </cell>
          <cell r="CS27">
            <v>75</v>
          </cell>
        </row>
        <row r="28">
          <cell r="B28" t="str">
            <v>021701</v>
          </cell>
          <cell r="C28">
            <v>2</v>
          </cell>
          <cell r="D28" t="str">
            <v>021701</v>
          </cell>
          <cell r="E28">
            <v>5</v>
          </cell>
          <cell r="F28" t="str">
            <v>021701</v>
          </cell>
          <cell r="G28">
            <v>24</v>
          </cell>
          <cell r="H28" t="str">
            <v>021701</v>
          </cell>
          <cell r="I28">
            <v>29</v>
          </cell>
          <cell r="J28" t="str">
            <v>021701</v>
          </cell>
          <cell r="K28">
            <v>27</v>
          </cell>
          <cell r="L28" t="str">
            <v>021701</v>
          </cell>
          <cell r="M28">
            <v>41</v>
          </cell>
          <cell r="N28" t="str">
            <v>021701</v>
          </cell>
          <cell r="O28">
            <v>50</v>
          </cell>
          <cell r="P28" t="str">
            <v>021701</v>
          </cell>
          <cell r="Q28">
            <v>51</v>
          </cell>
          <cell r="R28" t="str">
            <v>021701</v>
          </cell>
          <cell r="S28">
            <v>46</v>
          </cell>
          <cell r="T28" t="str">
            <v>021701</v>
          </cell>
          <cell r="U28">
            <v>48</v>
          </cell>
          <cell r="V28" t="str">
            <v>021701</v>
          </cell>
          <cell r="W28">
            <v>47</v>
          </cell>
          <cell r="X28" t="str">
            <v>021701</v>
          </cell>
          <cell r="Y28">
            <v>47</v>
          </cell>
          <cell r="Z28" t="str">
            <v>021701</v>
          </cell>
          <cell r="AA28">
            <v>40</v>
          </cell>
          <cell r="AB28" t="str">
            <v>021701</v>
          </cell>
          <cell r="AC28">
            <v>49</v>
          </cell>
          <cell r="AD28" t="str">
            <v>021701</v>
          </cell>
          <cell r="AE28">
            <v>42</v>
          </cell>
          <cell r="AF28" t="str">
            <v>021701</v>
          </cell>
          <cell r="AG28">
            <v>47</v>
          </cell>
          <cell r="AH28" t="str">
            <v>021706</v>
          </cell>
          <cell r="AI28">
            <v>3</v>
          </cell>
          <cell r="AJ28" t="str">
            <v>021701</v>
          </cell>
          <cell r="AK28">
            <v>52</v>
          </cell>
          <cell r="AL28" t="str">
            <v>021701</v>
          </cell>
          <cell r="AM28">
            <v>42</v>
          </cell>
          <cell r="AN28" t="str">
            <v>021701</v>
          </cell>
          <cell r="AO28">
            <v>45</v>
          </cell>
          <cell r="AP28" t="str">
            <v>021701</v>
          </cell>
          <cell r="AQ28">
            <v>37</v>
          </cell>
          <cell r="AR28" t="str">
            <v>021701</v>
          </cell>
          <cell r="AS28">
            <v>34</v>
          </cell>
          <cell r="AT28" t="str">
            <v>021701</v>
          </cell>
          <cell r="AU28">
            <v>45</v>
          </cell>
          <cell r="AV28" t="str">
            <v>021706</v>
          </cell>
          <cell r="AW28">
            <v>3</v>
          </cell>
          <cell r="AX28" t="str">
            <v>021701</v>
          </cell>
          <cell r="AY28">
            <v>54</v>
          </cell>
          <cell r="AZ28" t="str">
            <v>021701</v>
          </cell>
          <cell r="BA28">
            <v>47</v>
          </cell>
          <cell r="BB28" t="str">
            <v>021701</v>
          </cell>
          <cell r="BC28">
            <v>36</v>
          </cell>
          <cell r="BD28" t="str">
            <v>021701</v>
          </cell>
          <cell r="BE28">
            <v>45</v>
          </cell>
          <cell r="BF28" t="str">
            <v>021701</v>
          </cell>
          <cell r="BG28">
            <v>45</v>
          </cell>
          <cell r="BH28" t="str">
            <v>021701</v>
          </cell>
          <cell r="BI28">
            <v>38</v>
          </cell>
          <cell r="BJ28" t="str">
            <v>021701</v>
          </cell>
          <cell r="BK28">
            <v>56</v>
          </cell>
          <cell r="BL28" t="str">
            <v>021701</v>
          </cell>
          <cell r="BM28">
            <v>59</v>
          </cell>
          <cell r="BN28" t="str">
            <v>021701</v>
          </cell>
          <cell r="BO28">
            <v>56</v>
          </cell>
          <cell r="BP28" t="str">
            <v>021701</v>
          </cell>
          <cell r="BQ28">
            <v>41</v>
          </cell>
          <cell r="BR28" t="str">
            <v>021701</v>
          </cell>
          <cell r="BS28">
            <v>55</v>
          </cell>
          <cell r="BT28" t="str">
            <v>021701</v>
          </cell>
          <cell r="BU28">
            <v>47</v>
          </cell>
          <cell r="BV28" t="str">
            <v>021701</v>
          </cell>
          <cell r="BW28">
            <v>55</v>
          </cell>
          <cell r="BX28" t="str">
            <v>021701</v>
          </cell>
          <cell r="BY28">
            <v>56</v>
          </cell>
          <cell r="BZ28" t="str">
            <v>021701</v>
          </cell>
          <cell r="CA28">
            <v>55</v>
          </cell>
          <cell r="CB28" t="str">
            <v>021701</v>
          </cell>
          <cell r="CC28">
            <v>56</v>
          </cell>
          <cell r="CD28" t="str">
            <v>021701</v>
          </cell>
          <cell r="CE28">
            <v>50</v>
          </cell>
          <cell r="CF28" t="str">
            <v>021701</v>
          </cell>
          <cell r="CG28">
            <v>46</v>
          </cell>
          <cell r="CH28" t="str">
            <v>021701</v>
          </cell>
          <cell r="CI28">
            <v>70</v>
          </cell>
          <cell r="CJ28" t="str">
            <v>021701</v>
          </cell>
          <cell r="CK28">
            <v>53</v>
          </cell>
          <cell r="CL28" t="str">
            <v>021701</v>
          </cell>
          <cell r="CM28">
            <v>45</v>
          </cell>
          <cell r="CN28" t="str">
            <v>021701</v>
          </cell>
          <cell r="CO28">
            <v>46</v>
          </cell>
          <cell r="CP28" t="str">
            <v>021701</v>
          </cell>
          <cell r="CQ28">
            <v>48</v>
          </cell>
          <cell r="CR28" t="str">
            <v>021701</v>
          </cell>
          <cell r="CS28">
            <v>44</v>
          </cell>
        </row>
        <row r="29">
          <cell r="B29" t="str">
            <v>021706</v>
          </cell>
          <cell r="F29" t="str">
            <v>021706</v>
          </cell>
          <cell r="G29">
            <v>6</v>
          </cell>
          <cell r="H29" t="str">
            <v>021706</v>
          </cell>
          <cell r="I29">
            <v>3</v>
          </cell>
          <cell r="J29" t="str">
            <v>021706</v>
          </cell>
          <cell r="K29">
            <v>7</v>
          </cell>
          <cell r="L29" t="str">
            <v>021706</v>
          </cell>
          <cell r="M29">
            <v>2</v>
          </cell>
          <cell r="N29" t="str">
            <v>021706</v>
          </cell>
          <cell r="O29">
            <v>6</v>
          </cell>
          <cell r="P29" t="str">
            <v>021706</v>
          </cell>
          <cell r="Q29">
            <v>1</v>
          </cell>
          <cell r="R29" t="str">
            <v>021706</v>
          </cell>
          <cell r="S29">
            <v>1</v>
          </cell>
          <cell r="T29" t="str">
            <v>021706</v>
          </cell>
          <cell r="U29">
            <v>11</v>
          </cell>
          <cell r="V29" t="str">
            <v>021706</v>
          </cell>
          <cell r="W29">
            <v>6</v>
          </cell>
          <cell r="X29" t="str">
            <v>021706</v>
          </cell>
          <cell r="Y29">
            <v>4</v>
          </cell>
          <cell r="Z29" t="str">
            <v>021706</v>
          </cell>
          <cell r="AA29">
            <v>5</v>
          </cell>
          <cell r="AB29" t="str">
            <v>021706</v>
          </cell>
          <cell r="AC29">
            <v>2</v>
          </cell>
          <cell r="AD29" t="str">
            <v>021706</v>
          </cell>
          <cell r="AE29">
            <v>9</v>
          </cell>
          <cell r="AF29" t="str">
            <v>021706</v>
          </cell>
          <cell r="AG29">
            <v>4</v>
          </cell>
          <cell r="AH29" t="str">
            <v>021901</v>
          </cell>
          <cell r="AI29">
            <v>26</v>
          </cell>
          <cell r="AJ29" t="str">
            <v>021706</v>
          </cell>
          <cell r="AK29">
            <v>4</v>
          </cell>
          <cell r="AL29" t="str">
            <v>021706</v>
          </cell>
          <cell r="AM29">
            <v>5</v>
          </cell>
          <cell r="AN29" t="str">
            <v>021706</v>
          </cell>
          <cell r="AO29">
            <v>7</v>
          </cell>
          <cell r="AP29" t="str">
            <v>021706</v>
          </cell>
          <cell r="AQ29">
            <v>4</v>
          </cell>
          <cell r="AR29" t="str">
            <v>021706</v>
          </cell>
          <cell r="AS29">
            <v>5</v>
          </cell>
          <cell r="AT29" t="str">
            <v>021706</v>
          </cell>
          <cell r="AU29">
            <v>7</v>
          </cell>
          <cell r="AV29" t="str">
            <v>021901</v>
          </cell>
          <cell r="AW29">
            <v>30</v>
          </cell>
          <cell r="AX29" t="str">
            <v>021706</v>
          </cell>
          <cell r="AY29">
            <v>6</v>
          </cell>
          <cell r="AZ29" t="str">
            <v>021706</v>
          </cell>
          <cell r="BA29">
            <v>5</v>
          </cell>
          <cell r="BB29" t="str">
            <v>021706</v>
          </cell>
          <cell r="BC29">
            <v>5</v>
          </cell>
          <cell r="BD29" t="str">
            <v>021706</v>
          </cell>
          <cell r="BE29">
            <v>7</v>
          </cell>
          <cell r="BF29" t="str">
            <v>021706</v>
          </cell>
          <cell r="BG29">
            <v>7</v>
          </cell>
          <cell r="BH29" t="str">
            <v>021706</v>
          </cell>
          <cell r="BI29">
            <v>5</v>
          </cell>
          <cell r="BJ29" t="str">
            <v>021706</v>
          </cell>
          <cell r="BK29">
            <v>7</v>
          </cell>
          <cell r="BL29" t="str">
            <v>021706</v>
          </cell>
          <cell r="BM29">
            <v>3</v>
          </cell>
          <cell r="BN29" t="str">
            <v>021706</v>
          </cell>
          <cell r="BO29">
            <v>6</v>
          </cell>
          <cell r="BP29" t="str">
            <v>021706</v>
          </cell>
          <cell r="BQ29">
            <v>5</v>
          </cell>
          <cell r="BR29" t="str">
            <v>021706</v>
          </cell>
          <cell r="BS29">
            <v>7</v>
          </cell>
          <cell r="BT29" t="str">
            <v>021706</v>
          </cell>
          <cell r="BU29">
            <v>2</v>
          </cell>
          <cell r="BV29" t="str">
            <v>021706</v>
          </cell>
          <cell r="BW29">
            <v>5</v>
          </cell>
          <cell r="BX29" t="str">
            <v>021706</v>
          </cell>
          <cell r="BY29">
            <v>4</v>
          </cell>
          <cell r="BZ29" t="str">
            <v>021706</v>
          </cell>
          <cell r="CA29">
            <v>7</v>
          </cell>
          <cell r="CB29" t="str">
            <v>021706</v>
          </cell>
          <cell r="CC29">
            <v>5</v>
          </cell>
          <cell r="CD29" t="str">
            <v>021706</v>
          </cell>
          <cell r="CE29">
            <v>7</v>
          </cell>
          <cell r="CF29" t="str">
            <v>021706</v>
          </cell>
          <cell r="CG29">
            <v>12</v>
          </cell>
          <cell r="CH29" t="str">
            <v>021706</v>
          </cell>
          <cell r="CI29">
            <v>9</v>
          </cell>
          <cell r="CJ29" t="str">
            <v>021706</v>
          </cell>
          <cell r="CK29">
            <v>9</v>
          </cell>
          <cell r="CL29" t="str">
            <v>021706</v>
          </cell>
          <cell r="CM29">
            <v>4</v>
          </cell>
          <cell r="CN29" t="str">
            <v>021706</v>
          </cell>
          <cell r="CO29">
            <v>9</v>
          </cell>
          <cell r="CP29" t="str">
            <v>021706</v>
          </cell>
          <cell r="CQ29">
            <v>2</v>
          </cell>
          <cell r="CR29" t="str">
            <v>021706</v>
          </cell>
          <cell r="CS29">
            <v>6</v>
          </cell>
        </row>
        <row r="30">
          <cell r="B30" t="str">
            <v>021901</v>
          </cell>
          <cell r="C30">
            <v>2</v>
          </cell>
          <cell r="F30" t="str">
            <v>021901</v>
          </cell>
          <cell r="G30">
            <v>20</v>
          </cell>
          <cell r="H30" t="str">
            <v>021901</v>
          </cell>
          <cell r="I30">
            <v>13</v>
          </cell>
          <cell r="J30" t="str">
            <v>021901</v>
          </cell>
          <cell r="K30">
            <v>19</v>
          </cell>
          <cell r="L30" t="str">
            <v>021901</v>
          </cell>
          <cell r="M30">
            <v>26</v>
          </cell>
          <cell r="N30" t="str">
            <v>021901</v>
          </cell>
          <cell r="O30">
            <v>27</v>
          </cell>
          <cell r="P30" t="str">
            <v>021901</v>
          </cell>
          <cell r="Q30">
            <v>26</v>
          </cell>
          <cell r="R30" t="str">
            <v>021901</v>
          </cell>
          <cell r="S30">
            <v>22</v>
          </cell>
          <cell r="T30" t="str">
            <v>021901</v>
          </cell>
          <cell r="U30">
            <v>24</v>
          </cell>
          <cell r="V30" t="str">
            <v>021901</v>
          </cell>
          <cell r="W30">
            <v>20</v>
          </cell>
          <cell r="X30" t="str">
            <v>021901</v>
          </cell>
          <cell r="Y30">
            <v>28</v>
          </cell>
          <cell r="Z30" t="str">
            <v>021901</v>
          </cell>
          <cell r="AA30">
            <v>19</v>
          </cell>
          <cell r="AB30" t="str">
            <v>021901</v>
          </cell>
          <cell r="AC30">
            <v>32</v>
          </cell>
          <cell r="AD30" t="str">
            <v>021901</v>
          </cell>
          <cell r="AE30">
            <v>27</v>
          </cell>
          <cell r="AF30" t="str">
            <v>021901</v>
          </cell>
          <cell r="AG30">
            <v>23</v>
          </cell>
          <cell r="AH30" t="str">
            <v>022000</v>
          </cell>
          <cell r="AI30">
            <v>16</v>
          </cell>
          <cell r="AJ30" t="str">
            <v>021901</v>
          </cell>
          <cell r="AK30">
            <v>20</v>
          </cell>
          <cell r="AL30" t="str">
            <v>021901</v>
          </cell>
          <cell r="AM30">
            <v>24</v>
          </cell>
          <cell r="AN30" t="str">
            <v>021901</v>
          </cell>
          <cell r="AO30">
            <v>23</v>
          </cell>
          <cell r="AP30" t="str">
            <v>021901</v>
          </cell>
          <cell r="AQ30">
            <v>14</v>
          </cell>
          <cell r="AR30" t="str">
            <v>021901</v>
          </cell>
          <cell r="AS30">
            <v>29</v>
          </cell>
          <cell r="AT30" t="str">
            <v>021901</v>
          </cell>
          <cell r="AU30">
            <v>27</v>
          </cell>
          <cell r="AV30" t="str">
            <v>022000</v>
          </cell>
          <cell r="AW30">
            <v>14</v>
          </cell>
          <cell r="AX30" t="str">
            <v>021901</v>
          </cell>
          <cell r="AY30">
            <v>20</v>
          </cell>
          <cell r="AZ30" t="str">
            <v>021901</v>
          </cell>
          <cell r="BA30">
            <v>22</v>
          </cell>
          <cell r="BB30" t="str">
            <v>021901</v>
          </cell>
          <cell r="BC30">
            <v>29</v>
          </cell>
          <cell r="BD30" t="str">
            <v>021901</v>
          </cell>
          <cell r="BE30">
            <v>30</v>
          </cell>
          <cell r="BF30" t="str">
            <v>021901</v>
          </cell>
          <cell r="BG30">
            <v>34</v>
          </cell>
          <cell r="BH30" t="str">
            <v>021901</v>
          </cell>
          <cell r="BI30">
            <v>32</v>
          </cell>
          <cell r="BJ30" t="str">
            <v>021901</v>
          </cell>
          <cell r="BK30">
            <v>21</v>
          </cell>
          <cell r="BL30" t="str">
            <v>021901</v>
          </cell>
          <cell r="BM30">
            <v>29</v>
          </cell>
          <cell r="BN30" t="str">
            <v>021901</v>
          </cell>
          <cell r="BO30">
            <v>32</v>
          </cell>
          <cell r="BP30" t="str">
            <v>021901</v>
          </cell>
          <cell r="BQ30">
            <v>32</v>
          </cell>
          <cell r="BR30" t="str">
            <v>021901</v>
          </cell>
          <cell r="BS30">
            <v>37</v>
          </cell>
          <cell r="BT30" t="str">
            <v>021901</v>
          </cell>
          <cell r="BU30">
            <v>23</v>
          </cell>
          <cell r="BV30" t="str">
            <v>021901</v>
          </cell>
          <cell r="BW30">
            <v>30</v>
          </cell>
          <cell r="BX30" t="str">
            <v>021901</v>
          </cell>
          <cell r="BY30">
            <v>29</v>
          </cell>
          <cell r="BZ30" t="str">
            <v>021901</v>
          </cell>
          <cell r="CA30">
            <v>24</v>
          </cell>
          <cell r="CB30" t="str">
            <v>021901</v>
          </cell>
          <cell r="CC30">
            <v>30</v>
          </cell>
          <cell r="CD30" t="str">
            <v>021901</v>
          </cell>
          <cell r="CE30">
            <v>33</v>
          </cell>
          <cell r="CF30" t="str">
            <v>021901</v>
          </cell>
          <cell r="CG30">
            <v>24</v>
          </cell>
          <cell r="CH30" t="str">
            <v>021901</v>
          </cell>
          <cell r="CI30">
            <v>22</v>
          </cell>
          <cell r="CJ30" t="str">
            <v>021901</v>
          </cell>
          <cell r="CK30">
            <v>31</v>
          </cell>
          <cell r="CL30" t="str">
            <v>021901</v>
          </cell>
          <cell r="CM30">
            <v>24</v>
          </cell>
          <cell r="CN30" t="str">
            <v>021901</v>
          </cell>
          <cell r="CO30">
            <v>27</v>
          </cell>
          <cell r="CP30" t="str">
            <v>021901</v>
          </cell>
          <cell r="CQ30">
            <v>26</v>
          </cell>
          <cell r="CR30" t="str">
            <v>021901</v>
          </cell>
          <cell r="CS30">
            <v>27</v>
          </cell>
        </row>
        <row r="31">
          <cell r="B31" t="str">
            <v>022000</v>
          </cell>
          <cell r="C31">
            <v>1</v>
          </cell>
          <cell r="D31" t="str">
            <v>022000</v>
          </cell>
          <cell r="E31">
            <v>1</v>
          </cell>
          <cell r="F31" t="str">
            <v>022000</v>
          </cell>
          <cell r="G31">
            <v>9</v>
          </cell>
          <cell r="H31" t="str">
            <v>022000</v>
          </cell>
          <cell r="I31">
            <v>13</v>
          </cell>
          <cell r="J31" t="str">
            <v>022000</v>
          </cell>
          <cell r="K31">
            <v>21</v>
          </cell>
          <cell r="L31" t="str">
            <v>022000</v>
          </cell>
          <cell r="M31">
            <v>13</v>
          </cell>
          <cell r="N31" t="str">
            <v>022000</v>
          </cell>
          <cell r="O31">
            <v>19</v>
          </cell>
          <cell r="P31" t="str">
            <v>022000</v>
          </cell>
          <cell r="Q31">
            <v>11</v>
          </cell>
          <cell r="R31" t="str">
            <v>022000</v>
          </cell>
          <cell r="S31">
            <v>15</v>
          </cell>
          <cell r="T31" t="str">
            <v>022000</v>
          </cell>
          <cell r="U31">
            <v>11</v>
          </cell>
          <cell r="V31" t="str">
            <v>022000</v>
          </cell>
          <cell r="W31">
            <v>14</v>
          </cell>
          <cell r="X31" t="str">
            <v>022000</v>
          </cell>
          <cell r="Y31">
            <v>16</v>
          </cell>
          <cell r="Z31" t="str">
            <v>022000</v>
          </cell>
          <cell r="AA31">
            <v>10</v>
          </cell>
          <cell r="AB31" t="str">
            <v>022000</v>
          </cell>
          <cell r="AC31">
            <v>11</v>
          </cell>
          <cell r="AD31" t="str">
            <v>022000</v>
          </cell>
          <cell r="AE31">
            <v>14</v>
          </cell>
          <cell r="AF31" t="str">
            <v>022000</v>
          </cell>
          <cell r="AG31">
            <v>16</v>
          </cell>
          <cell r="AH31" t="str">
            <v>022001</v>
          </cell>
          <cell r="AI31">
            <v>18</v>
          </cell>
          <cell r="AJ31" t="str">
            <v>022000</v>
          </cell>
          <cell r="AK31">
            <v>17</v>
          </cell>
          <cell r="AL31" t="str">
            <v>022000</v>
          </cell>
          <cell r="AM31">
            <v>14</v>
          </cell>
          <cell r="AN31" t="str">
            <v>022000</v>
          </cell>
          <cell r="AO31">
            <v>16</v>
          </cell>
          <cell r="AP31" t="str">
            <v>022000</v>
          </cell>
          <cell r="AQ31">
            <v>11</v>
          </cell>
          <cell r="AR31" t="str">
            <v>022000</v>
          </cell>
          <cell r="AS31">
            <v>13</v>
          </cell>
          <cell r="AT31" t="str">
            <v>022000</v>
          </cell>
          <cell r="AU31">
            <v>9</v>
          </cell>
          <cell r="AV31" t="str">
            <v>022001</v>
          </cell>
          <cell r="AW31">
            <v>20</v>
          </cell>
          <cell r="AX31" t="str">
            <v>022000</v>
          </cell>
          <cell r="AY31">
            <v>16</v>
          </cell>
          <cell r="AZ31" t="str">
            <v>022000</v>
          </cell>
          <cell r="BA31">
            <v>16</v>
          </cell>
          <cell r="BB31" t="str">
            <v>022000</v>
          </cell>
          <cell r="BC31">
            <v>21</v>
          </cell>
          <cell r="BD31" t="str">
            <v>022000</v>
          </cell>
          <cell r="BE31">
            <v>16</v>
          </cell>
          <cell r="BF31" t="str">
            <v>022000</v>
          </cell>
          <cell r="BG31">
            <v>11</v>
          </cell>
          <cell r="BH31" t="str">
            <v>022000</v>
          </cell>
          <cell r="BI31">
            <v>17</v>
          </cell>
          <cell r="BJ31" t="str">
            <v>022000</v>
          </cell>
          <cell r="BK31">
            <v>11</v>
          </cell>
          <cell r="BL31" t="str">
            <v>022000</v>
          </cell>
          <cell r="BM31">
            <v>29</v>
          </cell>
          <cell r="BN31" t="str">
            <v>022000</v>
          </cell>
          <cell r="BO31">
            <v>16</v>
          </cell>
          <cell r="BP31" t="str">
            <v>022000</v>
          </cell>
          <cell r="BQ31">
            <v>16</v>
          </cell>
          <cell r="BR31" t="str">
            <v>022000</v>
          </cell>
          <cell r="BS31">
            <v>19</v>
          </cell>
          <cell r="BT31" t="str">
            <v>022000</v>
          </cell>
          <cell r="BU31">
            <v>23</v>
          </cell>
          <cell r="BV31" t="str">
            <v>022000</v>
          </cell>
          <cell r="BW31">
            <v>26</v>
          </cell>
          <cell r="BX31" t="str">
            <v>022000</v>
          </cell>
          <cell r="BY31">
            <v>23</v>
          </cell>
          <cell r="BZ31" t="str">
            <v>022000</v>
          </cell>
          <cell r="CA31">
            <v>20</v>
          </cell>
          <cell r="CB31" t="str">
            <v>022000</v>
          </cell>
          <cell r="CC31">
            <v>14</v>
          </cell>
          <cell r="CD31" t="str">
            <v>022000</v>
          </cell>
          <cell r="CE31">
            <v>18</v>
          </cell>
          <cell r="CF31" t="str">
            <v>022000</v>
          </cell>
          <cell r="CG31">
            <v>18</v>
          </cell>
          <cell r="CH31" t="str">
            <v>022000</v>
          </cell>
          <cell r="CI31">
            <v>25</v>
          </cell>
          <cell r="CJ31" t="str">
            <v>022000</v>
          </cell>
          <cell r="CK31">
            <v>22</v>
          </cell>
          <cell r="CL31" t="str">
            <v>022000</v>
          </cell>
          <cell r="CM31">
            <v>18</v>
          </cell>
          <cell r="CN31" t="str">
            <v>022000</v>
          </cell>
          <cell r="CO31">
            <v>10</v>
          </cell>
          <cell r="CP31" t="str">
            <v>022000</v>
          </cell>
          <cell r="CQ31">
            <v>10</v>
          </cell>
          <cell r="CR31" t="str">
            <v>022000</v>
          </cell>
          <cell r="CS31">
            <v>22</v>
          </cell>
        </row>
        <row r="32">
          <cell r="B32" t="str">
            <v>022001</v>
          </cell>
          <cell r="D32" t="str">
            <v>022001</v>
          </cell>
          <cell r="E32">
            <v>1</v>
          </cell>
          <cell r="F32" t="str">
            <v>022001</v>
          </cell>
          <cell r="G32">
            <v>13</v>
          </cell>
          <cell r="H32" t="str">
            <v>022001</v>
          </cell>
          <cell r="I32">
            <v>15</v>
          </cell>
          <cell r="J32" t="str">
            <v>022001</v>
          </cell>
          <cell r="K32">
            <v>23</v>
          </cell>
          <cell r="L32" t="str">
            <v>022001</v>
          </cell>
          <cell r="M32">
            <v>14</v>
          </cell>
          <cell r="N32" t="str">
            <v>022001</v>
          </cell>
          <cell r="O32">
            <v>22</v>
          </cell>
          <cell r="P32" t="str">
            <v>022001</v>
          </cell>
          <cell r="Q32">
            <v>28</v>
          </cell>
          <cell r="R32" t="str">
            <v>022001</v>
          </cell>
          <cell r="S32">
            <v>16</v>
          </cell>
          <cell r="T32" t="str">
            <v>022001</v>
          </cell>
          <cell r="U32">
            <v>25</v>
          </cell>
          <cell r="V32" t="str">
            <v>022001</v>
          </cell>
          <cell r="W32">
            <v>18</v>
          </cell>
          <cell r="X32" t="str">
            <v>022001</v>
          </cell>
          <cell r="Y32">
            <v>18</v>
          </cell>
          <cell r="Z32" t="str">
            <v>022001</v>
          </cell>
          <cell r="AA32">
            <v>19</v>
          </cell>
          <cell r="AB32" t="str">
            <v>022001</v>
          </cell>
          <cell r="AC32">
            <v>21</v>
          </cell>
          <cell r="AD32" t="str">
            <v>022001</v>
          </cell>
          <cell r="AE32">
            <v>20</v>
          </cell>
          <cell r="AF32" t="str">
            <v>022001</v>
          </cell>
          <cell r="AG32">
            <v>33</v>
          </cell>
          <cell r="AH32" t="str">
            <v>022002</v>
          </cell>
          <cell r="AI32">
            <v>12</v>
          </cell>
          <cell r="AJ32" t="str">
            <v>022001</v>
          </cell>
          <cell r="AK32">
            <v>14</v>
          </cell>
          <cell r="AL32" t="str">
            <v>022001</v>
          </cell>
          <cell r="AM32">
            <v>33</v>
          </cell>
          <cell r="AN32" t="str">
            <v>022001</v>
          </cell>
          <cell r="AO32">
            <v>21</v>
          </cell>
          <cell r="AP32" t="str">
            <v>022001</v>
          </cell>
          <cell r="AQ32">
            <v>32</v>
          </cell>
          <cell r="AR32" t="str">
            <v>022001</v>
          </cell>
          <cell r="AS32">
            <v>18</v>
          </cell>
          <cell r="AT32" t="str">
            <v>022001</v>
          </cell>
          <cell r="AU32">
            <v>28</v>
          </cell>
          <cell r="AV32" t="str">
            <v>022002</v>
          </cell>
          <cell r="AW32">
            <v>4</v>
          </cell>
          <cell r="AX32" t="str">
            <v>022001</v>
          </cell>
          <cell r="AY32">
            <v>24</v>
          </cell>
          <cell r="AZ32" t="str">
            <v>022001</v>
          </cell>
          <cell r="BA32">
            <v>26</v>
          </cell>
          <cell r="BB32" t="str">
            <v>022001</v>
          </cell>
          <cell r="BC32">
            <v>19</v>
          </cell>
          <cell r="BD32" t="str">
            <v>022001</v>
          </cell>
          <cell r="BE32">
            <v>18</v>
          </cell>
          <cell r="BF32" t="str">
            <v>022001</v>
          </cell>
          <cell r="BG32">
            <v>26</v>
          </cell>
          <cell r="BH32" t="str">
            <v>022001</v>
          </cell>
          <cell r="BI32">
            <v>17</v>
          </cell>
          <cell r="BJ32" t="str">
            <v>022001</v>
          </cell>
          <cell r="BK32">
            <v>28</v>
          </cell>
          <cell r="BL32" t="str">
            <v>022001</v>
          </cell>
          <cell r="BM32">
            <v>18</v>
          </cell>
          <cell r="BN32" t="str">
            <v>022001</v>
          </cell>
          <cell r="BO32">
            <v>23</v>
          </cell>
          <cell r="BP32" t="str">
            <v>022001</v>
          </cell>
          <cell r="BQ32">
            <v>27</v>
          </cell>
          <cell r="BR32" t="str">
            <v>022001</v>
          </cell>
          <cell r="BS32">
            <v>16</v>
          </cell>
          <cell r="BT32" t="str">
            <v>022001</v>
          </cell>
          <cell r="BU32">
            <v>18</v>
          </cell>
          <cell r="BV32" t="str">
            <v>022001</v>
          </cell>
          <cell r="BW32">
            <v>18</v>
          </cell>
          <cell r="BX32" t="str">
            <v>022001</v>
          </cell>
          <cell r="BY32">
            <v>22</v>
          </cell>
          <cell r="BZ32" t="str">
            <v>022001</v>
          </cell>
          <cell r="CA32">
            <v>18</v>
          </cell>
          <cell r="CB32" t="str">
            <v>022001</v>
          </cell>
          <cell r="CC32">
            <v>28</v>
          </cell>
          <cell r="CD32" t="str">
            <v>022001</v>
          </cell>
          <cell r="CE32">
            <v>28</v>
          </cell>
          <cell r="CF32" t="str">
            <v>022001</v>
          </cell>
          <cell r="CG32">
            <v>30</v>
          </cell>
          <cell r="CH32" t="str">
            <v>022001</v>
          </cell>
          <cell r="CI32">
            <v>22</v>
          </cell>
          <cell r="CJ32" t="str">
            <v>022001</v>
          </cell>
          <cell r="CK32">
            <v>25</v>
          </cell>
          <cell r="CL32" t="str">
            <v>022001</v>
          </cell>
          <cell r="CM32">
            <v>14</v>
          </cell>
          <cell r="CN32" t="str">
            <v>022001</v>
          </cell>
          <cell r="CO32">
            <v>22</v>
          </cell>
          <cell r="CP32" t="str">
            <v>022001</v>
          </cell>
          <cell r="CQ32">
            <v>25</v>
          </cell>
          <cell r="CR32" t="str">
            <v>022001</v>
          </cell>
          <cell r="CS32">
            <v>24</v>
          </cell>
        </row>
        <row r="33">
          <cell r="B33" t="str">
            <v>022002</v>
          </cell>
          <cell r="D33" t="str">
            <v>022002</v>
          </cell>
          <cell r="E33">
            <v>1</v>
          </cell>
          <cell r="F33" t="str">
            <v>022002</v>
          </cell>
          <cell r="G33">
            <v>2</v>
          </cell>
          <cell r="H33" t="str">
            <v>022002</v>
          </cell>
          <cell r="I33">
            <v>5</v>
          </cell>
          <cell r="J33" t="str">
            <v>022002</v>
          </cell>
          <cell r="K33">
            <v>8</v>
          </cell>
          <cell r="L33" t="str">
            <v>022002</v>
          </cell>
          <cell r="M33">
            <v>12</v>
          </cell>
          <cell r="N33" t="str">
            <v>022002</v>
          </cell>
          <cell r="O33">
            <v>10</v>
          </cell>
          <cell r="P33" t="str">
            <v>022002</v>
          </cell>
          <cell r="Q33">
            <v>4</v>
          </cell>
          <cell r="R33" t="str">
            <v>022002</v>
          </cell>
          <cell r="S33">
            <v>5</v>
          </cell>
          <cell r="T33" t="str">
            <v>022002</v>
          </cell>
          <cell r="U33">
            <v>10</v>
          </cell>
          <cell r="V33" t="str">
            <v>022002</v>
          </cell>
          <cell r="W33">
            <v>13</v>
          </cell>
          <cell r="X33" t="str">
            <v>022002</v>
          </cell>
          <cell r="Y33">
            <v>6</v>
          </cell>
          <cell r="Z33" t="str">
            <v>022002</v>
          </cell>
          <cell r="AA33">
            <v>10</v>
          </cell>
          <cell r="AB33" t="str">
            <v>022002</v>
          </cell>
          <cell r="AC33">
            <v>8</v>
          </cell>
          <cell r="AD33" t="str">
            <v>022002</v>
          </cell>
          <cell r="AE33">
            <v>10</v>
          </cell>
          <cell r="AF33" t="str">
            <v>022002</v>
          </cell>
          <cell r="AG33">
            <v>9</v>
          </cell>
          <cell r="AH33" t="str">
            <v>022003</v>
          </cell>
          <cell r="AI33">
            <v>9</v>
          </cell>
          <cell r="AJ33" t="str">
            <v>022002</v>
          </cell>
          <cell r="AK33">
            <v>2</v>
          </cell>
          <cell r="AL33" t="str">
            <v>022002</v>
          </cell>
          <cell r="AM33">
            <v>3</v>
          </cell>
          <cell r="AN33" t="str">
            <v>022002</v>
          </cell>
          <cell r="AO33">
            <v>10</v>
          </cell>
          <cell r="AP33" t="str">
            <v>022002</v>
          </cell>
          <cell r="AQ33">
            <v>10</v>
          </cell>
          <cell r="AR33" t="str">
            <v>022002</v>
          </cell>
          <cell r="AS33">
            <v>6</v>
          </cell>
          <cell r="AT33" t="str">
            <v>022002</v>
          </cell>
          <cell r="AU33">
            <v>8</v>
          </cell>
          <cell r="AV33" t="str">
            <v>022003</v>
          </cell>
          <cell r="AW33">
            <v>8</v>
          </cell>
          <cell r="AX33" t="str">
            <v>022002</v>
          </cell>
          <cell r="AY33">
            <v>13</v>
          </cell>
          <cell r="AZ33" t="str">
            <v>022002</v>
          </cell>
          <cell r="BA33">
            <v>13</v>
          </cell>
          <cell r="BB33" t="str">
            <v>022002</v>
          </cell>
          <cell r="BC33">
            <v>12</v>
          </cell>
          <cell r="BD33" t="str">
            <v>022002</v>
          </cell>
          <cell r="BE33">
            <v>6</v>
          </cell>
          <cell r="BF33" t="str">
            <v>022002</v>
          </cell>
          <cell r="BG33">
            <v>10</v>
          </cell>
          <cell r="BH33" t="str">
            <v>022002</v>
          </cell>
          <cell r="BI33">
            <v>7</v>
          </cell>
          <cell r="BJ33" t="str">
            <v>022002</v>
          </cell>
          <cell r="BK33">
            <v>8</v>
          </cell>
          <cell r="BL33" t="str">
            <v>022002</v>
          </cell>
          <cell r="BM33">
            <v>17</v>
          </cell>
          <cell r="BN33" t="str">
            <v>022002</v>
          </cell>
          <cell r="BO33">
            <v>8</v>
          </cell>
          <cell r="BP33" t="str">
            <v>022002</v>
          </cell>
          <cell r="BQ33">
            <v>12</v>
          </cell>
          <cell r="BR33" t="str">
            <v>022002</v>
          </cell>
          <cell r="BS33">
            <v>10</v>
          </cell>
          <cell r="BT33" t="str">
            <v>022002</v>
          </cell>
          <cell r="BU33">
            <v>4</v>
          </cell>
          <cell r="BV33" t="str">
            <v>022002</v>
          </cell>
          <cell r="BW33">
            <v>10</v>
          </cell>
          <cell r="BX33" t="str">
            <v>022002</v>
          </cell>
          <cell r="BY33">
            <v>14</v>
          </cell>
          <cell r="BZ33" t="str">
            <v>022002</v>
          </cell>
          <cell r="CA33">
            <v>4</v>
          </cell>
          <cell r="CB33" t="str">
            <v>022002</v>
          </cell>
          <cell r="CC33">
            <v>9</v>
          </cell>
          <cell r="CD33" t="str">
            <v>022002</v>
          </cell>
          <cell r="CE33">
            <v>7</v>
          </cell>
          <cell r="CF33" t="str">
            <v>022002</v>
          </cell>
          <cell r="CG33">
            <v>9</v>
          </cell>
          <cell r="CH33" t="str">
            <v>022002</v>
          </cell>
          <cell r="CI33">
            <v>12</v>
          </cell>
          <cell r="CJ33" t="str">
            <v>022002</v>
          </cell>
          <cell r="CK33">
            <v>10</v>
          </cell>
          <cell r="CL33" t="str">
            <v>022002</v>
          </cell>
          <cell r="CM33">
            <v>5</v>
          </cell>
          <cell r="CN33" t="str">
            <v>022002</v>
          </cell>
          <cell r="CO33">
            <v>9</v>
          </cell>
          <cell r="CP33" t="str">
            <v>022002</v>
          </cell>
          <cell r="CQ33">
            <v>11</v>
          </cell>
          <cell r="CR33" t="str">
            <v>022002</v>
          </cell>
          <cell r="CS33">
            <v>5</v>
          </cell>
        </row>
        <row r="34">
          <cell r="B34" t="str">
            <v>022003</v>
          </cell>
          <cell r="C34">
            <v>1</v>
          </cell>
          <cell r="D34" t="str">
            <v>022003</v>
          </cell>
          <cell r="E34">
            <v>1</v>
          </cell>
          <cell r="F34" t="str">
            <v>022003</v>
          </cell>
          <cell r="G34">
            <v>6</v>
          </cell>
          <cell r="H34" t="str">
            <v>022003</v>
          </cell>
          <cell r="I34">
            <v>3</v>
          </cell>
          <cell r="J34" t="str">
            <v>022003</v>
          </cell>
          <cell r="K34">
            <v>2</v>
          </cell>
          <cell r="L34" t="str">
            <v>022003</v>
          </cell>
          <cell r="M34">
            <v>8</v>
          </cell>
          <cell r="N34" t="str">
            <v>022003</v>
          </cell>
          <cell r="O34">
            <v>7</v>
          </cell>
          <cell r="P34" t="str">
            <v>022003</v>
          </cell>
          <cell r="Q34">
            <v>9</v>
          </cell>
          <cell r="R34" t="str">
            <v>022003</v>
          </cell>
          <cell r="S34">
            <v>8</v>
          </cell>
          <cell r="T34" t="str">
            <v>022003</v>
          </cell>
          <cell r="U34">
            <v>11</v>
          </cell>
          <cell r="V34" t="str">
            <v>022003</v>
          </cell>
          <cell r="W34">
            <v>8</v>
          </cell>
          <cell r="X34" t="str">
            <v>022003</v>
          </cell>
          <cell r="Y34">
            <v>8</v>
          </cell>
          <cell r="Z34" t="str">
            <v>022003</v>
          </cell>
          <cell r="AA34">
            <v>7</v>
          </cell>
          <cell r="AB34" t="str">
            <v>022003</v>
          </cell>
          <cell r="AC34">
            <v>6</v>
          </cell>
          <cell r="AD34" t="str">
            <v>022003</v>
          </cell>
          <cell r="AE34">
            <v>6</v>
          </cell>
          <cell r="AF34" t="str">
            <v>022003</v>
          </cell>
          <cell r="AG34">
            <v>7</v>
          </cell>
          <cell r="AH34" t="str">
            <v>022012</v>
          </cell>
          <cell r="AI34">
            <v>4</v>
          </cell>
          <cell r="AJ34" t="str">
            <v>022003</v>
          </cell>
          <cell r="AK34">
            <v>5</v>
          </cell>
          <cell r="AL34" t="str">
            <v>022003</v>
          </cell>
          <cell r="AM34">
            <v>7</v>
          </cell>
          <cell r="AN34" t="str">
            <v>022003</v>
          </cell>
          <cell r="AO34">
            <v>10</v>
          </cell>
          <cell r="AP34" t="str">
            <v>022003</v>
          </cell>
          <cell r="AQ34">
            <v>4</v>
          </cell>
          <cell r="AR34" t="str">
            <v>022003</v>
          </cell>
          <cell r="AS34">
            <v>7</v>
          </cell>
          <cell r="AT34" t="str">
            <v>022003</v>
          </cell>
          <cell r="AU34">
            <v>7</v>
          </cell>
          <cell r="AV34" t="str">
            <v>022012</v>
          </cell>
          <cell r="AW34">
            <v>7</v>
          </cell>
          <cell r="AX34" t="str">
            <v>022003</v>
          </cell>
          <cell r="AY34">
            <v>5</v>
          </cell>
          <cell r="AZ34" t="str">
            <v>022003</v>
          </cell>
          <cell r="BA34">
            <v>5</v>
          </cell>
          <cell r="BB34" t="str">
            <v>022003</v>
          </cell>
          <cell r="BC34">
            <v>7</v>
          </cell>
          <cell r="BD34" t="str">
            <v>022003</v>
          </cell>
          <cell r="BE34">
            <v>12</v>
          </cell>
          <cell r="BF34" t="str">
            <v>022003</v>
          </cell>
          <cell r="BG34">
            <v>5</v>
          </cell>
          <cell r="BH34" t="str">
            <v>022003</v>
          </cell>
          <cell r="BI34">
            <v>7</v>
          </cell>
          <cell r="BJ34" t="str">
            <v>022003</v>
          </cell>
          <cell r="BK34">
            <v>9</v>
          </cell>
          <cell r="BL34" t="str">
            <v>022003</v>
          </cell>
          <cell r="BM34">
            <v>5</v>
          </cell>
          <cell r="BN34" t="str">
            <v>022003</v>
          </cell>
          <cell r="BO34">
            <v>9</v>
          </cell>
          <cell r="BP34" t="str">
            <v>022003</v>
          </cell>
          <cell r="BQ34">
            <v>6</v>
          </cell>
          <cell r="BR34" t="str">
            <v>022003</v>
          </cell>
          <cell r="BS34">
            <v>4</v>
          </cell>
          <cell r="BT34" t="str">
            <v>022003</v>
          </cell>
          <cell r="BU34">
            <v>13</v>
          </cell>
          <cell r="BV34" t="str">
            <v>022003</v>
          </cell>
          <cell r="BW34">
            <v>16</v>
          </cell>
          <cell r="BX34" t="str">
            <v>022003</v>
          </cell>
          <cell r="BY34">
            <v>9</v>
          </cell>
          <cell r="BZ34" t="str">
            <v>022003</v>
          </cell>
          <cell r="CA34">
            <v>9</v>
          </cell>
          <cell r="CB34" t="str">
            <v>022003</v>
          </cell>
          <cell r="CC34">
            <v>6</v>
          </cell>
          <cell r="CD34" t="str">
            <v>022003</v>
          </cell>
          <cell r="CE34">
            <v>4</v>
          </cell>
          <cell r="CF34" t="str">
            <v>022003</v>
          </cell>
          <cell r="CG34">
            <v>6</v>
          </cell>
          <cell r="CH34" t="str">
            <v>022003</v>
          </cell>
          <cell r="CI34">
            <v>9</v>
          </cell>
          <cell r="CJ34" t="str">
            <v>022003</v>
          </cell>
          <cell r="CK34">
            <v>7</v>
          </cell>
          <cell r="CL34" t="str">
            <v>022003</v>
          </cell>
          <cell r="CM34">
            <v>9</v>
          </cell>
          <cell r="CN34" t="str">
            <v>022003</v>
          </cell>
          <cell r="CO34">
            <v>7</v>
          </cell>
          <cell r="CP34" t="str">
            <v>022003</v>
          </cell>
          <cell r="CQ34">
            <v>11</v>
          </cell>
          <cell r="CR34" t="str">
            <v>022003</v>
          </cell>
          <cell r="CS34">
            <v>8</v>
          </cell>
        </row>
        <row r="35">
          <cell r="B35" t="str">
            <v>022012</v>
          </cell>
          <cell r="C35">
            <v>1</v>
          </cell>
          <cell r="J35" t="str">
            <v>022012</v>
          </cell>
          <cell r="K35">
            <v>2</v>
          </cell>
          <cell r="L35" t="str">
            <v>022012</v>
          </cell>
          <cell r="M35">
            <v>8</v>
          </cell>
          <cell r="N35" t="str">
            <v>022012</v>
          </cell>
          <cell r="O35">
            <v>4</v>
          </cell>
          <cell r="P35" t="str">
            <v>022012</v>
          </cell>
          <cell r="Q35">
            <v>6</v>
          </cell>
          <cell r="R35" t="str">
            <v>022012</v>
          </cell>
          <cell r="S35">
            <v>6</v>
          </cell>
          <cell r="T35" t="str">
            <v>022012</v>
          </cell>
          <cell r="U35">
            <v>3</v>
          </cell>
          <cell r="V35" t="str">
            <v>022012</v>
          </cell>
          <cell r="W35">
            <v>1</v>
          </cell>
          <cell r="X35" t="str">
            <v>022012</v>
          </cell>
          <cell r="Y35">
            <v>1</v>
          </cell>
          <cell r="Z35" t="str">
            <v>022012</v>
          </cell>
          <cell r="AA35">
            <v>1</v>
          </cell>
          <cell r="AB35" t="str">
            <v>022012</v>
          </cell>
          <cell r="AC35">
            <v>2</v>
          </cell>
          <cell r="AD35" t="str">
            <v>022012</v>
          </cell>
          <cell r="AE35">
            <v>2</v>
          </cell>
          <cell r="AF35" t="str">
            <v>022012</v>
          </cell>
          <cell r="AG35">
            <v>1</v>
          </cell>
          <cell r="AH35" t="str">
            <v>022102</v>
          </cell>
          <cell r="AI35">
            <v>8</v>
          </cell>
          <cell r="AJ35" t="str">
            <v>022012</v>
          </cell>
          <cell r="AK35">
            <v>4</v>
          </cell>
          <cell r="AL35" t="str">
            <v>022012</v>
          </cell>
          <cell r="AM35">
            <v>1</v>
          </cell>
          <cell r="AN35" t="str">
            <v>022012</v>
          </cell>
          <cell r="AO35">
            <v>4</v>
          </cell>
          <cell r="AP35" t="str">
            <v>022012</v>
          </cell>
          <cell r="AQ35">
            <v>4</v>
          </cell>
          <cell r="AR35" t="str">
            <v>022012</v>
          </cell>
          <cell r="AS35">
            <v>4</v>
          </cell>
          <cell r="AT35" t="str">
            <v>022012</v>
          </cell>
          <cell r="AU35">
            <v>4</v>
          </cell>
          <cell r="AV35" t="str">
            <v>022102</v>
          </cell>
          <cell r="AW35">
            <v>9</v>
          </cell>
          <cell r="AX35" t="str">
            <v>022012</v>
          </cell>
          <cell r="AY35">
            <v>2</v>
          </cell>
          <cell r="AZ35" t="str">
            <v>022012</v>
          </cell>
          <cell r="BA35">
            <v>5</v>
          </cell>
          <cell r="BB35" t="str">
            <v>022012</v>
          </cell>
          <cell r="BC35">
            <v>4</v>
          </cell>
          <cell r="BD35" t="str">
            <v>022012</v>
          </cell>
          <cell r="BE35">
            <v>4</v>
          </cell>
          <cell r="BF35" t="str">
            <v>022102</v>
          </cell>
          <cell r="BG35">
            <v>7</v>
          </cell>
          <cell r="BH35" t="str">
            <v>022012</v>
          </cell>
          <cell r="BI35">
            <v>10</v>
          </cell>
          <cell r="BJ35" t="str">
            <v>022012</v>
          </cell>
          <cell r="BK35">
            <v>3</v>
          </cell>
          <cell r="BL35" t="str">
            <v>022012</v>
          </cell>
          <cell r="BM35">
            <v>5</v>
          </cell>
          <cell r="BN35" t="str">
            <v>022012</v>
          </cell>
          <cell r="BO35">
            <v>3</v>
          </cell>
          <cell r="BP35" t="str">
            <v>022012</v>
          </cell>
          <cell r="BQ35">
            <v>7</v>
          </cell>
          <cell r="BR35" t="str">
            <v>022012</v>
          </cell>
          <cell r="BS35">
            <v>5</v>
          </cell>
          <cell r="BT35" t="str">
            <v>022012</v>
          </cell>
          <cell r="BU35">
            <v>10</v>
          </cell>
          <cell r="BV35" t="str">
            <v>022012</v>
          </cell>
          <cell r="BW35">
            <v>2</v>
          </cell>
          <cell r="BX35" t="str">
            <v>022012</v>
          </cell>
          <cell r="BY35">
            <v>3</v>
          </cell>
          <cell r="BZ35" t="str">
            <v>022012</v>
          </cell>
          <cell r="CA35">
            <v>1</v>
          </cell>
          <cell r="CB35" t="str">
            <v>022012</v>
          </cell>
          <cell r="CC35">
            <v>3</v>
          </cell>
          <cell r="CD35" t="str">
            <v>022012</v>
          </cell>
          <cell r="CE35">
            <v>13</v>
          </cell>
          <cell r="CF35" t="str">
            <v>022012</v>
          </cell>
          <cell r="CG35">
            <v>4</v>
          </cell>
          <cell r="CH35" t="str">
            <v>022012</v>
          </cell>
          <cell r="CI35">
            <v>2</v>
          </cell>
          <cell r="CJ35" t="str">
            <v>022012</v>
          </cell>
          <cell r="CK35">
            <v>8</v>
          </cell>
          <cell r="CL35" t="str">
            <v>022012</v>
          </cell>
          <cell r="CM35">
            <v>7</v>
          </cell>
          <cell r="CN35" t="str">
            <v>022012</v>
          </cell>
          <cell r="CO35">
            <v>3</v>
          </cell>
          <cell r="CP35" t="str">
            <v>022012</v>
          </cell>
          <cell r="CQ35">
            <v>3</v>
          </cell>
          <cell r="CR35" t="str">
            <v>022012</v>
          </cell>
          <cell r="CS35">
            <v>4</v>
          </cell>
        </row>
        <row r="36">
          <cell r="B36" t="str">
            <v>022102</v>
          </cell>
          <cell r="F36" t="str">
            <v>022102</v>
          </cell>
          <cell r="G36">
            <v>3</v>
          </cell>
          <cell r="H36" t="str">
            <v>022102</v>
          </cell>
          <cell r="I36">
            <v>1</v>
          </cell>
          <cell r="J36" t="str">
            <v>022102</v>
          </cell>
          <cell r="K36">
            <v>4</v>
          </cell>
          <cell r="L36" t="str">
            <v>022102</v>
          </cell>
          <cell r="M36">
            <v>7</v>
          </cell>
          <cell r="N36" t="str">
            <v>022102</v>
          </cell>
          <cell r="O36">
            <v>3</v>
          </cell>
          <cell r="P36" t="str">
            <v>022102</v>
          </cell>
          <cell r="Q36">
            <v>3</v>
          </cell>
          <cell r="R36" t="str">
            <v>022102</v>
          </cell>
          <cell r="S36">
            <v>1</v>
          </cell>
          <cell r="T36" t="str">
            <v>022102</v>
          </cell>
          <cell r="U36">
            <v>1</v>
          </cell>
          <cell r="V36" t="str">
            <v>022102</v>
          </cell>
          <cell r="W36">
            <v>5</v>
          </cell>
          <cell r="X36" t="str">
            <v>022102</v>
          </cell>
          <cell r="Y36">
            <v>7</v>
          </cell>
          <cell r="Z36" t="str">
            <v>022102</v>
          </cell>
          <cell r="AA36">
            <v>5</v>
          </cell>
          <cell r="AB36" t="str">
            <v>022102</v>
          </cell>
          <cell r="AC36">
            <v>8</v>
          </cell>
          <cell r="AD36" t="str">
            <v>022102</v>
          </cell>
          <cell r="AE36">
            <v>3</v>
          </cell>
          <cell r="AF36" t="str">
            <v>022102</v>
          </cell>
          <cell r="AG36">
            <v>6</v>
          </cell>
          <cell r="AH36" t="str">
            <v>022103</v>
          </cell>
          <cell r="AI36">
            <v>5</v>
          </cell>
          <cell r="AJ36" t="str">
            <v>022102</v>
          </cell>
          <cell r="AK36">
            <v>6</v>
          </cell>
          <cell r="AL36" t="str">
            <v>022102</v>
          </cell>
          <cell r="AM36">
            <v>4</v>
          </cell>
          <cell r="AN36" t="str">
            <v>022102</v>
          </cell>
          <cell r="AO36">
            <v>8</v>
          </cell>
          <cell r="AP36" t="str">
            <v>022102</v>
          </cell>
          <cell r="AQ36">
            <v>10</v>
          </cell>
          <cell r="AR36" t="str">
            <v>022102</v>
          </cell>
          <cell r="AS36">
            <v>4</v>
          </cell>
          <cell r="AT36" t="str">
            <v>022102</v>
          </cell>
          <cell r="AU36">
            <v>7</v>
          </cell>
          <cell r="AV36" t="str">
            <v>022103</v>
          </cell>
          <cell r="AW36">
            <v>2</v>
          </cell>
          <cell r="AX36" t="str">
            <v>022102</v>
          </cell>
          <cell r="AY36">
            <v>3</v>
          </cell>
          <cell r="AZ36" t="str">
            <v>022102</v>
          </cell>
          <cell r="BA36">
            <v>7</v>
          </cell>
          <cell r="BB36" t="str">
            <v>022102</v>
          </cell>
          <cell r="BC36">
            <v>3</v>
          </cell>
          <cell r="BD36" t="str">
            <v>022102</v>
          </cell>
          <cell r="BE36">
            <v>2</v>
          </cell>
          <cell r="BF36" t="str">
            <v>022103</v>
          </cell>
          <cell r="BG36">
            <v>8</v>
          </cell>
          <cell r="BH36" t="str">
            <v>022102</v>
          </cell>
          <cell r="BI36">
            <v>7</v>
          </cell>
          <cell r="BJ36" t="str">
            <v>022102</v>
          </cell>
          <cell r="BK36">
            <v>7</v>
          </cell>
          <cell r="BL36" t="str">
            <v>022102</v>
          </cell>
          <cell r="BM36">
            <v>12</v>
          </cell>
          <cell r="BN36" t="str">
            <v>022102</v>
          </cell>
          <cell r="BO36">
            <v>6</v>
          </cell>
          <cell r="BP36" t="str">
            <v>022102</v>
          </cell>
          <cell r="BQ36">
            <v>7</v>
          </cell>
          <cell r="BR36" t="str">
            <v>022102</v>
          </cell>
          <cell r="BS36">
            <v>6</v>
          </cell>
          <cell r="BT36" t="str">
            <v>022102</v>
          </cell>
          <cell r="BU36">
            <v>10</v>
          </cell>
          <cell r="BV36" t="str">
            <v>022102</v>
          </cell>
          <cell r="BW36">
            <v>2</v>
          </cell>
          <cell r="BX36" t="str">
            <v>022102</v>
          </cell>
          <cell r="BY36">
            <v>6</v>
          </cell>
          <cell r="BZ36" t="str">
            <v>022102</v>
          </cell>
          <cell r="CA36">
            <v>4</v>
          </cell>
          <cell r="CB36" t="str">
            <v>022102</v>
          </cell>
          <cell r="CC36">
            <v>8</v>
          </cell>
          <cell r="CD36" t="str">
            <v>022102</v>
          </cell>
          <cell r="CE36">
            <v>2</v>
          </cell>
          <cell r="CF36" t="str">
            <v>022102</v>
          </cell>
          <cell r="CG36">
            <v>5</v>
          </cell>
          <cell r="CH36" t="str">
            <v>022102</v>
          </cell>
          <cell r="CI36">
            <v>10</v>
          </cell>
          <cell r="CJ36" t="str">
            <v>022102</v>
          </cell>
          <cell r="CK36">
            <v>12</v>
          </cell>
          <cell r="CL36" t="str">
            <v>022102</v>
          </cell>
          <cell r="CM36">
            <v>9</v>
          </cell>
          <cell r="CN36" t="str">
            <v>022102</v>
          </cell>
          <cell r="CO36">
            <v>3</v>
          </cell>
          <cell r="CP36" t="str">
            <v>022102</v>
          </cell>
          <cell r="CQ36">
            <v>8</v>
          </cell>
          <cell r="CR36" t="str">
            <v>022102</v>
          </cell>
          <cell r="CS36">
            <v>4</v>
          </cell>
        </row>
        <row r="37">
          <cell r="B37" t="str">
            <v>022103</v>
          </cell>
          <cell r="F37" t="str">
            <v>022103</v>
          </cell>
          <cell r="G37">
            <v>4</v>
          </cell>
          <cell r="H37" t="str">
            <v>022103</v>
          </cell>
          <cell r="I37">
            <v>1</v>
          </cell>
          <cell r="J37" t="str">
            <v>022103</v>
          </cell>
          <cell r="K37">
            <v>4</v>
          </cell>
          <cell r="L37" t="str">
            <v>022103</v>
          </cell>
          <cell r="M37">
            <v>5</v>
          </cell>
          <cell r="N37" t="str">
            <v>022103</v>
          </cell>
          <cell r="O37">
            <v>6</v>
          </cell>
          <cell r="P37" t="str">
            <v>022103</v>
          </cell>
          <cell r="Q37">
            <v>5</v>
          </cell>
          <cell r="R37" t="str">
            <v>022104</v>
          </cell>
          <cell r="S37">
            <v>20</v>
          </cell>
          <cell r="T37" t="str">
            <v>022103</v>
          </cell>
          <cell r="U37">
            <v>6</v>
          </cell>
          <cell r="V37" t="str">
            <v>022103</v>
          </cell>
          <cell r="W37">
            <v>3</v>
          </cell>
          <cell r="X37" t="str">
            <v>022103</v>
          </cell>
          <cell r="Y37">
            <v>6</v>
          </cell>
          <cell r="Z37" t="str">
            <v>022104</v>
          </cell>
          <cell r="AA37">
            <v>20</v>
          </cell>
          <cell r="AB37" t="str">
            <v>022103</v>
          </cell>
          <cell r="AC37">
            <v>10</v>
          </cell>
          <cell r="AD37" t="str">
            <v>022103</v>
          </cell>
          <cell r="AE37">
            <v>10</v>
          </cell>
          <cell r="AF37" t="str">
            <v>022103</v>
          </cell>
          <cell r="AG37">
            <v>7</v>
          </cell>
          <cell r="AH37" t="str">
            <v>022104</v>
          </cell>
          <cell r="AI37">
            <v>9</v>
          </cell>
          <cell r="AJ37" t="str">
            <v>022103</v>
          </cell>
          <cell r="AK37">
            <v>1</v>
          </cell>
          <cell r="AL37" t="str">
            <v>022103</v>
          </cell>
          <cell r="AM37">
            <v>6</v>
          </cell>
          <cell r="AN37" t="str">
            <v>022103</v>
          </cell>
          <cell r="AO37">
            <v>3</v>
          </cell>
          <cell r="AP37" t="str">
            <v>022103</v>
          </cell>
          <cell r="AQ37">
            <v>4</v>
          </cell>
          <cell r="AR37" t="str">
            <v>022103</v>
          </cell>
          <cell r="AS37">
            <v>6</v>
          </cell>
          <cell r="AT37" t="str">
            <v>022103</v>
          </cell>
          <cell r="AU37">
            <v>6</v>
          </cell>
          <cell r="AV37" t="str">
            <v>022104</v>
          </cell>
          <cell r="AW37">
            <v>14</v>
          </cell>
          <cell r="AX37" t="str">
            <v>022103</v>
          </cell>
          <cell r="AY37">
            <v>3</v>
          </cell>
          <cell r="AZ37" t="str">
            <v>022103</v>
          </cell>
          <cell r="BA37">
            <v>8</v>
          </cell>
          <cell r="BB37" t="str">
            <v>022103</v>
          </cell>
          <cell r="BC37">
            <v>10</v>
          </cell>
          <cell r="BD37" t="str">
            <v>022103</v>
          </cell>
          <cell r="BE37">
            <v>7</v>
          </cell>
          <cell r="BF37" t="str">
            <v>022104</v>
          </cell>
          <cell r="BG37">
            <v>11</v>
          </cell>
          <cell r="BH37" t="str">
            <v>022103</v>
          </cell>
          <cell r="BI37">
            <v>8</v>
          </cell>
          <cell r="BJ37" t="str">
            <v>022103</v>
          </cell>
          <cell r="BK37">
            <v>6</v>
          </cell>
          <cell r="BL37" t="str">
            <v>022103</v>
          </cell>
          <cell r="BM37">
            <v>7</v>
          </cell>
          <cell r="BN37" t="str">
            <v>022103</v>
          </cell>
          <cell r="BO37">
            <v>5</v>
          </cell>
          <cell r="BP37" t="str">
            <v>022103</v>
          </cell>
          <cell r="BQ37">
            <v>8</v>
          </cell>
          <cell r="BR37" t="str">
            <v>022103</v>
          </cell>
          <cell r="BS37">
            <v>1</v>
          </cell>
          <cell r="BT37" t="str">
            <v>022103</v>
          </cell>
          <cell r="BU37">
            <v>4</v>
          </cell>
          <cell r="BV37" t="str">
            <v>022103</v>
          </cell>
          <cell r="BW37">
            <v>3</v>
          </cell>
          <cell r="BX37" t="str">
            <v>022103</v>
          </cell>
          <cell r="BY37">
            <v>1</v>
          </cell>
          <cell r="BZ37" t="str">
            <v>022103</v>
          </cell>
          <cell r="CA37">
            <v>4</v>
          </cell>
          <cell r="CB37" t="str">
            <v>022103</v>
          </cell>
          <cell r="CC37">
            <v>3</v>
          </cell>
          <cell r="CD37" t="str">
            <v>022103</v>
          </cell>
          <cell r="CE37">
            <v>5</v>
          </cell>
          <cell r="CF37" t="str">
            <v>022103</v>
          </cell>
          <cell r="CG37">
            <v>11</v>
          </cell>
          <cell r="CH37" t="str">
            <v>022103</v>
          </cell>
          <cell r="CI37">
            <v>9</v>
          </cell>
          <cell r="CJ37" t="str">
            <v>022103</v>
          </cell>
          <cell r="CK37">
            <v>8</v>
          </cell>
          <cell r="CL37" t="str">
            <v>022103</v>
          </cell>
          <cell r="CM37">
            <v>5</v>
          </cell>
          <cell r="CN37" t="str">
            <v>022103</v>
          </cell>
          <cell r="CO37">
            <v>4</v>
          </cell>
          <cell r="CP37" t="str">
            <v>022103</v>
          </cell>
          <cell r="CQ37">
            <v>4</v>
          </cell>
          <cell r="CR37" t="str">
            <v>022103</v>
          </cell>
          <cell r="CS37">
            <v>3</v>
          </cell>
        </row>
        <row r="38">
          <cell r="B38" t="str">
            <v>022104</v>
          </cell>
          <cell r="C38">
            <v>1</v>
          </cell>
          <cell r="F38" t="str">
            <v>022104</v>
          </cell>
          <cell r="G38">
            <v>8</v>
          </cell>
          <cell r="H38" t="str">
            <v>022104</v>
          </cell>
          <cell r="I38">
            <v>9</v>
          </cell>
          <cell r="J38" t="str">
            <v>022104</v>
          </cell>
          <cell r="K38">
            <v>14</v>
          </cell>
          <cell r="L38" t="str">
            <v>022104</v>
          </cell>
          <cell r="M38">
            <v>15</v>
          </cell>
          <cell r="N38" t="str">
            <v>022104</v>
          </cell>
          <cell r="O38">
            <v>16</v>
          </cell>
          <cell r="P38" t="str">
            <v>022104</v>
          </cell>
          <cell r="Q38">
            <v>15</v>
          </cell>
          <cell r="R38" t="str">
            <v>022201</v>
          </cell>
          <cell r="S38">
            <v>32</v>
          </cell>
          <cell r="T38" t="str">
            <v>022104</v>
          </cell>
          <cell r="U38">
            <v>11</v>
          </cell>
          <cell r="V38" t="str">
            <v>022104</v>
          </cell>
          <cell r="W38">
            <v>18</v>
          </cell>
          <cell r="X38" t="str">
            <v>022104</v>
          </cell>
          <cell r="Y38">
            <v>12</v>
          </cell>
          <cell r="Z38" t="str">
            <v>022201</v>
          </cell>
          <cell r="AA38">
            <v>27</v>
          </cell>
          <cell r="AB38" t="str">
            <v>022104</v>
          </cell>
          <cell r="AC38">
            <v>8</v>
          </cell>
          <cell r="AD38" t="str">
            <v>022104</v>
          </cell>
          <cell r="AE38">
            <v>12</v>
          </cell>
          <cell r="AF38" t="str">
            <v>022104</v>
          </cell>
          <cell r="AG38">
            <v>13</v>
          </cell>
          <cell r="AH38" t="str">
            <v>022201</v>
          </cell>
          <cell r="AI38">
            <v>26</v>
          </cell>
          <cell r="AJ38" t="str">
            <v>022104</v>
          </cell>
          <cell r="AK38">
            <v>10</v>
          </cell>
          <cell r="AL38" t="str">
            <v>022104</v>
          </cell>
          <cell r="AM38">
            <v>18</v>
          </cell>
          <cell r="AN38" t="str">
            <v>022104</v>
          </cell>
          <cell r="AO38">
            <v>10</v>
          </cell>
          <cell r="AP38" t="str">
            <v>022104</v>
          </cell>
          <cell r="AQ38">
            <v>9</v>
          </cell>
          <cell r="AR38" t="str">
            <v>022104</v>
          </cell>
          <cell r="AS38">
            <v>13</v>
          </cell>
          <cell r="AT38" t="str">
            <v>022104</v>
          </cell>
          <cell r="AU38">
            <v>11</v>
          </cell>
          <cell r="AV38" t="str">
            <v>022201</v>
          </cell>
          <cell r="AW38">
            <v>29</v>
          </cell>
          <cell r="AX38" t="str">
            <v>022104</v>
          </cell>
          <cell r="AY38">
            <v>16</v>
          </cell>
          <cell r="AZ38" t="str">
            <v>022104</v>
          </cell>
          <cell r="BA38">
            <v>16</v>
          </cell>
          <cell r="BB38" t="str">
            <v>022104</v>
          </cell>
          <cell r="BC38">
            <v>15</v>
          </cell>
          <cell r="BD38" t="str">
            <v>022104</v>
          </cell>
          <cell r="BE38">
            <v>15</v>
          </cell>
          <cell r="BF38" t="str">
            <v>022201</v>
          </cell>
          <cell r="BG38">
            <v>35</v>
          </cell>
          <cell r="BH38" t="str">
            <v>022104</v>
          </cell>
          <cell r="BI38">
            <v>18</v>
          </cell>
          <cell r="BJ38" t="str">
            <v>022104</v>
          </cell>
          <cell r="BK38">
            <v>16</v>
          </cell>
          <cell r="BL38" t="str">
            <v>022104</v>
          </cell>
          <cell r="BM38">
            <v>16</v>
          </cell>
          <cell r="BN38" t="str">
            <v>022104</v>
          </cell>
          <cell r="BO38">
            <v>10</v>
          </cell>
          <cell r="BP38" t="str">
            <v>022104</v>
          </cell>
          <cell r="BQ38">
            <v>20</v>
          </cell>
          <cell r="BR38" t="str">
            <v>022104</v>
          </cell>
          <cell r="BS38">
            <v>13</v>
          </cell>
          <cell r="BT38" t="str">
            <v>022104</v>
          </cell>
          <cell r="BU38">
            <v>16</v>
          </cell>
          <cell r="BV38" t="str">
            <v>022104</v>
          </cell>
          <cell r="BW38">
            <v>15</v>
          </cell>
          <cell r="BX38" t="str">
            <v>022104</v>
          </cell>
          <cell r="BY38">
            <v>14</v>
          </cell>
          <cell r="BZ38" t="str">
            <v>022104</v>
          </cell>
          <cell r="CA38">
            <v>15</v>
          </cell>
          <cell r="CB38" t="str">
            <v>022104</v>
          </cell>
          <cell r="CC38">
            <v>19</v>
          </cell>
          <cell r="CD38" t="str">
            <v>022104</v>
          </cell>
          <cell r="CE38">
            <v>16</v>
          </cell>
          <cell r="CF38" t="str">
            <v>022104</v>
          </cell>
          <cell r="CG38">
            <v>19</v>
          </cell>
          <cell r="CH38" t="str">
            <v>022104</v>
          </cell>
          <cell r="CI38">
            <v>12</v>
          </cell>
          <cell r="CJ38" t="str">
            <v>022104</v>
          </cell>
          <cell r="CK38">
            <v>12</v>
          </cell>
          <cell r="CL38" t="str">
            <v>022104</v>
          </cell>
          <cell r="CM38">
            <v>18</v>
          </cell>
          <cell r="CN38" t="str">
            <v>022104</v>
          </cell>
          <cell r="CO38">
            <v>12</v>
          </cell>
          <cell r="CP38" t="str">
            <v>022104</v>
          </cell>
          <cell r="CQ38">
            <v>12</v>
          </cell>
          <cell r="CR38" t="str">
            <v>022104</v>
          </cell>
          <cell r="CS38">
            <v>21</v>
          </cell>
        </row>
        <row r="39">
          <cell r="B39" t="str">
            <v>022201</v>
          </cell>
          <cell r="C39">
            <v>1</v>
          </cell>
          <cell r="D39" t="str">
            <v>022201</v>
          </cell>
          <cell r="E39">
            <v>1</v>
          </cell>
          <cell r="F39" t="str">
            <v>022201</v>
          </cell>
          <cell r="G39">
            <v>18</v>
          </cell>
          <cell r="H39" t="str">
            <v>022201</v>
          </cell>
          <cell r="I39">
            <v>3</v>
          </cell>
          <cell r="J39" t="str">
            <v>022201</v>
          </cell>
          <cell r="K39">
            <v>22</v>
          </cell>
          <cell r="L39" t="str">
            <v>022201</v>
          </cell>
          <cell r="M39">
            <v>25</v>
          </cell>
          <cell r="N39" t="str">
            <v>022201</v>
          </cell>
          <cell r="O39">
            <v>33</v>
          </cell>
          <cell r="P39" t="str">
            <v>022201</v>
          </cell>
          <cell r="Q39">
            <v>23</v>
          </cell>
          <cell r="R39" t="str">
            <v>022202</v>
          </cell>
          <cell r="S39">
            <v>18</v>
          </cell>
          <cell r="T39" t="str">
            <v>022201</v>
          </cell>
          <cell r="U39">
            <v>23</v>
          </cell>
          <cell r="V39" t="str">
            <v>022201</v>
          </cell>
          <cell r="W39">
            <v>31</v>
          </cell>
          <cell r="X39" t="str">
            <v>022201</v>
          </cell>
          <cell r="Y39">
            <v>34</v>
          </cell>
          <cell r="Z39" t="str">
            <v>022202</v>
          </cell>
          <cell r="AA39">
            <v>20</v>
          </cell>
          <cell r="AB39" t="str">
            <v>022201</v>
          </cell>
          <cell r="AC39">
            <v>26</v>
          </cell>
          <cell r="AD39" t="str">
            <v>022201</v>
          </cell>
          <cell r="AE39">
            <v>31</v>
          </cell>
          <cell r="AF39" t="str">
            <v>022201</v>
          </cell>
          <cell r="AG39">
            <v>28</v>
          </cell>
          <cell r="AH39" t="str">
            <v>022202</v>
          </cell>
          <cell r="AI39">
            <v>13</v>
          </cell>
          <cell r="AJ39" t="str">
            <v>022201</v>
          </cell>
          <cell r="AK39">
            <v>25</v>
          </cell>
          <cell r="AL39" t="str">
            <v>022201</v>
          </cell>
          <cell r="AM39">
            <v>35</v>
          </cell>
          <cell r="AN39" t="str">
            <v>022201</v>
          </cell>
          <cell r="AO39">
            <v>35</v>
          </cell>
          <cell r="AP39" t="str">
            <v>022201</v>
          </cell>
          <cell r="AQ39">
            <v>29</v>
          </cell>
          <cell r="AR39" t="str">
            <v>022201</v>
          </cell>
          <cell r="AS39">
            <v>30</v>
          </cell>
          <cell r="AT39" t="str">
            <v>022201</v>
          </cell>
          <cell r="AU39">
            <v>30</v>
          </cell>
          <cell r="AV39" t="str">
            <v>022202</v>
          </cell>
          <cell r="AW39">
            <v>15</v>
          </cell>
          <cell r="AX39" t="str">
            <v>022201</v>
          </cell>
          <cell r="AY39">
            <v>30</v>
          </cell>
          <cell r="AZ39" t="str">
            <v>022201</v>
          </cell>
          <cell r="BA39">
            <v>31</v>
          </cell>
          <cell r="BB39" t="str">
            <v>022201</v>
          </cell>
          <cell r="BC39">
            <v>36</v>
          </cell>
          <cell r="BD39" t="str">
            <v>022201</v>
          </cell>
          <cell r="BE39">
            <v>29</v>
          </cell>
          <cell r="BF39" t="str">
            <v>022202</v>
          </cell>
          <cell r="BG39">
            <v>15</v>
          </cell>
          <cell r="BH39" t="str">
            <v>022201</v>
          </cell>
          <cell r="BI39">
            <v>26</v>
          </cell>
          <cell r="BJ39" t="str">
            <v>022201</v>
          </cell>
          <cell r="BK39">
            <v>27</v>
          </cell>
          <cell r="BL39" t="str">
            <v>022201</v>
          </cell>
          <cell r="BM39">
            <v>38</v>
          </cell>
          <cell r="BN39" t="str">
            <v>022201</v>
          </cell>
          <cell r="BO39">
            <v>41</v>
          </cell>
          <cell r="BP39" t="str">
            <v>022201</v>
          </cell>
          <cell r="BQ39">
            <v>36</v>
          </cell>
          <cell r="BR39" t="str">
            <v>022201</v>
          </cell>
          <cell r="BS39">
            <v>38</v>
          </cell>
          <cell r="BT39" t="str">
            <v>022201</v>
          </cell>
          <cell r="BU39">
            <v>39</v>
          </cell>
          <cell r="BV39" t="str">
            <v>022201</v>
          </cell>
          <cell r="BW39">
            <v>37</v>
          </cell>
          <cell r="BX39" t="str">
            <v>022201</v>
          </cell>
          <cell r="BY39">
            <v>36</v>
          </cell>
          <cell r="BZ39" t="str">
            <v>022201</v>
          </cell>
          <cell r="CA39">
            <v>27</v>
          </cell>
          <cell r="CB39" t="str">
            <v>022201</v>
          </cell>
          <cell r="CC39">
            <v>28</v>
          </cell>
          <cell r="CD39" t="str">
            <v>022201</v>
          </cell>
          <cell r="CE39">
            <v>21</v>
          </cell>
          <cell r="CF39" t="str">
            <v>022201</v>
          </cell>
          <cell r="CG39">
            <v>27</v>
          </cell>
          <cell r="CH39" t="str">
            <v>022201</v>
          </cell>
          <cell r="CI39">
            <v>33</v>
          </cell>
          <cell r="CJ39" t="str">
            <v>022201</v>
          </cell>
          <cell r="CK39">
            <v>43</v>
          </cell>
          <cell r="CL39" t="str">
            <v>022201</v>
          </cell>
          <cell r="CM39">
            <v>31</v>
          </cell>
          <cell r="CN39" t="str">
            <v>022201</v>
          </cell>
          <cell r="CO39">
            <v>28</v>
          </cell>
          <cell r="CP39" t="str">
            <v>022201</v>
          </cell>
          <cell r="CQ39">
            <v>36</v>
          </cell>
          <cell r="CR39" t="str">
            <v>022201</v>
          </cell>
          <cell r="CS39">
            <v>25</v>
          </cell>
        </row>
        <row r="40">
          <cell r="B40" t="str">
            <v>022202</v>
          </cell>
          <cell r="F40" t="str">
            <v>022202</v>
          </cell>
          <cell r="G40">
            <v>12</v>
          </cell>
          <cell r="H40" t="str">
            <v>022202</v>
          </cell>
          <cell r="I40">
            <v>6</v>
          </cell>
          <cell r="J40" t="str">
            <v>022202</v>
          </cell>
          <cell r="K40">
            <v>15</v>
          </cell>
          <cell r="L40" t="str">
            <v>022202</v>
          </cell>
          <cell r="M40">
            <v>16</v>
          </cell>
          <cell r="N40" t="str">
            <v>022202</v>
          </cell>
          <cell r="O40">
            <v>21</v>
          </cell>
          <cell r="P40" t="str">
            <v>022202</v>
          </cell>
          <cell r="Q40">
            <v>11</v>
          </cell>
          <cell r="R40" t="str">
            <v>022203</v>
          </cell>
          <cell r="S40">
            <v>4</v>
          </cell>
          <cell r="T40" t="str">
            <v>022202</v>
          </cell>
          <cell r="U40">
            <v>17</v>
          </cell>
          <cell r="V40" t="str">
            <v>022202</v>
          </cell>
          <cell r="W40">
            <v>22</v>
          </cell>
          <cell r="X40" t="str">
            <v>022202</v>
          </cell>
          <cell r="Y40">
            <v>25</v>
          </cell>
          <cell r="Z40" t="str">
            <v>022203</v>
          </cell>
          <cell r="AA40">
            <v>5</v>
          </cell>
          <cell r="AB40" t="str">
            <v>022202</v>
          </cell>
          <cell r="AC40">
            <v>14</v>
          </cell>
          <cell r="AD40" t="str">
            <v>022202</v>
          </cell>
          <cell r="AE40">
            <v>13</v>
          </cell>
          <cell r="AF40" t="str">
            <v>022202</v>
          </cell>
          <cell r="AG40">
            <v>13</v>
          </cell>
          <cell r="AH40" t="str">
            <v>022203</v>
          </cell>
          <cell r="AI40">
            <v>7</v>
          </cell>
          <cell r="AJ40" t="str">
            <v>022202</v>
          </cell>
          <cell r="AK40">
            <v>13</v>
          </cell>
          <cell r="AL40" t="str">
            <v>022202</v>
          </cell>
          <cell r="AM40">
            <v>22</v>
          </cell>
          <cell r="AN40" t="str">
            <v>022202</v>
          </cell>
          <cell r="AO40">
            <v>10</v>
          </cell>
          <cell r="AP40" t="str">
            <v>022202</v>
          </cell>
          <cell r="AQ40">
            <v>13</v>
          </cell>
          <cell r="AR40" t="str">
            <v>022202</v>
          </cell>
          <cell r="AS40">
            <v>16</v>
          </cell>
          <cell r="AT40" t="str">
            <v>022202</v>
          </cell>
          <cell r="AU40">
            <v>24</v>
          </cell>
          <cell r="AV40" t="str">
            <v>022203</v>
          </cell>
          <cell r="AW40">
            <v>7</v>
          </cell>
          <cell r="AX40" t="str">
            <v>022202</v>
          </cell>
          <cell r="AY40">
            <v>12</v>
          </cell>
          <cell r="AZ40" t="str">
            <v>022202</v>
          </cell>
          <cell r="BA40">
            <v>19</v>
          </cell>
          <cell r="BB40" t="str">
            <v>022202</v>
          </cell>
          <cell r="BC40">
            <v>15</v>
          </cell>
          <cell r="BD40" t="str">
            <v>022202</v>
          </cell>
          <cell r="BE40">
            <v>28</v>
          </cell>
          <cell r="BF40" t="str">
            <v>022203</v>
          </cell>
          <cell r="BG40">
            <v>7</v>
          </cell>
          <cell r="BH40" t="str">
            <v>022202</v>
          </cell>
          <cell r="BI40">
            <v>16</v>
          </cell>
          <cell r="BJ40" t="str">
            <v>022202</v>
          </cell>
          <cell r="BK40">
            <v>17</v>
          </cell>
          <cell r="BL40" t="str">
            <v>022202</v>
          </cell>
          <cell r="BM40">
            <v>28</v>
          </cell>
          <cell r="BN40" t="str">
            <v>022202</v>
          </cell>
          <cell r="BO40">
            <v>14</v>
          </cell>
          <cell r="BP40" t="str">
            <v>022202</v>
          </cell>
          <cell r="BQ40">
            <v>27</v>
          </cell>
          <cell r="BR40" t="str">
            <v>022202</v>
          </cell>
          <cell r="BS40">
            <v>25</v>
          </cell>
          <cell r="BT40" t="str">
            <v>022202</v>
          </cell>
          <cell r="BU40">
            <v>25</v>
          </cell>
          <cell r="BV40" t="str">
            <v>022202</v>
          </cell>
          <cell r="BW40">
            <v>21</v>
          </cell>
          <cell r="BX40" t="str">
            <v>022202</v>
          </cell>
          <cell r="BY40">
            <v>16</v>
          </cell>
          <cell r="BZ40" t="str">
            <v>022202</v>
          </cell>
          <cell r="CA40">
            <v>13</v>
          </cell>
          <cell r="CB40" t="str">
            <v>022202</v>
          </cell>
          <cell r="CC40">
            <v>12</v>
          </cell>
          <cell r="CD40" t="str">
            <v>022202</v>
          </cell>
          <cell r="CE40">
            <v>17</v>
          </cell>
          <cell r="CF40" t="str">
            <v>022202</v>
          </cell>
          <cell r="CG40">
            <v>23</v>
          </cell>
          <cell r="CH40" t="str">
            <v>022202</v>
          </cell>
          <cell r="CI40">
            <v>19</v>
          </cell>
          <cell r="CJ40" t="str">
            <v>022202</v>
          </cell>
          <cell r="CK40">
            <v>15</v>
          </cell>
          <cell r="CL40" t="str">
            <v>022202</v>
          </cell>
          <cell r="CM40">
            <v>18</v>
          </cell>
          <cell r="CN40" t="str">
            <v>022202</v>
          </cell>
          <cell r="CO40">
            <v>18</v>
          </cell>
          <cell r="CP40" t="str">
            <v>022202</v>
          </cell>
          <cell r="CQ40">
            <v>21</v>
          </cell>
          <cell r="CR40" t="str">
            <v>022202</v>
          </cell>
          <cell r="CS40">
            <v>19</v>
          </cell>
        </row>
        <row r="41">
          <cell r="B41" t="str">
            <v>022203</v>
          </cell>
          <cell r="D41" t="str">
            <v>022203</v>
          </cell>
          <cell r="E41">
            <v>1</v>
          </cell>
          <cell r="F41" t="str">
            <v>022203</v>
          </cell>
          <cell r="G41">
            <v>2</v>
          </cell>
          <cell r="H41" t="str">
            <v>022203</v>
          </cell>
          <cell r="I41">
            <v>5</v>
          </cell>
          <cell r="J41" t="str">
            <v>022203</v>
          </cell>
          <cell r="K41">
            <v>2</v>
          </cell>
          <cell r="L41" t="str">
            <v>022203</v>
          </cell>
          <cell r="M41">
            <v>3</v>
          </cell>
          <cell r="N41" t="str">
            <v>022203</v>
          </cell>
          <cell r="O41">
            <v>6</v>
          </cell>
          <cell r="P41" t="str">
            <v>022203</v>
          </cell>
          <cell r="Q41">
            <v>6</v>
          </cell>
          <cell r="R41" t="str">
            <v>022204</v>
          </cell>
          <cell r="S41">
            <v>7</v>
          </cell>
          <cell r="T41" t="str">
            <v>022203</v>
          </cell>
          <cell r="U41">
            <v>8</v>
          </cell>
          <cell r="V41" t="str">
            <v>022203</v>
          </cell>
          <cell r="W41">
            <v>7</v>
          </cell>
          <cell r="X41" t="str">
            <v>022203</v>
          </cell>
          <cell r="Y41">
            <v>6</v>
          </cell>
          <cell r="Z41" t="str">
            <v>022204</v>
          </cell>
          <cell r="AA41">
            <v>2</v>
          </cell>
          <cell r="AB41" t="str">
            <v>022203</v>
          </cell>
          <cell r="AC41">
            <v>9</v>
          </cell>
          <cell r="AD41" t="str">
            <v>022203</v>
          </cell>
          <cell r="AE41">
            <v>8</v>
          </cell>
          <cell r="AF41" t="str">
            <v>022203</v>
          </cell>
          <cell r="AG41">
            <v>4</v>
          </cell>
          <cell r="AH41" t="str">
            <v>022204</v>
          </cell>
          <cell r="AI41">
            <v>4</v>
          </cell>
          <cell r="AJ41" t="str">
            <v>022203</v>
          </cell>
          <cell r="AK41">
            <v>7</v>
          </cell>
          <cell r="AL41" t="str">
            <v>022203</v>
          </cell>
          <cell r="AM41">
            <v>8</v>
          </cell>
          <cell r="AN41" t="str">
            <v>022203</v>
          </cell>
          <cell r="AO41">
            <v>6</v>
          </cell>
          <cell r="AP41" t="str">
            <v>022203</v>
          </cell>
          <cell r="AQ41">
            <v>6</v>
          </cell>
          <cell r="AR41" t="str">
            <v>022203</v>
          </cell>
          <cell r="AS41">
            <v>4</v>
          </cell>
          <cell r="AT41" t="str">
            <v>022203</v>
          </cell>
          <cell r="AU41">
            <v>6</v>
          </cell>
          <cell r="AV41" t="str">
            <v>022204</v>
          </cell>
          <cell r="AW41">
            <v>3</v>
          </cell>
          <cell r="AX41" t="str">
            <v>022203</v>
          </cell>
          <cell r="AY41">
            <v>5</v>
          </cell>
          <cell r="AZ41" t="str">
            <v>022203</v>
          </cell>
          <cell r="BA41">
            <v>5</v>
          </cell>
          <cell r="BB41" t="str">
            <v>022203</v>
          </cell>
          <cell r="BC41">
            <v>7</v>
          </cell>
          <cell r="BD41" t="str">
            <v>022203</v>
          </cell>
          <cell r="BE41">
            <v>10</v>
          </cell>
          <cell r="BF41" t="str">
            <v>022204</v>
          </cell>
          <cell r="BG41">
            <v>4</v>
          </cell>
          <cell r="BH41" t="str">
            <v>022203</v>
          </cell>
          <cell r="BI41">
            <v>4</v>
          </cell>
          <cell r="BJ41" t="str">
            <v>022203</v>
          </cell>
          <cell r="BK41">
            <v>8</v>
          </cell>
          <cell r="BL41" t="str">
            <v>022203</v>
          </cell>
          <cell r="BM41">
            <v>9</v>
          </cell>
          <cell r="BN41" t="str">
            <v>022203</v>
          </cell>
          <cell r="BO41">
            <v>9</v>
          </cell>
          <cell r="BP41" t="str">
            <v>022203</v>
          </cell>
          <cell r="BQ41">
            <v>4</v>
          </cell>
          <cell r="BR41" t="str">
            <v>022203</v>
          </cell>
          <cell r="BS41">
            <v>4</v>
          </cell>
          <cell r="BT41" t="str">
            <v>022203</v>
          </cell>
          <cell r="BU41">
            <v>6</v>
          </cell>
          <cell r="BV41" t="str">
            <v>022203</v>
          </cell>
          <cell r="BW41">
            <v>9</v>
          </cell>
          <cell r="BX41" t="str">
            <v>022203</v>
          </cell>
          <cell r="BY41">
            <v>7</v>
          </cell>
          <cell r="BZ41" t="str">
            <v>022203</v>
          </cell>
          <cell r="CA41">
            <v>15</v>
          </cell>
          <cell r="CB41" t="str">
            <v>022203</v>
          </cell>
          <cell r="CC41">
            <v>8</v>
          </cell>
          <cell r="CD41" t="str">
            <v>022203</v>
          </cell>
          <cell r="CE41">
            <v>11</v>
          </cell>
          <cell r="CF41" t="str">
            <v>022203</v>
          </cell>
          <cell r="CG41">
            <v>4</v>
          </cell>
          <cell r="CH41" t="str">
            <v>022203</v>
          </cell>
          <cell r="CI41">
            <v>3</v>
          </cell>
          <cell r="CJ41" t="str">
            <v>022203</v>
          </cell>
          <cell r="CK41">
            <v>11</v>
          </cell>
          <cell r="CL41" t="str">
            <v>022203</v>
          </cell>
          <cell r="CM41">
            <v>4</v>
          </cell>
          <cell r="CN41" t="str">
            <v>022203</v>
          </cell>
          <cell r="CO41">
            <v>10</v>
          </cell>
          <cell r="CP41" t="str">
            <v>022203</v>
          </cell>
          <cell r="CQ41">
            <v>4</v>
          </cell>
          <cell r="CR41" t="str">
            <v>022203</v>
          </cell>
          <cell r="CS41">
            <v>3</v>
          </cell>
        </row>
        <row r="42">
          <cell r="B42" t="str">
            <v>022204</v>
          </cell>
          <cell r="F42" t="str">
            <v>022204</v>
          </cell>
          <cell r="G42">
            <v>2</v>
          </cell>
          <cell r="H42" t="str">
            <v>022204</v>
          </cell>
          <cell r="I42">
            <v>4</v>
          </cell>
          <cell r="J42" t="str">
            <v>022204</v>
          </cell>
          <cell r="K42">
            <v>6</v>
          </cell>
          <cell r="L42" t="str">
            <v>022204</v>
          </cell>
          <cell r="M42">
            <v>7</v>
          </cell>
          <cell r="N42" t="str">
            <v>022204</v>
          </cell>
          <cell r="O42">
            <v>7</v>
          </cell>
          <cell r="P42" t="str">
            <v>022204</v>
          </cell>
          <cell r="Q42">
            <v>8</v>
          </cell>
          <cell r="R42" t="str">
            <v>022205</v>
          </cell>
          <cell r="S42">
            <v>16</v>
          </cell>
          <cell r="T42" t="str">
            <v>022204</v>
          </cell>
          <cell r="U42">
            <v>4</v>
          </cell>
          <cell r="V42" t="str">
            <v>022204</v>
          </cell>
          <cell r="W42">
            <v>6</v>
          </cell>
          <cell r="X42" t="str">
            <v>022204</v>
          </cell>
          <cell r="Y42">
            <v>6</v>
          </cell>
          <cell r="Z42" t="str">
            <v>022205</v>
          </cell>
          <cell r="AA42">
            <v>11</v>
          </cell>
          <cell r="AB42" t="str">
            <v>022204</v>
          </cell>
          <cell r="AC42">
            <v>3</v>
          </cell>
          <cell r="AD42" t="str">
            <v>022204</v>
          </cell>
          <cell r="AE42">
            <v>3</v>
          </cell>
          <cell r="AF42" t="str">
            <v>022204</v>
          </cell>
          <cell r="AG42">
            <v>3</v>
          </cell>
          <cell r="AH42" t="str">
            <v>022205</v>
          </cell>
          <cell r="AI42">
            <v>9</v>
          </cell>
          <cell r="AJ42" t="str">
            <v>022204</v>
          </cell>
          <cell r="AK42">
            <v>6</v>
          </cell>
          <cell r="AL42" t="str">
            <v>022204</v>
          </cell>
          <cell r="AM42">
            <v>3</v>
          </cell>
          <cell r="AN42" t="str">
            <v>022204</v>
          </cell>
          <cell r="AO42">
            <v>2</v>
          </cell>
          <cell r="AP42" t="str">
            <v>022204</v>
          </cell>
          <cell r="AQ42">
            <v>4</v>
          </cell>
          <cell r="AR42" t="str">
            <v>022204</v>
          </cell>
          <cell r="AS42">
            <v>4</v>
          </cell>
          <cell r="AT42" t="str">
            <v>022204</v>
          </cell>
          <cell r="AU42">
            <v>4</v>
          </cell>
          <cell r="AV42" t="str">
            <v>022205</v>
          </cell>
          <cell r="AW42">
            <v>12</v>
          </cell>
          <cell r="AX42" t="str">
            <v>022204</v>
          </cell>
          <cell r="AY42">
            <v>6</v>
          </cell>
          <cell r="AZ42" t="str">
            <v>022204</v>
          </cell>
          <cell r="BA42">
            <v>4</v>
          </cell>
          <cell r="BB42" t="str">
            <v>022204</v>
          </cell>
          <cell r="BC42">
            <v>6</v>
          </cell>
          <cell r="BD42" t="str">
            <v>022204</v>
          </cell>
          <cell r="BE42">
            <v>6</v>
          </cell>
          <cell r="BF42" t="str">
            <v>022205</v>
          </cell>
          <cell r="BG42">
            <v>18</v>
          </cell>
          <cell r="BH42" t="str">
            <v>022204</v>
          </cell>
          <cell r="BI42">
            <v>5</v>
          </cell>
          <cell r="BJ42" t="str">
            <v>022204</v>
          </cell>
          <cell r="BK42">
            <v>10</v>
          </cell>
          <cell r="BL42" t="str">
            <v>022204</v>
          </cell>
          <cell r="BM42">
            <v>3</v>
          </cell>
          <cell r="BN42" t="str">
            <v>022204</v>
          </cell>
          <cell r="BO42">
            <v>4</v>
          </cell>
          <cell r="BP42" t="str">
            <v>022204</v>
          </cell>
          <cell r="BQ42">
            <v>5</v>
          </cell>
          <cell r="BR42" t="str">
            <v>022204</v>
          </cell>
          <cell r="BS42">
            <v>3</v>
          </cell>
          <cell r="BT42" t="str">
            <v>022204</v>
          </cell>
          <cell r="BU42">
            <v>15</v>
          </cell>
          <cell r="BV42" t="str">
            <v>022204</v>
          </cell>
          <cell r="BW42">
            <v>9</v>
          </cell>
          <cell r="BX42" t="str">
            <v>022204</v>
          </cell>
          <cell r="BY42">
            <v>3</v>
          </cell>
          <cell r="BZ42" t="str">
            <v>022204</v>
          </cell>
          <cell r="CA42">
            <v>5</v>
          </cell>
          <cell r="CB42" t="str">
            <v>022204</v>
          </cell>
          <cell r="CC42">
            <v>4</v>
          </cell>
          <cell r="CD42" t="str">
            <v>022204</v>
          </cell>
          <cell r="CE42">
            <v>8</v>
          </cell>
          <cell r="CF42" t="str">
            <v>022204</v>
          </cell>
          <cell r="CG42">
            <v>7</v>
          </cell>
          <cell r="CH42" t="str">
            <v>022204</v>
          </cell>
          <cell r="CI42">
            <v>11</v>
          </cell>
          <cell r="CJ42" t="str">
            <v>022204</v>
          </cell>
          <cell r="CK42">
            <v>4</v>
          </cell>
          <cell r="CL42" t="str">
            <v>022204</v>
          </cell>
          <cell r="CM42">
            <v>7</v>
          </cell>
          <cell r="CN42" t="str">
            <v>022204</v>
          </cell>
          <cell r="CO42">
            <v>3</v>
          </cell>
          <cell r="CP42" t="str">
            <v>022204</v>
          </cell>
          <cell r="CQ42">
            <v>1</v>
          </cell>
          <cell r="CR42" t="str">
            <v>022204</v>
          </cell>
          <cell r="CS42">
            <v>5</v>
          </cell>
        </row>
        <row r="43">
          <cell r="B43" t="str">
            <v>022205</v>
          </cell>
          <cell r="C43">
            <v>1</v>
          </cell>
          <cell r="D43" t="str">
            <v>022205</v>
          </cell>
          <cell r="E43">
            <v>1</v>
          </cell>
          <cell r="F43" t="str">
            <v>022205</v>
          </cell>
          <cell r="G43">
            <v>11</v>
          </cell>
          <cell r="H43" t="str">
            <v>022205</v>
          </cell>
          <cell r="I43">
            <v>6</v>
          </cell>
          <cell r="J43" t="str">
            <v>022205</v>
          </cell>
          <cell r="K43">
            <v>16</v>
          </cell>
          <cell r="L43" t="str">
            <v>022205</v>
          </cell>
          <cell r="M43">
            <v>16</v>
          </cell>
          <cell r="N43" t="str">
            <v>022205</v>
          </cell>
          <cell r="O43">
            <v>14</v>
          </cell>
          <cell r="P43" t="str">
            <v>022205</v>
          </cell>
          <cell r="Q43">
            <v>15</v>
          </cell>
          <cell r="R43" t="str">
            <v>022208</v>
          </cell>
          <cell r="S43">
            <v>4</v>
          </cell>
          <cell r="T43" t="str">
            <v>022205</v>
          </cell>
          <cell r="U43">
            <v>10</v>
          </cell>
          <cell r="V43" t="str">
            <v>022205</v>
          </cell>
          <cell r="W43">
            <v>14</v>
          </cell>
          <cell r="X43" t="str">
            <v>022205</v>
          </cell>
          <cell r="Y43">
            <v>14</v>
          </cell>
          <cell r="Z43" t="str">
            <v>022208</v>
          </cell>
          <cell r="AA43">
            <v>6</v>
          </cell>
          <cell r="AB43" t="str">
            <v>022205</v>
          </cell>
          <cell r="AC43">
            <v>15</v>
          </cell>
          <cell r="AD43" t="str">
            <v>022205</v>
          </cell>
          <cell r="AE43">
            <v>18</v>
          </cell>
          <cell r="AF43" t="str">
            <v>022205</v>
          </cell>
          <cell r="AG43">
            <v>18</v>
          </cell>
          <cell r="AH43" t="str">
            <v>022208</v>
          </cell>
          <cell r="AI43">
            <v>7</v>
          </cell>
          <cell r="AJ43" t="str">
            <v>022205</v>
          </cell>
          <cell r="AK43">
            <v>12</v>
          </cell>
          <cell r="AL43" t="str">
            <v>022205</v>
          </cell>
          <cell r="AM43">
            <v>19</v>
          </cell>
          <cell r="AN43" t="str">
            <v>022205</v>
          </cell>
          <cell r="AO43">
            <v>6</v>
          </cell>
          <cell r="AP43" t="str">
            <v>022205</v>
          </cell>
          <cell r="AQ43">
            <v>13</v>
          </cell>
          <cell r="AR43" t="str">
            <v>022205</v>
          </cell>
          <cell r="AS43">
            <v>10</v>
          </cell>
          <cell r="AT43" t="str">
            <v>022205</v>
          </cell>
          <cell r="AU43">
            <v>13</v>
          </cell>
          <cell r="AV43" t="str">
            <v>022208</v>
          </cell>
          <cell r="AW43">
            <v>3</v>
          </cell>
          <cell r="AX43" t="str">
            <v>022205</v>
          </cell>
          <cell r="AY43">
            <v>11</v>
          </cell>
          <cell r="AZ43" t="str">
            <v>022205</v>
          </cell>
          <cell r="BA43">
            <v>11</v>
          </cell>
          <cell r="BB43" t="str">
            <v>022205</v>
          </cell>
          <cell r="BC43">
            <v>15</v>
          </cell>
          <cell r="BD43" t="str">
            <v>022205</v>
          </cell>
          <cell r="BE43">
            <v>20</v>
          </cell>
          <cell r="BF43" t="str">
            <v>022208</v>
          </cell>
          <cell r="BG43">
            <v>8</v>
          </cell>
          <cell r="BH43" t="str">
            <v>022205</v>
          </cell>
          <cell r="BI43">
            <v>19</v>
          </cell>
          <cell r="BJ43" t="str">
            <v>022205</v>
          </cell>
          <cell r="BK43">
            <v>18</v>
          </cell>
          <cell r="BL43" t="str">
            <v>022205</v>
          </cell>
          <cell r="BM43">
            <v>15</v>
          </cell>
          <cell r="BN43" t="str">
            <v>022205</v>
          </cell>
          <cell r="BO43">
            <v>19</v>
          </cell>
          <cell r="BP43" t="str">
            <v>022205</v>
          </cell>
          <cell r="BQ43">
            <v>19</v>
          </cell>
          <cell r="BR43" t="str">
            <v>022205</v>
          </cell>
          <cell r="BS43">
            <v>18</v>
          </cell>
          <cell r="BT43" t="str">
            <v>022205</v>
          </cell>
          <cell r="BU43">
            <v>12</v>
          </cell>
          <cell r="BV43" t="str">
            <v>022205</v>
          </cell>
          <cell r="BW43">
            <v>20</v>
          </cell>
          <cell r="BX43" t="str">
            <v>022205</v>
          </cell>
          <cell r="BY43">
            <v>24</v>
          </cell>
          <cell r="BZ43" t="str">
            <v>022205</v>
          </cell>
          <cell r="CA43">
            <v>19</v>
          </cell>
          <cell r="CB43" t="str">
            <v>022205</v>
          </cell>
          <cell r="CC43">
            <v>15</v>
          </cell>
          <cell r="CD43" t="str">
            <v>022205</v>
          </cell>
          <cell r="CE43">
            <v>18</v>
          </cell>
          <cell r="CF43" t="str">
            <v>022205</v>
          </cell>
          <cell r="CG43">
            <v>26</v>
          </cell>
          <cell r="CH43" t="str">
            <v>022205</v>
          </cell>
          <cell r="CI43">
            <v>21</v>
          </cell>
          <cell r="CJ43" t="str">
            <v>022205</v>
          </cell>
          <cell r="CK43">
            <v>19</v>
          </cell>
          <cell r="CL43" t="str">
            <v>022205</v>
          </cell>
          <cell r="CM43">
            <v>16</v>
          </cell>
          <cell r="CN43" t="str">
            <v>022205</v>
          </cell>
          <cell r="CO43">
            <v>13</v>
          </cell>
          <cell r="CP43" t="str">
            <v>022205</v>
          </cell>
          <cell r="CQ43">
            <v>12</v>
          </cell>
          <cell r="CR43" t="str">
            <v>022205</v>
          </cell>
          <cell r="CS43">
            <v>10</v>
          </cell>
        </row>
        <row r="44">
          <cell r="B44" t="str">
            <v>022208</v>
          </cell>
          <cell r="F44" t="str">
            <v>022208</v>
          </cell>
          <cell r="G44">
            <v>5</v>
          </cell>
          <cell r="H44" t="str">
            <v>022208</v>
          </cell>
          <cell r="I44">
            <v>5</v>
          </cell>
          <cell r="J44" t="str">
            <v>022208</v>
          </cell>
          <cell r="K44">
            <v>6</v>
          </cell>
          <cell r="L44" t="str">
            <v>022208</v>
          </cell>
          <cell r="M44">
            <v>4</v>
          </cell>
          <cell r="N44" t="str">
            <v>022208</v>
          </cell>
          <cell r="O44">
            <v>10</v>
          </cell>
          <cell r="P44" t="str">
            <v>022208</v>
          </cell>
          <cell r="Q44">
            <v>12</v>
          </cell>
          <cell r="R44" t="str">
            <v>022720</v>
          </cell>
          <cell r="S44">
            <v>59</v>
          </cell>
          <cell r="T44" t="str">
            <v>022208</v>
          </cell>
          <cell r="U44">
            <v>7</v>
          </cell>
          <cell r="V44" t="str">
            <v>022208</v>
          </cell>
          <cell r="W44">
            <v>6</v>
          </cell>
          <cell r="X44" t="str">
            <v>022208</v>
          </cell>
          <cell r="Y44">
            <v>8</v>
          </cell>
          <cell r="Z44" t="str">
            <v>022720</v>
          </cell>
          <cell r="AA44">
            <v>58</v>
          </cell>
          <cell r="AB44" t="str">
            <v>022208</v>
          </cell>
          <cell r="AC44">
            <v>7</v>
          </cell>
          <cell r="AD44" t="str">
            <v>022208</v>
          </cell>
          <cell r="AE44">
            <v>7</v>
          </cell>
          <cell r="AF44" t="str">
            <v>022208</v>
          </cell>
          <cell r="AG44">
            <v>3</v>
          </cell>
          <cell r="AH44" t="str">
            <v>022720</v>
          </cell>
          <cell r="AI44">
            <v>50</v>
          </cell>
          <cell r="AJ44" t="str">
            <v>022208</v>
          </cell>
          <cell r="AK44">
            <v>12</v>
          </cell>
          <cell r="AL44" t="str">
            <v>022208</v>
          </cell>
          <cell r="AM44">
            <v>10</v>
          </cell>
          <cell r="AN44" t="str">
            <v>022208</v>
          </cell>
          <cell r="AO44">
            <v>6</v>
          </cell>
          <cell r="AP44" t="str">
            <v>022208</v>
          </cell>
          <cell r="AQ44">
            <v>5</v>
          </cell>
          <cell r="AR44" t="str">
            <v>022208</v>
          </cell>
          <cell r="AS44">
            <v>6</v>
          </cell>
          <cell r="AT44" t="str">
            <v>022208</v>
          </cell>
          <cell r="AU44">
            <v>10</v>
          </cell>
          <cell r="AV44" t="str">
            <v>022720</v>
          </cell>
          <cell r="AW44">
            <v>66</v>
          </cell>
          <cell r="AX44" t="str">
            <v>022208</v>
          </cell>
          <cell r="AY44">
            <v>7</v>
          </cell>
          <cell r="AZ44" t="str">
            <v>022208</v>
          </cell>
          <cell r="BA44">
            <v>12</v>
          </cell>
          <cell r="BB44" t="str">
            <v>022208</v>
          </cell>
          <cell r="BC44">
            <v>11</v>
          </cell>
          <cell r="BD44" t="str">
            <v>022208</v>
          </cell>
          <cell r="BE44">
            <v>7</v>
          </cell>
          <cell r="BF44" t="str">
            <v>022720</v>
          </cell>
          <cell r="BG44">
            <v>58</v>
          </cell>
          <cell r="BH44" t="str">
            <v>022208</v>
          </cell>
          <cell r="BI44">
            <v>11</v>
          </cell>
          <cell r="BJ44" t="str">
            <v>022208</v>
          </cell>
          <cell r="BK44">
            <v>11</v>
          </cell>
          <cell r="BL44" t="str">
            <v>022208</v>
          </cell>
          <cell r="BM44">
            <v>12</v>
          </cell>
          <cell r="BN44" t="str">
            <v>022208</v>
          </cell>
          <cell r="BO44">
            <v>5</v>
          </cell>
          <cell r="BP44" t="str">
            <v>022208</v>
          </cell>
          <cell r="BQ44">
            <v>5</v>
          </cell>
          <cell r="BR44" t="str">
            <v>022208</v>
          </cell>
          <cell r="BS44">
            <v>7</v>
          </cell>
          <cell r="BT44" t="str">
            <v>022208</v>
          </cell>
          <cell r="BU44">
            <v>5</v>
          </cell>
          <cell r="BV44" t="str">
            <v>022208</v>
          </cell>
          <cell r="BW44">
            <v>9</v>
          </cell>
          <cell r="BX44" t="str">
            <v>022208</v>
          </cell>
          <cell r="BY44">
            <v>10</v>
          </cell>
          <cell r="BZ44" t="str">
            <v>022208</v>
          </cell>
          <cell r="CA44">
            <v>3</v>
          </cell>
          <cell r="CB44" t="str">
            <v>022208</v>
          </cell>
          <cell r="CC44">
            <v>14</v>
          </cell>
          <cell r="CD44" t="str">
            <v>022208</v>
          </cell>
          <cell r="CE44">
            <v>6</v>
          </cell>
          <cell r="CF44" t="str">
            <v>022208</v>
          </cell>
          <cell r="CG44">
            <v>2</v>
          </cell>
          <cell r="CH44" t="str">
            <v>022208</v>
          </cell>
          <cell r="CI44">
            <v>3</v>
          </cell>
          <cell r="CJ44" t="str">
            <v>022208</v>
          </cell>
          <cell r="CK44">
            <v>12</v>
          </cell>
          <cell r="CL44" t="str">
            <v>022208</v>
          </cell>
          <cell r="CM44">
            <v>12</v>
          </cell>
          <cell r="CN44" t="str">
            <v>022208</v>
          </cell>
          <cell r="CO44">
            <v>7</v>
          </cell>
          <cell r="CP44" t="str">
            <v>022208</v>
          </cell>
          <cell r="CQ44">
            <v>9</v>
          </cell>
          <cell r="CR44" t="str">
            <v>022208</v>
          </cell>
          <cell r="CS44">
            <v>9</v>
          </cell>
        </row>
        <row r="45">
          <cell r="B45" t="str">
            <v>022720</v>
          </cell>
          <cell r="C45">
            <v>2</v>
          </cell>
          <cell r="F45" t="str">
            <v>022720</v>
          </cell>
          <cell r="G45">
            <v>20</v>
          </cell>
          <cell r="H45" t="str">
            <v>022720</v>
          </cell>
          <cell r="I45">
            <v>24</v>
          </cell>
          <cell r="J45" t="str">
            <v>022720</v>
          </cell>
          <cell r="K45">
            <v>38</v>
          </cell>
          <cell r="L45" t="str">
            <v>022720</v>
          </cell>
          <cell r="M45">
            <v>43</v>
          </cell>
          <cell r="N45" t="str">
            <v>022720</v>
          </cell>
          <cell r="O45">
            <v>52</v>
          </cell>
          <cell r="P45" t="str">
            <v>022720</v>
          </cell>
          <cell r="Q45">
            <v>39</v>
          </cell>
          <cell r="R45" t="str">
            <v>023002</v>
          </cell>
          <cell r="S45">
            <v>29</v>
          </cell>
          <cell r="T45" t="str">
            <v>022720</v>
          </cell>
          <cell r="U45">
            <v>42</v>
          </cell>
          <cell r="V45" t="str">
            <v>022720</v>
          </cell>
          <cell r="W45">
            <v>48</v>
          </cell>
          <cell r="X45" t="str">
            <v>022720</v>
          </cell>
          <cell r="Y45">
            <v>52</v>
          </cell>
          <cell r="Z45" t="str">
            <v>023002</v>
          </cell>
          <cell r="AA45">
            <v>23</v>
          </cell>
          <cell r="AB45" t="str">
            <v>022720</v>
          </cell>
          <cell r="AC45">
            <v>50</v>
          </cell>
          <cell r="AD45" t="str">
            <v>022720</v>
          </cell>
          <cell r="AE45">
            <v>54</v>
          </cell>
          <cell r="AF45" t="str">
            <v>022720</v>
          </cell>
          <cell r="AG45">
            <v>50</v>
          </cell>
          <cell r="AH45" t="str">
            <v>023002</v>
          </cell>
          <cell r="AI45">
            <v>22</v>
          </cell>
          <cell r="AJ45" t="str">
            <v>022720</v>
          </cell>
          <cell r="AK45">
            <v>42</v>
          </cell>
          <cell r="AL45" t="str">
            <v>022720</v>
          </cell>
          <cell r="AM45">
            <v>47</v>
          </cell>
          <cell r="AN45" t="str">
            <v>022720</v>
          </cell>
          <cell r="AO45">
            <v>46</v>
          </cell>
          <cell r="AP45" t="str">
            <v>022720</v>
          </cell>
          <cell r="AQ45">
            <v>45</v>
          </cell>
          <cell r="AR45" t="str">
            <v>022720</v>
          </cell>
          <cell r="AS45">
            <v>33</v>
          </cell>
          <cell r="AT45" t="str">
            <v>022720</v>
          </cell>
          <cell r="AU45">
            <v>45</v>
          </cell>
          <cell r="AV45" t="str">
            <v>023002</v>
          </cell>
          <cell r="AW45">
            <v>31</v>
          </cell>
          <cell r="AX45" t="str">
            <v>022720</v>
          </cell>
          <cell r="AY45">
            <v>51</v>
          </cell>
          <cell r="AZ45" t="str">
            <v>022720</v>
          </cell>
          <cell r="BA45">
            <v>60</v>
          </cell>
          <cell r="BB45" t="str">
            <v>022720</v>
          </cell>
          <cell r="BC45">
            <v>67</v>
          </cell>
          <cell r="BD45" t="str">
            <v>022720</v>
          </cell>
          <cell r="BE45">
            <v>55</v>
          </cell>
          <cell r="BF45" t="str">
            <v>023002</v>
          </cell>
          <cell r="BG45">
            <v>39</v>
          </cell>
          <cell r="BH45" t="str">
            <v>022720</v>
          </cell>
          <cell r="BI45">
            <v>66</v>
          </cell>
          <cell r="BJ45" t="str">
            <v>022720</v>
          </cell>
          <cell r="BK45">
            <v>48</v>
          </cell>
          <cell r="BL45" t="str">
            <v>022720</v>
          </cell>
          <cell r="BM45">
            <v>53</v>
          </cell>
          <cell r="BN45" t="str">
            <v>022720</v>
          </cell>
          <cell r="BO45">
            <v>67</v>
          </cell>
          <cell r="BP45" t="str">
            <v>022720</v>
          </cell>
          <cell r="BQ45">
            <v>45</v>
          </cell>
          <cell r="BR45" t="str">
            <v>022720</v>
          </cell>
          <cell r="BS45">
            <v>53</v>
          </cell>
          <cell r="BT45" t="str">
            <v>022720</v>
          </cell>
          <cell r="BU45">
            <v>38</v>
          </cell>
          <cell r="BV45" t="str">
            <v>022720</v>
          </cell>
          <cell r="BW45">
            <v>49</v>
          </cell>
          <cell r="BX45" t="str">
            <v>022720</v>
          </cell>
          <cell r="BY45">
            <v>61</v>
          </cell>
          <cell r="BZ45" t="str">
            <v>022720</v>
          </cell>
          <cell r="CA45">
            <v>66</v>
          </cell>
          <cell r="CB45" t="str">
            <v>022720</v>
          </cell>
          <cell r="CC45">
            <v>52</v>
          </cell>
          <cell r="CD45" t="str">
            <v>022720</v>
          </cell>
          <cell r="CE45">
            <v>55</v>
          </cell>
          <cell r="CF45" t="str">
            <v>022720</v>
          </cell>
          <cell r="CG45">
            <v>48</v>
          </cell>
          <cell r="CH45" t="str">
            <v>022720</v>
          </cell>
          <cell r="CI45">
            <v>55</v>
          </cell>
          <cell r="CJ45" t="str">
            <v>022720</v>
          </cell>
          <cell r="CK45">
            <v>60</v>
          </cell>
          <cell r="CL45" t="str">
            <v>022720</v>
          </cell>
          <cell r="CM45">
            <v>49</v>
          </cell>
          <cell r="CN45" t="str">
            <v>022720</v>
          </cell>
          <cell r="CO45">
            <v>66</v>
          </cell>
          <cell r="CP45" t="str">
            <v>022720</v>
          </cell>
          <cell r="CQ45">
            <v>57</v>
          </cell>
          <cell r="CR45" t="str">
            <v>022720</v>
          </cell>
          <cell r="CS45">
            <v>49</v>
          </cell>
        </row>
        <row r="46">
          <cell r="B46" t="str">
            <v>023002</v>
          </cell>
          <cell r="F46" t="str">
            <v>023002</v>
          </cell>
          <cell r="G46">
            <v>11</v>
          </cell>
          <cell r="H46" t="str">
            <v>023002</v>
          </cell>
          <cell r="I46">
            <v>8</v>
          </cell>
          <cell r="J46" t="str">
            <v>023002</v>
          </cell>
          <cell r="K46">
            <v>20</v>
          </cell>
          <cell r="L46" t="str">
            <v>023002</v>
          </cell>
          <cell r="M46">
            <v>27</v>
          </cell>
          <cell r="N46" t="str">
            <v>023002</v>
          </cell>
          <cell r="O46">
            <v>32</v>
          </cell>
          <cell r="P46" t="str">
            <v>023002</v>
          </cell>
          <cell r="Q46">
            <v>26</v>
          </cell>
          <cell r="R46" t="str">
            <v>023005</v>
          </cell>
          <cell r="S46">
            <v>4</v>
          </cell>
          <cell r="T46" t="str">
            <v>023002</v>
          </cell>
          <cell r="U46">
            <v>26</v>
          </cell>
          <cell r="V46" t="str">
            <v>023002</v>
          </cell>
          <cell r="W46">
            <v>29</v>
          </cell>
          <cell r="X46" t="str">
            <v>023002</v>
          </cell>
          <cell r="Y46">
            <v>31</v>
          </cell>
          <cell r="Z46" t="str">
            <v>023005</v>
          </cell>
          <cell r="AA46">
            <v>2</v>
          </cell>
          <cell r="AB46" t="str">
            <v>023002</v>
          </cell>
          <cell r="AC46">
            <v>33</v>
          </cell>
          <cell r="AD46" t="str">
            <v>023002</v>
          </cell>
          <cell r="AE46">
            <v>23</v>
          </cell>
          <cell r="AF46" t="str">
            <v>023002</v>
          </cell>
          <cell r="AG46">
            <v>26</v>
          </cell>
          <cell r="AH46" t="str">
            <v>023005</v>
          </cell>
          <cell r="AI46">
            <v>6</v>
          </cell>
          <cell r="AJ46" t="str">
            <v>023002</v>
          </cell>
          <cell r="AK46">
            <v>27</v>
          </cell>
          <cell r="AL46" t="str">
            <v>023002</v>
          </cell>
          <cell r="AM46">
            <v>27</v>
          </cell>
          <cell r="AN46" t="str">
            <v>023002</v>
          </cell>
          <cell r="AO46">
            <v>30</v>
          </cell>
          <cell r="AP46" t="str">
            <v>023002</v>
          </cell>
          <cell r="AQ46">
            <v>16</v>
          </cell>
          <cell r="AR46" t="str">
            <v>023002</v>
          </cell>
          <cell r="AS46">
            <v>27</v>
          </cell>
          <cell r="AT46" t="str">
            <v>023002</v>
          </cell>
          <cell r="AU46">
            <v>26</v>
          </cell>
          <cell r="AV46" t="str">
            <v>023005</v>
          </cell>
          <cell r="AW46">
            <v>4</v>
          </cell>
          <cell r="AX46" t="str">
            <v>023002</v>
          </cell>
          <cell r="AY46">
            <v>28</v>
          </cell>
          <cell r="AZ46" t="str">
            <v>023002</v>
          </cell>
          <cell r="BA46">
            <v>32</v>
          </cell>
          <cell r="BB46" t="str">
            <v>023002</v>
          </cell>
          <cell r="BC46">
            <v>23</v>
          </cell>
          <cell r="BD46" t="str">
            <v>023002</v>
          </cell>
          <cell r="BE46">
            <v>27</v>
          </cell>
          <cell r="BF46" t="str">
            <v>023005</v>
          </cell>
          <cell r="BG46">
            <v>7</v>
          </cell>
          <cell r="BH46" t="str">
            <v>023002</v>
          </cell>
          <cell r="BI46">
            <v>26</v>
          </cell>
          <cell r="BJ46" t="str">
            <v>023002</v>
          </cell>
          <cell r="BK46">
            <v>38</v>
          </cell>
          <cell r="BL46" t="str">
            <v>023002</v>
          </cell>
          <cell r="BM46">
            <v>20</v>
          </cell>
          <cell r="BN46" t="str">
            <v>023002</v>
          </cell>
          <cell r="BO46">
            <v>38</v>
          </cell>
          <cell r="BP46" t="str">
            <v>023002</v>
          </cell>
          <cell r="BQ46">
            <v>28</v>
          </cell>
          <cell r="BR46" t="str">
            <v>023002</v>
          </cell>
          <cell r="BS46">
            <v>36</v>
          </cell>
          <cell r="BT46" t="str">
            <v>023002</v>
          </cell>
          <cell r="BU46">
            <v>30</v>
          </cell>
          <cell r="BV46" t="str">
            <v>023002</v>
          </cell>
          <cell r="BW46">
            <v>36</v>
          </cell>
          <cell r="BX46" t="str">
            <v>023002</v>
          </cell>
          <cell r="BY46">
            <v>26</v>
          </cell>
          <cell r="BZ46" t="str">
            <v>023002</v>
          </cell>
          <cell r="CA46">
            <v>28</v>
          </cell>
          <cell r="CB46" t="str">
            <v>023002</v>
          </cell>
          <cell r="CC46">
            <v>26</v>
          </cell>
          <cell r="CD46" t="str">
            <v>023002</v>
          </cell>
          <cell r="CE46">
            <v>24</v>
          </cell>
          <cell r="CF46" t="str">
            <v>023002</v>
          </cell>
          <cell r="CG46">
            <v>18</v>
          </cell>
          <cell r="CH46" t="str">
            <v>023002</v>
          </cell>
          <cell r="CI46">
            <v>28</v>
          </cell>
          <cell r="CJ46" t="str">
            <v>023002</v>
          </cell>
          <cell r="CK46">
            <v>38</v>
          </cell>
          <cell r="CL46" t="str">
            <v>023002</v>
          </cell>
          <cell r="CM46">
            <v>18</v>
          </cell>
          <cell r="CN46" t="str">
            <v>023002</v>
          </cell>
          <cell r="CO46">
            <v>23</v>
          </cell>
          <cell r="CP46" t="str">
            <v>023002</v>
          </cell>
          <cell r="CQ46">
            <v>31</v>
          </cell>
          <cell r="CR46" t="str">
            <v>023002</v>
          </cell>
          <cell r="CS46">
            <v>31</v>
          </cell>
        </row>
        <row r="47">
          <cell r="B47" t="str">
            <v>023005</v>
          </cell>
          <cell r="C47">
            <v>1</v>
          </cell>
          <cell r="F47" t="str">
            <v>023005</v>
          </cell>
          <cell r="G47">
            <v>5</v>
          </cell>
          <cell r="H47" t="str">
            <v>024001</v>
          </cell>
          <cell r="I47">
            <v>10</v>
          </cell>
          <cell r="J47" t="str">
            <v>023005</v>
          </cell>
          <cell r="K47">
            <v>3</v>
          </cell>
          <cell r="L47" t="str">
            <v>023005</v>
          </cell>
          <cell r="M47">
            <v>4</v>
          </cell>
          <cell r="N47" t="str">
            <v>023005</v>
          </cell>
          <cell r="O47">
            <v>2</v>
          </cell>
          <cell r="P47" t="str">
            <v>023005</v>
          </cell>
          <cell r="Q47">
            <v>6</v>
          </cell>
          <cell r="R47" t="str">
            <v>023006</v>
          </cell>
          <cell r="S47">
            <v>5</v>
          </cell>
          <cell r="T47" t="str">
            <v>023005</v>
          </cell>
          <cell r="U47">
            <v>8</v>
          </cell>
          <cell r="V47" t="str">
            <v>023005</v>
          </cell>
          <cell r="W47">
            <v>11</v>
          </cell>
          <cell r="X47" t="str">
            <v>023005</v>
          </cell>
          <cell r="Y47">
            <v>2</v>
          </cell>
          <cell r="Z47" t="str">
            <v>023006</v>
          </cell>
          <cell r="AA47">
            <v>2</v>
          </cell>
          <cell r="AB47" t="str">
            <v>023005</v>
          </cell>
          <cell r="AC47">
            <v>6</v>
          </cell>
          <cell r="AD47" t="str">
            <v>023005</v>
          </cell>
          <cell r="AE47">
            <v>6</v>
          </cell>
          <cell r="AF47" t="str">
            <v>023005</v>
          </cell>
          <cell r="AG47">
            <v>5</v>
          </cell>
          <cell r="AH47" t="str">
            <v>023006</v>
          </cell>
          <cell r="AI47">
            <v>1</v>
          </cell>
          <cell r="AJ47" t="str">
            <v>023005</v>
          </cell>
          <cell r="AK47">
            <v>6</v>
          </cell>
          <cell r="AL47" t="str">
            <v>023005</v>
          </cell>
          <cell r="AM47">
            <v>10</v>
          </cell>
          <cell r="AN47" t="str">
            <v>023005</v>
          </cell>
          <cell r="AO47">
            <v>5</v>
          </cell>
          <cell r="AP47" t="str">
            <v>023005</v>
          </cell>
          <cell r="AQ47">
            <v>7</v>
          </cell>
          <cell r="AR47" t="str">
            <v>023005</v>
          </cell>
          <cell r="AS47">
            <v>6</v>
          </cell>
          <cell r="AT47" t="str">
            <v>023005</v>
          </cell>
          <cell r="AU47">
            <v>6</v>
          </cell>
          <cell r="AV47" t="str">
            <v>023006</v>
          </cell>
          <cell r="AW47">
            <v>2</v>
          </cell>
          <cell r="AX47" t="str">
            <v>023005</v>
          </cell>
          <cell r="AY47">
            <v>3</v>
          </cell>
          <cell r="AZ47" t="str">
            <v>023005</v>
          </cell>
          <cell r="BA47">
            <v>10</v>
          </cell>
          <cell r="BB47" t="str">
            <v>023005</v>
          </cell>
          <cell r="BC47">
            <v>6</v>
          </cell>
          <cell r="BD47" t="str">
            <v>023005</v>
          </cell>
          <cell r="BE47">
            <v>2</v>
          </cell>
          <cell r="BF47" t="str">
            <v>023006</v>
          </cell>
          <cell r="BG47">
            <v>3</v>
          </cell>
          <cell r="BH47" t="str">
            <v>023005</v>
          </cell>
          <cell r="BI47">
            <v>2</v>
          </cell>
          <cell r="BJ47" t="str">
            <v>023005</v>
          </cell>
          <cell r="BK47">
            <v>9</v>
          </cell>
          <cell r="BL47" t="str">
            <v>023005</v>
          </cell>
          <cell r="BM47">
            <v>8</v>
          </cell>
          <cell r="BN47" t="str">
            <v>023005</v>
          </cell>
          <cell r="BO47">
            <v>7</v>
          </cell>
          <cell r="BP47" t="str">
            <v>023005</v>
          </cell>
          <cell r="BQ47">
            <v>2</v>
          </cell>
          <cell r="BR47" t="str">
            <v>023005</v>
          </cell>
          <cell r="BS47">
            <v>5</v>
          </cell>
          <cell r="BT47" t="str">
            <v>023005</v>
          </cell>
          <cell r="BU47">
            <v>7</v>
          </cell>
          <cell r="BV47" t="str">
            <v>023005</v>
          </cell>
          <cell r="BW47">
            <v>8</v>
          </cell>
          <cell r="BX47" t="str">
            <v>023005</v>
          </cell>
          <cell r="BY47">
            <v>9</v>
          </cell>
          <cell r="BZ47" t="str">
            <v>023005</v>
          </cell>
          <cell r="CA47">
            <v>5</v>
          </cell>
          <cell r="CB47" t="str">
            <v>023005</v>
          </cell>
          <cell r="CC47">
            <v>3</v>
          </cell>
          <cell r="CD47" t="str">
            <v>023005</v>
          </cell>
          <cell r="CE47">
            <v>3</v>
          </cell>
          <cell r="CF47" t="str">
            <v>023005</v>
          </cell>
          <cell r="CG47">
            <v>6</v>
          </cell>
          <cell r="CH47" t="str">
            <v>023005</v>
          </cell>
          <cell r="CI47">
            <v>2</v>
          </cell>
          <cell r="CJ47" t="str">
            <v>023005</v>
          </cell>
          <cell r="CK47">
            <v>4</v>
          </cell>
          <cell r="CL47" t="str">
            <v>023005</v>
          </cell>
          <cell r="CM47">
            <v>7</v>
          </cell>
          <cell r="CN47" t="str">
            <v>023005</v>
          </cell>
          <cell r="CO47">
            <v>2</v>
          </cell>
          <cell r="CP47" t="str">
            <v>023005</v>
          </cell>
          <cell r="CQ47">
            <v>8</v>
          </cell>
          <cell r="CR47" t="str">
            <v>023005</v>
          </cell>
          <cell r="CS47">
            <v>6</v>
          </cell>
        </row>
        <row r="48">
          <cell r="B48" t="str">
            <v>023006</v>
          </cell>
          <cell r="F48" t="str">
            <v>023006</v>
          </cell>
          <cell r="G48">
            <v>1</v>
          </cell>
          <cell r="J48" t="str">
            <v>023006</v>
          </cell>
          <cell r="K48">
            <v>5</v>
          </cell>
          <cell r="L48" t="str">
            <v>023006</v>
          </cell>
          <cell r="M48">
            <v>5</v>
          </cell>
          <cell r="P48" t="str">
            <v>023006</v>
          </cell>
          <cell r="Q48">
            <v>2</v>
          </cell>
          <cell r="T48" t="str">
            <v>023006</v>
          </cell>
          <cell r="U48">
            <v>2</v>
          </cell>
          <cell r="V48" t="str">
            <v>023006</v>
          </cell>
          <cell r="W48">
            <v>1</v>
          </cell>
          <cell r="X48" t="str">
            <v>023006</v>
          </cell>
          <cell r="Y48">
            <v>3</v>
          </cell>
          <cell r="AB48" t="str">
            <v>023006</v>
          </cell>
          <cell r="AC48">
            <v>1</v>
          </cell>
          <cell r="AD48" t="str">
            <v>023006</v>
          </cell>
          <cell r="AE48">
            <v>1</v>
          </cell>
          <cell r="AF48" t="str">
            <v>023006</v>
          </cell>
          <cell r="AG48">
            <v>2</v>
          </cell>
          <cell r="AJ48" t="str">
            <v>023006</v>
          </cell>
          <cell r="AK48">
            <v>3</v>
          </cell>
          <cell r="AL48" t="str">
            <v>023006</v>
          </cell>
          <cell r="AM48">
            <v>4</v>
          </cell>
          <cell r="AN48" t="str">
            <v>023006</v>
          </cell>
          <cell r="AO48">
            <v>2</v>
          </cell>
          <cell r="AP48" t="str">
            <v>023006</v>
          </cell>
          <cell r="AQ48">
            <v>3</v>
          </cell>
          <cell r="AR48" t="str">
            <v>023006</v>
          </cell>
          <cell r="AS48">
            <v>2</v>
          </cell>
          <cell r="AT48" t="str">
            <v>023006</v>
          </cell>
          <cell r="AU48">
            <v>3</v>
          </cell>
          <cell r="AX48" t="str">
            <v>023006</v>
          </cell>
          <cell r="AY48">
            <v>3</v>
          </cell>
          <cell r="AZ48" t="str">
            <v>023006</v>
          </cell>
          <cell r="BA48">
            <v>5</v>
          </cell>
          <cell r="BB48" t="str">
            <v>023006</v>
          </cell>
          <cell r="BC48">
            <v>1</v>
          </cell>
          <cell r="BD48" t="str">
            <v>023006</v>
          </cell>
          <cell r="BE48">
            <v>4</v>
          </cell>
          <cell r="BH48" t="str">
            <v>023006</v>
          </cell>
          <cell r="BI48">
            <v>4</v>
          </cell>
          <cell r="BJ48" t="str">
            <v>023006</v>
          </cell>
          <cell r="BK48">
            <v>4</v>
          </cell>
          <cell r="BL48" t="str">
            <v>023006</v>
          </cell>
          <cell r="BM48">
            <v>5</v>
          </cell>
          <cell r="BN48" t="str">
            <v>023006</v>
          </cell>
          <cell r="BO48">
            <v>3</v>
          </cell>
          <cell r="BP48" t="str">
            <v>023006</v>
          </cell>
          <cell r="BQ48">
            <v>5</v>
          </cell>
          <cell r="BR48" t="str">
            <v>023006</v>
          </cell>
          <cell r="BS48">
            <v>5</v>
          </cell>
          <cell r="BT48" t="str">
            <v>023006</v>
          </cell>
          <cell r="BU48">
            <v>4</v>
          </cell>
          <cell r="BV48" t="str">
            <v>023006</v>
          </cell>
          <cell r="BW48">
            <v>2</v>
          </cell>
          <cell r="BX48" t="str">
            <v>023006</v>
          </cell>
          <cell r="BY48">
            <v>3</v>
          </cell>
          <cell r="CB48" t="str">
            <v>023006</v>
          </cell>
          <cell r="CC48">
            <v>1</v>
          </cell>
          <cell r="CD48" t="str">
            <v>023006</v>
          </cell>
          <cell r="CE48">
            <v>2</v>
          </cell>
          <cell r="CF48" t="str">
            <v>023006</v>
          </cell>
          <cell r="CG48">
            <v>1</v>
          </cell>
          <cell r="CH48" t="str">
            <v>023006</v>
          </cell>
          <cell r="CI48">
            <v>2</v>
          </cell>
          <cell r="CJ48" t="str">
            <v>023006</v>
          </cell>
          <cell r="CK48">
            <v>4</v>
          </cell>
          <cell r="CN48" t="str">
            <v>023006</v>
          </cell>
          <cell r="CO48">
            <v>6</v>
          </cell>
          <cell r="CP48" t="str">
            <v>023006</v>
          </cell>
          <cell r="CQ48">
            <v>4</v>
          </cell>
        </row>
        <row r="49">
          <cell r="B49" t="str">
            <v>024001</v>
          </cell>
          <cell r="C49">
            <v>2</v>
          </cell>
          <cell r="D49" t="str">
            <v>024001</v>
          </cell>
          <cell r="E49">
            <v>1</v>
          </cell>
          <cell r="F49" t="str">
            <v>024001</v>
          </cell>
          <cell r="G49">
            <v>6</v>
          </cell>
          <cell r="J49" t="str">
            <v>024001</v>
          </cell>
          <cell r="K49">
            <v>9</v>
          </cell>
          <cell r="L49" t="str">
            <v>024001</v>
          </cell>
          <cell r="M49">
            <v>6</v>
          </cell>
          <cell r="N49" t="str">
            <v>024001</v>
          </cell>
          <cell r="O49">
            <v>14</v>
          </cell>
          <cell r="P49" t="str">
            <v>024001</v>
          </cell>
          <cell r="Q49">
            <v>20</v>
          </cell>
          <cell r="R49" t="str">
            <v>024001</v>
          </cell>
          <cell r="S49">
            <v>19</v>
          </cell>
          <cell r="T49" t="str">
            <v>024001</v>
          </cell>
          <cell r="U49">
            <v>17</v>
          </cell>
          <cell r="V49" t="str">
            <v>024001</v>
          </cell>
          <cell r="W49">
            <v>24</v>
          </cell>
          <cell r="X49" t="str">
            <v>024001</v>
          </cell>
          <cell r="Y49">
            <v>17</v>
          </cell>
          <cell r="Z49" t="str">
            <v>024001</v>
          </cell>
          <cell r="AA49">
            <v>22</v>
          </cell>
          <cell r="AB49" t="str">
            <v>024001</v>
          </cell>
          <cell r="AC49">
            <v>15</v>
          </cell>
          <cell r="AD49" t="str">
            <v>024001</v>
          </cell>
          <cell r="AE49">
            <v>23</v>
          </cell>
          <cell r="AF49" t="str">
            <v>024001</v>
          </cell>
          <cell r="AG49">
            <v>15</v>
          </cell>
          <cell r="AH49" t="str">
            <v>024001</v>
          </cell>
          <cell r="AI49">
            <v>16</v>
          </cell>
          <cell r="AJ49" t="str">
            <v>024001</v>
          </cell>
          <cell r="AK49">
            <v>23</v>
          </cell>
          <cell r="AL49" t="str">
            <v>024001</v>
          </cell>
          <cell r="AM49">
            <v>19</v>
          </cell>
          <cell r="AN49" t="str">
            <v>024001</v>
          </cell>
          <cell r="AO49">
            <v>18</v>
          </cell>
          <cell r="AP49" t="str">
            <v>024001</v>
          </cell>
          <cell r="AQ49">
            <v>23</v>
          </cell>
          <cell r="AR49" t="str">
            <v>024001</v>
          </cell>
          <cell r="AS49">
            <v>20</v>
          </cell>
          <cell r="AT49" t="str">
            <v>024001</v>
          </cell>
          <cell r="AU49">
            <v>17</v>
          </cell>
          <cell r="AV49" t="str">
            <v>024001</v>
          </cell>
          <cell r="AW49">
            <v>19</v>
          </cell>
          <cell r="AX49" t="str">
            <v>024001</v>
          </cell>
          <cell r="AY49">
            <v>24</v>
          </cell>
          <cell r="AZ49" t="str">
            <v>024001</v>
          </cell>
          <cell r="BA49">
            <v>15</v>
          </cell>
          <cell r="BB49" t="str">
            <v>024001</v>
          </cell>
          <cell r="BC49">
            <v>18</v>
          </cell>
          <cell r="BD49" t="str">
            <v>024001</v>
          </cell>
          <cell r="BE49">
            <v>10</v>
          </cell>
          <cell r="BF49" t="str">
            <v>024001</v>
          </cell>
          <cell r="BG49">
            <v>17</v>
          </cell>
          <cell r="BH49" t="str">
            <v>024001</v>
          </cell>
          <cell r="BI49">
            <v>17</v>
          </cell>
          <cell r="BJ49" t="str">
            <v>024001</v>
          </cell>
          <cell r="BK49">
            <v>23</v>
          </cell>
          <cell r="BL49" t="str">
            <v>024001</v>
          </cell>
          <cell r="BM49">
            <v>24</v>
          </cell>
          <cell r="BN49" t="str">
            <v>024001</v>
          </cell>
          <cell r="BO49">
            <v>21</v>
          </cell>
          <cell r="BP49" t="str">
            <v>024001</v>
          </cell>
          <cell r="BQ49">
            <v>20</v>
          </cell>
          <cell r="BR49" t="str">
            <v>024001</v>
          </cell>
          <cell r="BS49">
            <v>21</v>
          </cell>
          <cell r="BT49" t="str">
            <v>024001</v>
          </cell>
          <cell r="BU49">
            <v>19</v>
          </cell>
          <cell r="BV49" t="str">
            <v>024001</v>
          </cell>
          <cell r="BW49">
            <v>22</v>
          </cell>
          <cell r="BX49" t="str">
            <v>024001</v>
          </cell>
          <cell r="BY49">
            <v>16</v>
          </cell>
          <cell r="BZ49" t="str">
            <v>024001</v>
          </cell>
          <cell r="CA49">
            <v>21</v>
          </cell>
          <cell r="CB49" t="str">
            <v>024001</v>
          </cell>
          <cell r="CC49">
            <v>22</v>
          </cell>
          <cell r="CD49" t="str">
            <v>024001</v>
          </cell>
          <cell r="CE49">
            <v>25</v>
          </cell>
          <cell r="CF49" t="str">
            <v>024001</v>
          </cell>
          <cell r="CG49">
            <v>10</v>
          </cell>
          <cell r="CH49" t="str">
            <v>024001</v>
          </cell>
          <cell r="CI49">
            <v>23</v>
          </cell>
          <cell r="CJ49" t="str">
            <v>024001</v>
          </cell>
          <cell r="CK49">
            <v>15</v>
          </cell>
          <cell r="CL49" t="str">
            <v>024001</v>
          </cell>
          <cell r="CM49">
            <v>18</v>
          </cell>
          <cell r="CN49" t="str">
            <v>024001</v>
          </cell>
          <cell r="CO49">
            <v>15</v>
          </cell>
          <cell r="CP49" t="str">
            <v>024001</v>
          </cell>
          <cell r="CQ49">
            <v>20</v>
          </cell>
          <cell r="CR49" t="str">
            <v>024001</v>
          </cell>
          <cell r="CS49">
            <v>18</v>
          </cell>
        </row>
        <row r="50">
          <cell r="B50" t="str">
            <v>024002</v>
          </cell>
          <cell r="F50" t="str">
            <v>024002</v>
          </cell>
          <cell r="G50">
            <v>2</v>
          </cell>
          <cell r="H50" t="str">
            <v>024002</v>
          </cell>
          <cell r="I50">
            <v>4</v>
          </cell>
          <cell r="J50" t="str">
            <v>024002</v>
          </cell>
          <cell r="K50">
            <v>8</v>
          </cell>
          <cell r="L50" t="str">
            <v>024002</v>
          </cell>
          <cell r="M50">
            <v>3</v>
          </cell>
          <cell r="N50" t="str">
            <v>024002</v>
          </cell>
          <cell r="O50">
            <v>8</v>
          </cell>
          <cell r="P50" t="str">
            <v>024002</v>
          </cell>
          <cell r="Q50">
            <v>10</v>
          </cell>
          <cell r="R50" t="str">
            <v>024002</v>
          </cell>
          <cell r="S50">
            <v>12</v>
          </cell>
          <cell r="T50" t="str">
            <v>024002</v>
          </cell>
          <cell r="U50">
            <v>7</v>
          </cell>
          <cell r="V50" t="str">
            <v>024002</v>
          </cell>
          <cell r="W50">
            <v>6</v>
          </cell>
          <cell r="X50" t="str">
            <v>024002</v>
          </cell>
          <cell r="Y50">
            <v>7</v>
          </cell>
          <cell r="Z50" t="str">
            <v>024002</v>
          </cell>
          <cell r="AA50">
            <v>7</v>
          </cell>
          <cell r="AB50" t="str">
            <v>024002</v>
          </cell>
          <cell r="AC50">
            <v>7</v>
          </cell>
          <cell r="AD50" t="str">
            <v>024002</v>
          </cell>
          <cell r="AE50">
            <v>7</v>
          </cell>
          <cell r="AF50" t="str">
            <v>024002</v>
          </cell>
          <cell r="AG50">
            <v>12</v>
          </cell>
          <cell r="AH50" t="str">
            <v>024002</v>
          </cell>
          <cell r="AI50">
            <v>6</v>
          </cell>
          <cell r="AJ50" t="str">
            <v>024002</v>
          </cell>
          <cell r="AK50">
            <v>6</v>
          </cell>
          <cell r="AL50" t="str">
            <v>024002</v>
          </cell>
          <cell r="AM50">
            <v>12</v>
          </cell>
          <cell r="AN50" t="str">
            <v>024002</v>
          </cell>
          <cell r="AO50">
            <v>11</v>
          </cell>
          <cell r="AP50" t="str">
            <v>024002</v>
          </cell>
          <cell r="AQ50">
            <v>6</v>
          </cell>
          <cell r="AR50" t="str">
            <v>024002</v>
          </cell>
          <cell r="AS50">
            <v>5</v>
          </cell>
          <cell r="AT50" t="str">
            <v>024002</v>
          </cell>
          <cell r="AU50">
            <v>10</v>
          </cell>
          <cell r="AV50" t="str">
            <v>024002</v>
          </cell>
          <cell r="AW50">
            <v>7</v>
          </cell>
          <cell r="AX50" t="str">
            <v>024002</v>
          </cell>
          <cell r="AY50">
            <v>8</v>
          </cell>
          <cell r="AZ50" t="str">
            <v>024002</v>
          </cell>
          <cell r="BA50">
            <v>9</v>
          </cell>
          <cell r="BB50" t="str">
            <v>024002</v>
          </cell>
          <cell r="BC50">
            <v>8</v>
          </cell>
          <cell r="BD50" t="str">
            <v>024002</v>
          </cell>
          <cell r="BE50">
            <v>4</v>
          </cell>
          <cell r="BF50" t="str">
            <v>024002</v>
          </cell>
          <cell r="BG50">
            <v>10</v>
          </cell>
          <cell r="BH50" t="str">
            <v>024002</v>
          </cell>
          <cell r="BI50">
            <v>5</v>
          </cell>
          <cell r="BJ50" t="str">
            <v>024002</v>
          </cell>
          <cell r="BK50">
            <v>6</v>
          </cell>
          <cell r="BL50" t="str">
            <v>024002</v>
          </cell>
          <cell r="BM50">
            <v>8</v>
          </cell>
          <cell r="BN50" t="str">
            <v>024002</v>
          </cell>
          <cell r="BO50">
            <v>6</v>
          </cell>
          <cell r="BP50" t="str">
            <v>024002</v>
          </cell>
          <cell r="BQ50">
            <v>6</v>
          </cell>
          <cell r="BR50" t="str">
            <v>024002</v>
          </cell>
          <cell r="BS50">
            <v>6</v>
          </cell>
          <cell r="BT50" t="str">
            <v>024002</v>
          </cell>
          <cell r="BU50">
            <v>5</v>
          </cell>
          <cell r="BV50" t="str">
            <v>024002</v>
          </cell>
          <cell r="BW50">
            <v>5</v>
          </cell>
          <cell r="BX50" t="str">
            <v>024002</v>
          </cell>
          <cell r="BY50">
            <v>5</v>
          </cell>
          <cell r="BZ50" t="str">
            <v>024002</v>
          </cell>
          <cell r="CA50">
            <v>8</v>
          </cell>
          <cell r="CB50" t="str">
            <v>024002</v>
          </cell>
          <cell r="CC50">
            <v>7</v>
          </cell>
          <cell r="CD50" t="str">
            <v>024002</v>
          </cell>
          <cell r="CE50">
            <v>13</v>
          </cell>
          <cell r="CF50" t="str">
            <v>024002</v>
          </cell>
          <cell r="CG50">
            <v>6</v>
          </cell>
          <cell r="CH50" t="str">
            <v>024002</v>
          </cell>
          <cell r="CI50">
            <v>8</v>
          </cell>
          <cell r="CJ50" t="str">
            <v>024002</v>
          </cell>
          <cell r="CK50">
            <v>6</v>
          </cell>
          <cell r="CL50" t="str">
            <v>024002</v>
          </cell>
          <cell r="CM50">
            <v>8</v>
          </cell>
          <cell r="CN50" t="str">
            <v>024002</v>
          </cell>
          <cell r="CO50">
            <v>8</v>
          </cell>
          <cell r="CP50" t="str">
            <v>024002</v>
          </cell>
          <cell r="CQ50">
            <v>7</v>
          </cell>
          <cell r="CR50" t="str">
            <v>024002</v>
          </cell>
          <cell r="CS50">
            <v>9</v>
          </cell>
        </row>
        <row r="51">
          <cell r="B51" t="str">
            <v>024005</v>
          </cell>
          <cell r="C51">
            <v>8</v>
          </cell>
          <cell r="D51" t="str">
            <v>024005</v>
          </cell>
          <cell r="E51">
            <v>11</v>
          </cell>
          <cell r="F51" t="str">
            <v>024005</v>
          </cell>
          <cell r="G51">
            <v>19</v>
          </cell>
          <cell r="H51" t="str">
            <v>024005</v>
          </cell>
          <cell r="I51">
            <v>21</v>
          </cell>
          <cell r="J51" t="str">
            <v>024005</v>
          </cell>
          <cell r="K51">
            <v>37</v>
          </cell>
          <cell r="L51" t="str">
            <v>024005</v>
          </cell>
          <cell r="M51">
            <v>31</v>
          </cell>
          <cell r="N51" t="str">
            <v>024005</v>
          </cell>
          <cell r="O51">
            <v>40</v>
          </cell>
          <cell r="P51" t="str">
            <v>024005</v>
          </cell>
          <cell r="Q51">
            <v>36</v>
          </cell>
          <cell r="R51" t="str">
            <v>024005</v>
          </cell>
          <cell r="S51">
            <v>40</v>
          </cell>
          <cell r="T51" t="str">
            <v>024005</v>
          </cell>
          <cell r="U51">
            <v>32</v>
          </cell>
          <cell r="V51" t="str">
            <v>024005</v>
          </cell>
          <cell r="W51">
            <v>33</v>
          </cell>
          <cell r="X51" t="str">
            <v>024005</v>
          </cell>
          <cell r="Y51">
            <v>27</v>
          </cell>
          <cell r="Z51" t="str">
            <v>024005</v>
          </cell>
          <cell r="AA51">
            <v>28</v>
          </cell>
          <cell r="AB51" t="str">
            <v>024005</v>
          </cell>
          <cell r="AC51">
            <v>33</v>
          </cell>
          <cell r="AD51" t="str">
            <v>024005</v>
          </cell>
          <cell r="AE51">
            <v>43</v>
          </cell>
          <cell r="AF51" t="str">
            <v>024005</v>
          </cell>
          <cell r="AG51">
            <v>34</v>
          </cell>
          <cell r="AH51" t="str">
            <v>024005</v>
          </cell>
          <cell r="AI51">
            <v>35</v>
          </cell>
          <cell r="AJ51" t="str">
            <v>024005</v>
          </cell>
          <cell r="AK51">
            <v>33</v>
          </cell>
          <cell r="AL51" t="str">
            <v>024005</v>
          </cell>
          <cell r="AM51">
            <v>42</v>
          </cell>
          <cell r="AN51" t="str">
            <v>024005</v>
          </cell>
          <cell r="AO51">
            <v>40</v>
          </cell>
          <cell r="AP51" t="str">
            <v>024005</v>
          </cell>
          <cell r="AQ51">
            <v>28</v>
          </cell>
          <cell r="AR51" t="str">
            <v>024005</v>
          </cell>
          <cell r="AS51">
            <v>24</v>
          </cell>
          <cell r="AT51" t="str">
            <v>024005</v>
          </cell>
          <cell r="AU51">
            <v>42</v>
          </cell>
          <cell r="AV51" t="str">
            <v>024005</v>
          </cell>
          <cell r="AW51">
            <v>33</v>
          </cell>
          <cell r="AX51" t="str">
            <v>024005</v>
          </cell>
          <cell r="AY51">
            <v>28</v>
          </cell>
          <cell r="AZ51" t="str">
            <v>024005</v>
          </cell>
          <cell r="BA51">
            <v>33</v>
          </cell>
          <cell r="BB51" t="str">
            <v>024005</v>
          </cell>
          <cell r="BC51">
            <v>38</v>
          </cell>
          <cell r="BD51" t="str">
            <v>024005</v>
          </cell>
          <cell r="BE51">
            <v>43</v>
          </cell>
          <cell r="BF51" t="str">
            <v>024005</v>
          </cell>
          <cell r="BG51">
            <v>34</v>
          </cell>
          <cell r="BH51" t="str">
            <v>024005</v>
          </cell>
          <cell r="BI51">
            <v>37</v>
          </cell>
          <cell r="BJ51" t="str">
            <v>024005</v>
          </cell>
          <cell r="BK51">
            <v>42</v>
          </cell>
          <cell r="BL51" t="str">
            <v>024005</v>
          </cell>
          <cell r="BM51">
            <v>36</v>
          </cell>
          <cell r="BN51" t="str">
            <v>024005</v>
          </cell>
          <cell r="BO51">
            <v>28</v>
          </cell>
          <cell r="BP51" t="str">
            <v>024005</v>
          </cell>
          <cell r="BQ51">
            <v>30</v>
          </cell>
          <cell r="BR51" t="str">
            <v>024005</v>
          </cell>
          <cell r="BS51">
            <v>46</v>
          </cell>
          <cell r="BT51" t="str">
            <v>024005</v>
          </cell>
          <cell r="BU51">
            <v>41</v>
          </cell>
          <cell r="BV51" t="str">
            <v>024005</v>
          </cell>
          <cell r="BW51">
            <v>26</v>
          </cell>
          <cell r="BX51" t="str">
            <v>024005</v>
          </cell>
          <cell r="BY51">
            <v>37</v>
          </cell>
          <cell r="BZ51" t="str">
            <v>024005</v>
          </cell>
          <cell r="CA51">
            <v>33</v>
          </cell>
          <cell r="CB51" t="str">
            <v>024005</v>
          </cell>
          <cell r="CC51">
            <v>24</v>
          </cell>
          <cell r="CD51" t="str">
            <v>024005</v>
          </cell>
          <cell r="CE51">
            <v>44</v>
          </cell>
          <cell r="CF51" t="str">
            <v>024005</v>
          </cell>
          <cell r="CG51">
            <v>45</v>
          </cell>
          <cell r="CH51" t="str">
            <v>024005</v>
          </cell>
          <cell r="CI51">
            <v>55</v>
          </cell>
          <cell r="CJ51" t="str">
            <v>024005</v>
          </cell>
          <cell r="CK51">
            <v>32</v>
          </cell>
          <cell r="CL51" t="str">
            <v>024005</v>
          </cell>
          <cell r="CM51">
            <v>48</v>
          </cell>
          <cell r="CN51" t="str">
            <v>024005</v>
          </cell>
          <cell r="CO51">
            <v>43</v>
          </cell>
          <cell r="CP51" t="str">
            <v>024005</v>
          </cell>
          <cell r="CQ51">
            <v>34</v>
          </cell>
          <cell r="CR51" t="str">
            <v>024005</v>
          </cell>
          <cell r="CS51">
            <v>46</v>
          </cell>
        </row>
        <row r="52">
          <cell r="B52" t="str">
            <v>024006</v>
          </cell>
          <cell r="J52" t="str">
            <v>024006</v>
          </cell>
          <cell r="K52">
            <v>2</v>
          </cell>
          <cell r="L52" t="str">
            <v>024006</v>
          </cell>
          <cell r="M52">
            <v>1</v>
          </cell>
          <cell r="N52" t="str">
            <v>024006</v>
          </cell>
          <cell r="O52">
            <v>1</v>
          </cell>
          <cell r="P52" t="str">
            <v>024006</v>
          </cell>
          <cell r="Q52">
            <v>1</v>
          </cell>
          <cell r="R52" t="str">
            <v>024006</v>
          </cell>
          <cell r="S52">
            <v>2</v>
          </cell>
          <cell r="T52" t="str">
            <v>024006</v>
          </cell>
          <cell r="U52">
            <v>1</v>
          </cell>
          <cell r="V52" t="str">
            <v>024006</v>
          </cell>
          <cell r="W52">
            <v>8</v>
          </cell>
          <cell r="X52" t="str">
            <v>024006</v>
          </cell>
          <cell r="Y52">
            <v>1</v>
          </cell>
          <cell r="Z52" t="str">
            <v>024006</v>
          </cell>
          <cell r="AA52">
            <v>3</v>
          </cell>
          <cell r="AB52" t="str">
            <v>024006</v>
          </cell>
          <cell r="AC52">
            <v>5</v>
          </cell>
          <cell r="AD52" t="str">
            <v>024006</v>
          </cell>
          <cell r="AE52">
            <v>2</v>
          </cell>
          <cell r="AF52" t="str">
            <v>024006</v>
          </cell>
          <cell r="AG52">
            <v>2</v>
          </cell>
          <cell r="AH52" t="str">
            <v>024006</v>
          </cell>
          <cell r="AI52">
            <v>4</v>
          </cell>
          <cell r="AJ52" t="str">
            <v>024006</v>
          </cell>
          <cell r="AK52">
            <v>6</v>
          </cell>
          <cell r="AL52" t="str">
            <v>024006</v>
          </cell>
          <cell r="AM52">
            <v>3</v>
          </cell>
          <cell r="AN52" t="str">
            <v>024006</v>
          </cell>
          <cell r="AO52">
            <v>3</v>
          </cell>
          <cell r="AP52" t="str">
            <v>024006</v>
          </cell>
          <cell r="AQ52">
            <v>2</v>
          </cell>
          <cell r="AR52" t="str">
            <v>024006</v>
          </cell>
          <cell r="AS52">
            <v>6</v>
          </cell>
          <cell r="AT52" t="str">
            <v>024006</v>
          </cell>
          <cell r="AU52">
            <v>4</v>
          </cell>
          <cell r="AV52" t="str">
            <v>024006</v>
          </cell>
          <cell r="AW52">
            <v>4</v>
          </cell>
          <cell r="AX52" t="str">
            <v>024006</v>
          </cell>
          <cell r="AY52">
            <v>7</v>
          </cell>
          <cell r="AZ52" t="str">
            <v>024006</v>
          </cell>
          <cell r="BA52">
            <v>5</v>
          </cell>
          <cell r="BB52" t="str">
            <v>024006</v>
          </cell>
          <cell r="BC52">
            <v>3</v>
          </cell>
          <cell r="BD52" t="str">
            <v>024006</v>
          </cell>
          <cell r="BE52">
            <v>2</v>
          </cell>
          <cell r="BF52" t="str">
            <v>024006</v>
          </cell>
          <cell r="BG52">
            <v>2</v>
          </cell>
          <cell r="BH52" t="str">
            <v>024006</v>
          </cell>
          <cell r="BI52">
            <v>9</v>
          </cell>
          <cell r="BJ52" t="str">
            <v>024006</v>
          </cell>
          <cell r="BK52">
            <v>6</v>
          </cell>
          <cell r="BL52" t="str">
            <v>024006</v>
          </cell>
          <cell r="BM52">
            <v>3</v>
          </cell>
          <cell r="BN52" t="str">
            <v>024006</v>
          </cell>
          <cell r="BO52">
            <v>5</v>
          </cell>
          <cell r="BP52" t="str">
            <v>024006</v>
          </cell>
          <cell r="BQ52">
            <v>5</v>
          </cell>
          <cell r="BR52" t="str">
            <v>024006</v>
          </cell>
          <cell r="BS52">
            <v>8</v>
          </cell>
          <cell r="BT52" t="str">
            <v>024006</v>
          </cell>
          <cell r="BU52">
            <v>6</v>
          </cell>
          <cell r="BV52" t="str">
            <v>024006</v>
          </cell>
          <cell r="BW52">
            <v>7</v>
          </cell>
          <cell r="BX52" t="str">
            <v>024006</v>
          </cell>
          <cell r="BY52">
            <v>4</v>
          </cell>
          <cell r="BZ52" t="str">
            <v>024006</v>
          </cell>
          <cell r="CA52">
            <v>3</v>
          </cell>
          <cell r="CB52" t="str">
            <v>024006</v>
          </cell>
          <cell r="CC52">
            <v>5</v>
          </cell>
          <cell r="CD52" t="str">
            <v>024006</v>
          </cell>
          <cell r="CE52">
            <v>3</v>
          </cell>
          <cell r="CF52" t="str">
            <v>024006</v>
          </cell>
          <cell r="CG52">
            <v>8</v>
          </cell>
          <cell r="CH52" t="str">
            <v>024006</v>
          </cell>
          <cell r="CI52">
            <v>9</v>
          </cell>
          <cell r="CJ52" t="str">
            <v>024006</v>
          </cell>
          <cell r="CK52">
            <v>3</v>
          </cell>
          <cell r="CL52" t="str">
            <v>024006</v>
          </cell>
          <cell r="CM52">
            <v>7</v>
          </cell>
          <cell r="CN52" t="str">
            <v>024006</v>
          </cell>
          <cell r="CO52">
            <v>3</v>
          </cell>
          <cell r="CP52" t="str">
            <v>024006</v>
          </cell>
          <cell r="CQ52">
            <v>4</v>
          </cell>
          <cell r="CR52" t="str">
            <v>024006</v>
          </cell>
          <cell r="CS52">
            <v>3</v>
          </cell>
        </row>
        <row r="53">
          <cell r="B53" t="str">
            <v>025001</v>
          </cell>
          <cell r="C53">
            <v>3</v>
          </cell>
          <cell r="D53" t="str">
            <v>025001</v>
          </cell>
          <cell r="E53">
            <v>3</v>
          </cell>
          <cell r="F53" t="str">
            <v>025001</v>
          </cell>
          <cell r="G53">
            <v>15</v>
          </cell>
          <cell r="H53" t="str">
            <v>025001</v>
          </cell>
          <cell r="I53">
            <v>9</v>
          </cell>
          <cell r="J53" t="str">
            <v>025001</v>
          </cell>
          <cell r="K53">
            <v>14</v>
          </cell>
          <cell r="L53" t="str">
            <v>025001</v>
          </cell>
          <cell r="M53">
            <v>11</v>
          </cell>
          <cell r="N53" t="str">
            <v>025001</v>
          </cell>
          <cell r="O53">
            <v>16</v>
          </cell>
          <cell r="P53" t="str">
            <v>025001</v>
          </cell>
          <cell r="Q53">
            <v>26</v>
          </cell>
          <cell r="R53" t="str">
            <v>025001</v>
          </cell>
          <cell r="S53">
            <v>26</v>
          </cell>
          <cell r="T53" t="str">
            <v>025001</v>
          </cell>
          <cell r="U53">
            <v>16</v>
          </cell>
          <cell r="V53" t="str">
            <v>025001</v>
          </cell>
          <cell r="W53">
            <v>23</v>
          </cell>
          <cell r="X53" t="str">
            <v>025001</v>
          </cell>
          <cell r="Y53">
            <v>24</v>
          </cell>
          <cell r="Z53" t="str">
            <v>025001</v>
          </cell>
          <cell r="AA53">
            <v>17</v>
          </cell>
          <cell r="AB53" t="str">
            <v>025001</v>
          </cell>
          <cell r="AC53">
            <v>26</v>
          </cell>
          <cell r="AD53" t="str">
            <v>025001</v>
          </cell>
          <cell r="AE53">
            <v>23</v>
          </cell>
          <cell r="AF53" t="str">
            <v>025001</v>
          </cell>
          <cell r="AG53">
            <v>17</v>
          </cell>
          <cell r="AH53" t="str">
            <v>025001</v>
          </cell>
          <cell r="AI53">
            <v>19</v>
          </cell>
          <cell r="AJ53" t="str">
            <v>025001</v>
          </cell>
          <cell r="AK53">
            <v>23</v>
          </cell>
          <cell r="AL53" t="str">
            <v>025001</v>
          </cell>
          <cell r="AM53">
            <v>19</v>
          </cell>
          <cell r="AN53" t="str">
            <v>025001</v>
          </cell>
          <cell r="AO53">
            <v>29</v>
          </cell>
          <cell r="AP53" t="str">
            <v>025001</v>
          </cell>
          <cell r="AQ53">
            <v>32</v>
          </cell>
          <cell r="AR53" t="str">
            <v>025001</v>
          </cell>
          <cell r="AS53">
            <v>21</v>
          </cell>
          <cell r="AT53" t="str">
            <v>025001</v>
          </cell>
          <cell r="AU53">
            <v>15</v>
          </cell>
          <cell r="AV53" t="str">
            <v>025001</v>
          </cell>
          <cell r="AW53">
            <v>21</v>
          </cell>
          <cell r="AX53" t="str">
            <v>025001</v>
          </cell>
          <cell r="AY53">
            <v>23</v>
          </cell>
          <cell r="AZ53" t="str">
            <v>025001</v>
          </cell>
          <cell r="BA53">
            <v>17</v>
          </cell>
          <cell r="BB53" t="str">
            <v>025001</v>
          </cell>
          <cell r="BC53">
            <v>27</v>
          </cell>
          <cell r="BD53" t="str">
            <v>025001</v>
          </cell>
          <cell r="BE53">
            <v>15</v>
          </cell>
          <cell r="BF53" t="str">
            <v>025001</v>
          </cell>
          <cell r="BG53">
            <v>26</v>
          </cell>
          <cell r="BH53" t="str">
            <v>025001</v>
          </cell>
          <cell r="BI53">
            <v>18</v>
          </cell>
          <cell r="BJ53" t="str">
            <v>025001</v>
          </cell>
          <cell r="BK53">
            <v>16</v>
          </cell>
          <cell r="BL53" t="str">
            <v>025001</v>
          </cell>
          <cell r="BM53">
            <v>15</v>
          </cell>
          <cell r="BN53" t="str">
            <v>025001</v>
          </cell>
          <cell r="BO53">
            <v>25</v>
          </cell>
          <cell r="BP53" t="str">
            <v>025001</v>
          </cell>
          <cell r="BQ53">
            <v>23</v>
          </cell>
          <cell r="BR53" t="str">
            <v>025001</v>
          </cell>
          <cell r="BS53">
            <v>22</v>
          </cell>
          <cell r="BT53" t="str">
            <v>025001</v>
          </cell>
          <cell r="BU53">
            <v>23</v>
          </cell>
          <cell r="BV53" t="str">
            <v>025001</v>
          </cell>
          <cell r="BW53">
            <v>24</v>
          </cell>
          <cell r="BX53" t="str">
            <v>025001</v>
          </cell>
          <cell r="BY53">
            <v>25</v>
          </cell>
          <cell r="BZ53" t="str">
            <v>025001</v>
          </cell>
          <cell r="CA53">
            <v>24</v>
          </cell>
          <cell r="CB53" t="str">
            <v>025001</v>
          </cell>
          <cell r="CC53">
            <v>15</v>
          </cell>
          <cell r="CD53" t="str">
            <v>025001</v>
          </cell>
          <cell r="CE53">
            <v>26</v>
          </cell>
          <cell r="CF53" t="str">
            <v>025001</v>
          </cell>
          <cell r="CG53">
            <v>19</v>
          </cell>
          <cell r="CH53" t="str">
            <v>025001</v>
          </cell>
          <cell r="CI53">
            <v>23</v>
          </cell>
          <cell r="CJ53" t="str">
            <v>025001</v>
          </cell>
          <cell r="CK53">
            <v>29</v>
          </cell>
          <cell r="CL53" t="str">
            <v>025001</v>
          </cell>
          <cell r="CM53">
            <v>16</v>
          </cell>
          <cell r="CN53" t="str">
            <v>025001</v>
          </cell>
          <cell r="CO53">
            <v>12</v>
          </cell>
          <cell r="CP53" t="str">
            <v>025001</v>
          </cell>
          <cell r="CQ53">
            <v>21</v>
          </cell>
          <cell r="CR53" t="str">
            <v>025001</v>
          </cell>
          <cell r="CS53">
            <v>24</v>
          </cell>
        </row>
        <row r="54">
          <cell r="B54" t="str">
            <v>025002</v>
          </cell>
          <cell r="F54" t="str">
            <v>025002</v>
          </cell>
          <cell r="G54">
            <v>2</v>
          </cell>
          <cell r="H54" t="str">
            <v>025002</v>
          </cell>
          <cell r="I54">
            <v>3</v>
          </cell>
          <cell r="J54" t="str">
            <v>025002</v>
          </cell>
          <cell r="K54">
            <v>7</v>
          </cell>
          <cell r="L54" t="str">
            <v>025002</v>
          </cell>
          <cell r="M54">
            <v>4</v>
          </cell>
          <cell r="N54" t="str">
            <v>025002</v>
          </cell>
          <cell r="O54">
            <v>2</v>
          </cell>
          <cell r="P54" t="str">
            <v>025002</v>
          </cell>
          <cell r="Q54">
            <v>4</v>
          </cell>
          <cell r="R54" t="str">
            <v>025002</v>
          </cell>
          <cell r="S54">
            <v>10</v>
          </cell>
          <cell r="T54" t="str">
            <v>025002</v>
          </cell>
          <cell r="U54">
            <v>6</v>
          </cell>
          <cell r="V54" t="str">
            <v>025002</v>
          </cell>
          <cell r="W54">
            <v>7</v>
          </cell>
          <cell r="X54" t="str">
            <v>025002</v>
          </cell>
          <cell r="Y54">
            <v>5</v>
          </cell>
          <cell r="Z54" t="str">
            <v>025002</v>
          </cell>
          <cell r="AA54">
            <v>11</v>
          </cell>
          <cell r="AB54" t="str">
            <v>025002</v>
          </cell>
          <cell r="AC54">
            <v>7</v>
          </cell>
          <cell r="AD54" t="str">
            <v>025002</v>
          </cell>
          <cell r="AE54">
            <v>4</v>
          </cell>
          <cell r="AF54" t="str">
            <v>025002</v>
          </cell>
          <cell r="AG54">
            <v>9</v>
          </cell>
          <cell r="AH54" t="str">
            <v>025002</v>
          </cell>
          <cell r="AI54">
            <v>10</v>
          </cell>
          <cell r="AJ54" t="str">
            <v>025002</v>
          </cell>
          <cell r="AK54">
            <v>4</v>
          </cell>
          <cell r="AL54" t="str">
            <v>025002</v>
          </cell>
          <cell r="AM54">
            <v>5</v>
          </cell>
          <cell r="AN54" t="str">
            <v>025002</v>
          </cell>
          <cell r="AO54">
            <v>5</v>
          </cell>
          <cell r="AP54" t="str">
            <v>025002</v>
          </cell>
          <cell r="AQ54">
            <v>5</v>
          </cell>
          <cell r="AR54" t="str">
            <v>025002</v>
          </cell>
          <cell r="AS54">
            <v>5</v>
          </cell>
          <cell r="AT54" t="str">
            <v>025003</v>
          </cell>
          <cell r="AU54">
            <v>6</v>
          </cell>
          <cell r="AV54" t="str">
            <v>025002</v>
          </cell>
          <cell r="AW54">
            <v>5</v>
          </cell>
          <cell r="AX54" t="str">
            <v>025002</v>
          </cell>
          <cell r="AY54">
            <v>4</v>
          </cell>
          <cell r="AZ54" t="str">
            <v>025002</v>
          </cell>
          <cell r="BA54">
            <v>5</v>
          </cell>
          <cell r="BB54" t="str">
            <v>025002</v>
          </cell>
          <cell r="BC54">
            <v>4</v>
          </cell>
          <cell r="BD54" t="str">
            <v>025002</v>
          </cell>
          <cell r="BE54">
            <v>5</v>
          </cell>
          <cell r="BF54" t="str">
            <v>025002</v>
          </cell>
          <cell r="BG54">
            <v>3</v>
          </cell>
          <cell r="BH54" t="str">
            <v>025002</v>
          </cell>
          <cell r="BI54">
            <v>2</v>
          </cell>
          <cell r="BJ54" t="str">
            <v>025002</v>
          </cell>
          <cell r="BK54">
            <v>3</v>
          </cell>
          <cell r="BL54" t="str">
            <v>025002</v>
          </cell>
          <cell r="BM54">
            <v>7</v>
          </cell>
          <cell r="BN54" t="str">
            <v>025002</v>
          </cell>
          <cell r="BO54">
            <v>9</v>
          </cell>
          <cell r="BP54" t="str">
            <v>025002</v>
          </cell>
          <cell r="BQ54">
            <v>6</v>
          </cell>
          <cell r="BR54" t="str">
            <v>025002</v>
          </cell>
          <cell r="BS54">
            <v>5</v>
          </cell>
          <cell r="BT54" t="str">
            <v>025002</v>
          </cell>
          <cell r="BU54">
            <v>6</v>
          </cell>
          <cell r="BV54" t="str">
            <v>025002</v>
          </cell>
          <cell r="BW54">
            <v>6</v>
          </cell>
          <cell r="BX54" t="str">
            <v>025002</v>
          </cell>
          <cell r="BY54">
            <v>4</v>
          </cell>
          <cell r="BZ54" t="str">
            <v>025002</v>
          </cell>
          <cell r="CA54">
            <v>6</v>
          </cell>
          <cell r="CB54" t="str">
            <v>025002</v>
          </cell>
          <cell r="CC54">
            <v>5</v>
          </cell>
          <cell r="CD54" t="str">
            <v>025002</v>
          </cell>
          <cell r="CE54">
            <v>10</v>
          </cell>
          <cell r="CF54" t="str">
            <v>025002</v>
          </cell>
          <cell r="CG54">
            <v>4</v>
          </cell>
          <cell r="CH54" t="str">
            <v>025002</v>
          </cell>
          <cell r="CI54">
            <v>6</v>
          </cell>
          <cell r="CJ54" t="str">
            <v>025002</v>
          </cell>
          <cell r="CK54">
            <v>10</v>
          </cell>
          <cell r="CL54" t="str">
            <v>025002</v>
          </cell>
          <cell r="CM54">
            <v>10</v>
          </cell>
          <cell r="CN54" t="str">
            <v>025002</v>
          </cell>
          <cell r="CO54">
            <v>9</v>
          </cell>
          <cell r="CP54" t="str">
            <v>025002</v>
          </cell>
          <cell r="CQ54">
            <v>9</v>
          </cell>
          <cell r="CR54" t="str">
            <v>025002</v>
          </cell>
          <cell r="CS54">
            <v>11</v>
          </cell>
        </row>
        <row r="55">
          <cell r="B55" t="str">
            <v>025003</v>
          </cell>
          <cell r="C55">
            <v>1</v>
          </cell>
          <cell r="D55" t="str">
            <v>025003</v>
          </cell>
          <cell r="E55">
            <v>1</v>
          </cell>
          <cell r="F55" t="str">
            <v>025003</v>
          </cell>
          <cell r="G55">
            <v>7</v>
          </cell>
          <cell r="H55" t="str">
            <v>025003</v>
          </cell>
          <cell r="I55">
            <v>2</v>
          </cell>
          <cell r="J55" t="str">
            <v>025003</v>
          </cell>
          <cell r="K55">
            <v>2</v>
          </cell>
          <cell r="L55" t="str">
            <v>025003</v>
          </cell>
          <cell r="M55">
            <v>6</v>
          </cell>
          <cell r="N55" t="str">
            <v>025003</v>
          </cell>
          <cell r="O55">
            <v>5</v>
          </cell>
          <cell r="P55" t="str">
            <v>025003</v>
          </cell>
          <cell r="Q55">
            <v>10</v>
          </cell>
          <cell r="R55" t="str">
            <v>025003</v>
          </cell>
          <cell r="S55">
            <v>2</v>
          </cell>
          <cell r="T55" t="str">
            <v>025003</v>
          </cell>
          <cell r="U55">
            <v>4</v>
          </cell>
          <cell r="V55" t="str">
            <v>025003</v>
          </cell>
          <cell r="W55">
            <v>11</v>
          </cell>
          <cell r="X55" t="str">
            <v>025003</v>
          </cell>
          <cell r="Y55">
            <v>8</v>
          </cell>
          <cell r="Z55" t="str">
            <v>025003</v>
          </cell>
          <cell r="AA55">
            <v>4</v>
          </cell>
          <cell r="AB55" t="str">
            <v>025003</v>
          </cell>
          <cell r="AC55">
            <v>5</v>
          </cell>
          <cell r="AD55" t="str">
            <v>025003</v>
          </cell>
          <cell r="AE55">
            <v>9</v>
          </cell>
          <cell r="AF55" t="str">
            <v>025003</v>
          </cell>
          <cell r="AG55">
            <v>8</v>
          </cell>
          <cell r="AH55" t="str">
            <v>025003</v>
          </cell>
          <cell r="AI55">
            <v>9</v>
          </cell>
          <cell r="AJ55" t="str">
            <v>025003</v>
          </cell>
          <cell r="AK55">
            <v>6</v>
          </cell>
          <cell r="AL55" t="str">
            <v>025003</v>
          </cell>
          <cell r="AM55">
            <v>4</v>
          </cell>
          <cell r="AN55" t="str">
            <v>025003</v>
          </cell>
          <cell r="AO55">
            <v>11</v>
          </cell>
          <cell r="AP55" t="str">
            <v>025003</v>
          </cell>
          <cell r="AQ55">
            <v>5</v>
          </cell>
          <cell r="AR55" t="str">
            <v>025003</v>
          </cell>
          <cell r="AS55">
            <v>5</v>
          </cell>
          <cell r="AT55" t="str">
            <v>025004</v>
          </cell>
          <cell r="AU55">
            <v>8</v>
          </cell>
          <cell r="AV55" t="str">
            <v>025003</v>
          </cell>
          <cell r="AW55">
            <v>4</v>
          </cell>
          <cell r="AX55" t="str">
            <v>025003</v>
          </cell>
          <cell r="AY55">
            <v>9</v>
          </cell>
          <cell r="AZ55" t="str">
            <v>025003</v>
          </cell>
          <cell r="BA55">
            <v>6</v>
          </cell>
          <cell r="BB55" t="str">
            <v>025003</v>
          </cell>
          <cell r="BC55">
            <v>8</v>
          </cell>
          <cell r="BD55" t="str">
            <v>025003</v>
          </cell>
          <cell r="BE55">
            <v>9</v>
          </cell>
          <cell r="BF55" t="str">
            <v>025003</v>
          </cell>
          <cell r="BG55">
            <v>5</v>
          </cell>
          <cell r="BH55" t="str">
            <v>025003</v>
          </cell>
          <cell r="BI55">
            <v>5</v>
          </cell>
          <cell r="BJ55" t="str">
            <v>025003</v>
          </cell>
          <cell r="BK55">
            <v>5</v>
          </cell>
          <cell r="BL55" t="str">
            <v>025003</v>
          </cell>
          <cell r="BM55">
            <v>2</v>
          </cell>
          <cell r="BN55" t="str">
            <v>025003</v>
          </cell>
          <cell r="BO55">
            <v>3</v>
          </cell>
          <cell r="BP55" t="str">
            <v>025003</v>
          </cell>
          <cell r="BQ55">
            <v>5</v>
          </cell>
          <cell r="BR55" t="str">
            <v>025003</v>
          </cell>
          <cell r="BS55">
            <v>10</v>
          </cell>
          <cell r="BT55" t="str">
            <v>025003</v>
          </cell>
          <cell r="BU55">
            <v>9</v>
          </cell>
          <cell r="BV55" t="str">
            <v>025003</v>
          </cell>
          <cell r="BW55">
            <v>10</v>
          </cell>
          <cell r="BX55" t="str">
            <v>025003</v>
          </cell>
          <cell r="BY55">
            <v>9</v>
          </cell>
          <cell r="BZ55" t="str">
            <v>025003</v>
          </cell>
          <cell r="CA55">
            <v>8</v>
          </cell>
          <cell r="CB55" t="str">
            <v>025003</v>
          </cell>
          <cell r="CC55">
            <v>2</v>
          </cell>
          <cell r="CD55" t="str">
            <v>025003</v>
          </cell>
          <cell r="CE55">
            <v>7</v>
          </cell>
          <cell r="CF55" t="str">
            <v>025003</v>
          </cell>
          <cell r="CG55">
            <v>2</v>
          </cell>
          <cell r="CH55" t="str">
            <v>025003</v>
          </cell>
          <cell r="CI55">
            <v>11</v>
          </cell>
          <cell r="CJ55" t="str">
            <v>025003</v>
          </cell>
          <cell r="CK55">
            <v>9</v>
          </cell>
          <cell r="CL55" t="str">
            <v>025003</v>
          </cell>
          <cell r="CM55">
            <v>6</v>
          </cell>
          <cell r="CN55" t="str">
            <v>025003</v>
          </cell>
          <cell r="CO55">
            <v>2</v>
          </cell>
          <cell r="CP55" t="str">
            <v>025003</v>
          </cell>
          <cell r="CQ55">
            <v>5</v>
          </cell>
          <cell r="CR55" t="str">
            <v>025003</v>
          </cell>
          <cell r="CS55">
            <v>5</v>
          </cell>
        </row>
        <row r="56">
          <cell r="B56" t="str">
            <v>025004</v>
          </cell>
          <cell r="F56" t="str">
            <v>025004</v>
          </cell>
          <cell r="G56">
            <v>3</v>
          </cell>
          <cell r="H56" t="str">
            <v>025004</v>
          </cell>
          <cell r="I56">
            <v>3</v>
          </cell>
          <cell r="J56" t="str">
            <v>025004</v>
          </cell>
          <cell r="K56">
            <v>5</v>
          </cell>
          <cell r="L56" t="str">
            <v>025004</v>
          </cell>
          <cell r="M56">
            <v>4</v>
          </cell>
          <cell r="N56" t="str">
            <v>025004</v>
          </cell>
          <cell r="O56">
            <v>5</v>
          </cell>
          <cell r="P56" t="str">
            <v>025004</v>
          </cell>
          <cell r="Q56">
            <v>5</v>
          </cell>
          <cell r="R56" t="str">
            <v>025004</v>
          </cell>
          <cell r="S56">
            <v>13</v>
          </cell>
          <cell r="T56" t="str">
            <v>025004</v>
          </cell>
          <cell r="U56">
            <v>4</v>
          </cell>
          <cell r="V56" t="str">
            <v>025004</v>
          </cell>
          <cell r="W56">
            <v>4</v>
          </cell>
          <cell r="X56" t="str">
            <v>025004</v>
          </cell>
          <cell r="Y56">
            <v>2</v>
          </cell>
          <cell r="Z56" t="str">
            <v>025004</v>
          </cell>
          <cell r="AA56">
            <v>5</v>
          </cell>
          <cell r="AB56" t="str">
            <v>025004</v>
          </cell>
          <cell r="AC56">
            <v>7</v>
          </cell>
          <cell r="AD56" t="str">
            <v>025004</v>
          </cell>
          <cell r="AE56">
            <v>8</v>
          </cell>
          <cell r="AF56" t="str">
            <v>025004</v>
          </cell>
          <cell r="AG56">
            <v>6</v>
          </cell>
          <cell r="AH56" t="str">
            <v>025004</v>
          </cell>
          <cell r="AI56">
            <v>6</v>
          </cell>
          <cell r="AJ56" t="str">
            <v>025004</v>
          </cell>
          <cell r="AK56">
            <v>9</v>
          </cell>
          <cell r="AL56" t="str">
            <v>025004</v>
          </cell>
          <cell r="AM56">
            <v>5</v>
          </cell>
          <cell r="AN56" t="str">
            <v>025004</v>
          </cell>
          <cell r="AO56">
            <v>6</v>
          </cell>
          <cell r="AP56" t="str">
            <v>025004</v>
          </cell>
          <cell r="AQ56">
            <v>5</v>
          </cell>
          <cell r="AR56" t="str">
            <v>025004</v>
          </cell>
          <cell r="AS56">
            <v>4</v>
          </cell>
          <cell r="AT56" t="str">
            <v>025005</v>
          </cell>
          <cell r="AU56">
            <v>2</v>
          </cell>
          <cell r="AV56" t="str">
            <v>025004</v>
          </cell>
          <cell r="AW56">
            <v>6</v>
          </cell>
          <cell r="AX56" t="str">
            <v>025004</v>
          </cell>
          <cell r="AY56">
            <v>5</v>
          </cell>
          <cell r="AZ56" t="str">
            <v>025004</v>
          </cell>
          <cell r="BA56">
            <v>6</v>
          </cell>
          <cell r="BB56" t="str">
            <v>025004</v>
          </cell>
          <cell r="BC56">
            <v>8</v>
          </cell>
          <cell r="BD56" t="str">
            <v>025004</v>
          </cell>
          <cell r="BE56">
            <v>4</v>
          </cell>
          <cell r="BF56" t="str">
            <v>025004</v>
          </cell>
          <cell r="BG56">
            <v>3</v>
          </cell>
          <cell r="BH56" t="str">
            <v>025004</v>
          </cell>
          <cell r="BI56">
            <v>7</v>
          </cell>
          <cell r="BJ56" t="str">
            <v>025004</v>
          </cell>
          <cell r="BK56">
            <v>6</v>
          </cell>
          <cell r="BL56" t="str">
            <v>025004</v>
          </cell>
          <cell r="BM56">
            <v>5</v>
          </cell>
          <cell r="BN56" t="str">
            <v>025004</v>
          </cell>
          <cell r="BO56">
            <v>10</v>
          </cell>
          <cell r="BP56" t="str">
            <v>025004</v>
          </cell>
          <cell r="BQ56">
            <v>9</v>
          </cell>
          <cell r="BR56" t="str">
            <v>025004</v>
          </cell>
          <cell r="BS56">
            <v>17</v>
          </cell>
          <cell r="BT56" t="str">
            <v>025004</v>
          </cell>
          <cell r="BU56">
            <v>7</v>
          </cell>
          <cell r="BV56" t="str">
            <v>025004</v>
          </cell>
          <cell r="BW56">
            <v>5</v>
          </cell>
          <cell r="BX56" t="str">
            <v>025004</v>
          </cell>
          <cell r="BY56">
            <v>4</v>
          </cell>
          <cell r="BZ56" t="str">
            <v>025004</v>
          </cell>
          <cell r="CA56">
            <v>5</v>
          </cell>
          <cell r="CB56" t="str">
            <v>025004</v>
          </cell>
          <cell r="CC56">
            <v>10</v>
          </cell>
          <cell r="CD56" t="str">
            <v>025004</v>
          </cell>
          <cell r="CE56">
            <v>16</v>
          </cell>
          <cell r="CF56" t="str">
            <v>025004</v>
          </cell>
          <cell r="CG56">
            <v>6</v>
          </cell>
          <cell r="CH56" t="str">
            <v>025004</v>
          </cell>
          <cell r="CI56">
            <v>8</v>
          </cell>
          <cell r="CJ56" t="str">
            <v>025004</v>
          </cell>
          <cell r="CK56">
            <v>7</v>
          </cell>
          <cell r="CL56" t="str">
            <v>025004</v>
          </cell>
          <cell r="CM56">
            <v>4</v>
          </cell>
          <cell r="CN56" t="str">
            <v>025004</v>
          </cell>
          <cell r="CO56">
            <v>1</v>
          </cell>
          <cell r="CP56" t="str">
            <v>025004</v>
          </cell>
          <cell r="CQ56">
            <v>8</v>
          </cell>
          <cell r="CR56" t="str">
            <v>025004</v>
          </cell>
          <cell r="CS56">
            <v>7</v>
          </cell>
        </row>
        <row r="57">
          <cell r="B57" t="str">
            <v>025005</v>
          </cell>
          <cell r="F57" t="str">
            <v>025005</v>
          </cell>
          <cell r="G57">
            <v>3</v>
          </cell>
          <cell r="H57" t="str">
            <v>025005</v>
          </cell>
          <cell r="I57">
            <v>3</v>
          </cell>
          <cell r="J57" t="str">
            <v>025005</v>
          </cell>
          <cell r="K57">
            <v>4</v>
          </cell>
          <cell r="L57" t="str">
            <v>025005</v>
          </cell>
          <cell r="M57">
            <v>4</v>
          </cell>
          <cell r="N57" t="str">
            <v>025005</v>
          </cell>
          <cell r="O57">
            <v>6</v>
          </cell>
          <cell r="P57" t="str">
            <v>025005</v>
          </cell>
          <cell r="Q57">
            <v>5</v>
          </cell>
          <cell r="R57" t="str">
            <v>025005</v>
          </cell>
          <cell r="S57">
            <v>5</v>
          </cell>
          <cell r="T57" t="str">
            <v>025005</v>
          </cell>
          <cell r="U57">
            <v>6</v>
          </cell>
          <cell r="V57" t="str">
            <v>025005</v>
          </cell>
          <cell r="W57">
            <v>2</v>
          </cell>
          <cell r="X57" t="str">
            <v>025005</v>
          </cell>
          <cell r="Y57">
            <v>5</v>
          </cell>
          <cell r="Z57" t="str">
            <v>025005</v>
          </cell>
          <cell r="AA57">
            <v>4</v>
          </cell>
          <cell r="AB57" t="str">
            <v>025005</v>
          </cell>
          <cell r="AC57">
            <v>5</v>
          </cell>
          <cell r="AD57" t="str">
            <v>025005</v>
          </cell>
          <cell r="AE57">
            <v>4</v>
          </cell>
          <cell r="AF57" t="str">
            <v>025005</v>
          </cell>
          <cell r="AG57">
            <v>5</v>
          </cell>
          <cell r="AH57" t="str">
            <v>025005</v>
          </cell>
          <cell r="AI57">
            <v>4</v>
          </cell>
          <cell r="AJ57" t="str">
            <v>025005</v>
          </cell>
          <cell r="AK57">
            <v>4</v>
          </cell>
          <cell r="AL57" t="str">
            <v>025005</v>
          </cell>
          <cell r="AM57">
            <v>9</v>
          </cell>
          <cell r="AN57" t="str">
            <v>025005</v>
          </cell>
          <cell r="AO57">
            <v>6</v>
          </cell>
          <cell r="AP57" t="str">
            <v>025005</v>
          </cell>
          <cell r="AQ57">
            <v>6</v>
          </cell>
          <cell r="AR57" t="str">
            <v>025005</v>
          </cell>
          <cell r="AS57">
            <v>3</v>
          </cell>
          <cell r="AT57" t="str">
            <v>026001</v>
          </cell>
          <cell r="AU57">
            <v>13</v>
          </cell>
          <cell r="AV57" t="str">
            <v>025005</v>
          </cell>
          <cell r="AW57">
            <v>9</v>
          </cell>
          <cell r="AX57" t="str">
            <v>025005</v>
          </cell>
          <cell r="AY57">
            <v>5</v>
          </cell>
          <cell r="AZ57" t="str">
            <v>026001</v>
          </cell>
          <cell r="BA57">
            <v>14</v>
          </cell>
          <cell r="BB57" t="str">
            <v>025005</v>
          </cell>
          <cell r="BC57">
            <v>7</v>
          </cell>
          <cell r="BD57" t="str">
            <v>025005</v>
          </cell>
          <cell r="BE57">
            <v>1</v>
          </cell>
          <cell r="BF57" t="str">
            <v>025005</v>
          </cell>
          <cell r="BG57">
            <v>7</v>
          </cell>
          <cell r="BH57" t="str">
            <v>025005</v>
          </cell>
          <cell r="BI57">
            <v>6</v>
          </cell>
          <cell r="BJ57" t="str">
            <v>025005</v>
          </cell>
          <cell r="BK57">
            <v>7</v>
          </cell>
          <cell r="BL57" t="str">
            <v>025005</v>
          </cell>
          <cell r="BM57">
            <v>5</v>
          </cell>
          <cell r="BN57" t="str">
            <v>025005</v>
          </cell>
          <cell r="BO57">
            <v>1</v>
          </cell>
          <cell r="BP57" t="str">
            <v>025005</v>
          </cell>
          <cell r="BQ57">
            <v>3</v>
          </cell>
          <cell r="BR57" t="str">
            <v>025005</v>
          </cell>
          <cell r="BS57">
            <v>6</v>
          </cell>
          <cell r="BT57" t="str">
            <v>025005</v>
          </cell>
          <cell r="BU57">
            <v>3</v>
          </cell>
          <cell r="BV57" t="str">
            <v>025005</v>
          </cell>
          <cell r="BW57">
            <v>4</v>
          </cell>
          <cell r="BX57" t="str">
            <v>025005</v>
          </cell>
          <cell r="BY57">
            <v>1</v>
          </cell>
          <cell r="BZ57" t="str">
            <v>025005</v>
          </cell>
          <cell r="CA57">
            <v>5</v>
          </cell>
          <cell r="CB57" t="str">
            <v>025005</v>
          </cell>
          <cell r="CC57">
            <v>3</v>
          </cell>
          <cell r="CD57" t="str">
            <v>025005</v>
          </cell>
          <cell r="CE57">
            <v>9</v>
          </cell>
          <cell r="CF57" t="str">
            <v>025005</v>
          </cell>
          <cell r="CG57">
            <v>7</v>
          </cell>
          <cell r="CH57" t="str">
            <v>025005</v>
          </cell>
          <cell r="CI57">
            <v>8</v>
          </cell>
          <cell r="CJ57" t="str">
            <v>025005</v>
          </cell>
          <cell r="CK57">
            <v>3</v>
          </cell>
          <cell r="CL57" t="str">
            <v>025005</v>
          </cell>
          <cell r="CM57">
            <v>3</v>
          </cell>
          <cell r="CN57" t="str">
            <v>025005</v>
          </cell>
          <cell r="CO57">
            <v>3</v>
          </cell>
          <cell r="CP57" t="str">
            <v>025005</v>
          </cell>
          <cell r="CQ57">
            <v>7</v>
          </cell>
          <cell r="CR57" t="str">
            <v>025005</v>
          </cell>
          <cell r="CS57">
            <v>5</v>
          </cell>
        </row>
        <row r="58">
          <cell r="B58" t="str">
            <v>026001</v>
          </cell>
          <cell r="D58" t="str">
            <v>026001</v>
          </cell>
          <cell r="E58">
            <v>1</v>
          </cell>
          <cell r="F58" t="str">
            <v>026001</v>
          </cell>
          <cell r="G58">
            <v>5</v>
          </cell>
          <cell r="H58" t="str">
            <v>026001</v>
          </cell>
          <cell r="I58">
            <v>5</v>
          </cell>
          <cell r="J58" t="str">
            <v>026001</v>
          </cell>
          <cell r="K58">
            <v>9</v>
          </cell>
          <cell r="L58" t="str">
            <v>026001</v>
          </cell>
          <cell r="M58">
            <v>8</v>
          </cell>
          <cell r="N58" t="str">
            <v>026001</v>
          </cell>
          <cell r="O58">
            <v>10</v>
          </cell>
          <cell r="P58" t="str">
            <v>026001</v>
          </cell>
          <cell r="Q58">
            <v>12</v>
          </cell>
          <cell r="R58" t="str">
            <v>026001</v>
          </cell>
          <cell r="S58">
            <v>8</v>
          </cell>
          <cell r="T58" t="str">
            <v>026001</v>
          </cell>
          <cell r="U58">
            <v>11</v>
          </cell>
          <cell r="V58" t="str">
            <v>026001</v>
          </cell>
          <cell r="W58">
            <v>12</v>
          </cell>
          <cell r="X58" t="str">
            <v>026001</v>
          </cell>
          <cell r="Y58">
            <v>16</v>
          </cell>
          <cell r="Z58" t="str">
            <v>026001</v>
          </cell>
          <cell r="AA58">
            <v>14</v>
          </cell>
          <cell r="AB58" t="str">
            <v>026001</v>
          </cell>
          <cell r="AC58">
            <v>12</v>
          </cell>
          <cell r="AD58" t="str">
            <v>026001</v>
          </cell>
          <cell r="AE58">
            <v>7</v>
          </cell>
          <cell r="AF58" t="str">
            <v>026001</v>
          </cell>
          <cell r="AG58">
            <v>4</v>
          </cell>
          <cell r="AH58" t="str">
            <v>026001</v>
          </cell>
          <cell r="AI58">
            <v>10</v>
          </cell>
          <cell r="AJ58" t="str">
            <v>026001</v>
          </cell>
          <cell r="AK58">
            <v>11</v>
          </cell>
          <cell r="AL58" t="str">
            <v>026001</v>
          </cell>
          <cell r="AM58">
            <v>7</v>
          </cell>
          <cell r="AN58" t="str">
            <v>026001</v>
          </cell>
          <cell r="AO58">
            <v>8</v>
          </cell>
          <cell r="AP58" t="str">
            <v>026001</v>
          </cell>
          <cell r="AQ58">
            <v>11</v>
          </cell>
          <cell r="AR58" t="str">
            <v>026001</v>
          </cell>
          <cell r="AS58">
            <v>7</v>
          </cell>
          <cell r="AT58" t="str">
            <v>026002</v>
          </cell>
          <cell r="AU58">
            <v>11</v>
          </cell>
          <cell r="AV58" t="str">
            <v>026001</v>
          </cell>
          <cell r="AW58">
            <v>11</v>
          </cell>
          <cell r="AX58" t="str">
            <v>026001</v>
          </cell>
          <cell r="AY58">
            <v>13</v>
          </cell>
          <cell r="AZ58" t="str">
            <v>026002</v>
          </cell>
          <cell r="BA58">
            <v>8</v>
          </cell>
          <cell r="BB58" t="str">
            <v>026001</v>
          </cell>
          <cell r="BC58">
            <v>9</v>
          </cell>
          <cell r="BD58" t="str">
            <v>026001</v>
          </cell>
          <cell r="BE58">
            <v>11</v>
          </cell>
          <cell r="BF58" t="str">
            <v>026001</v>
          </cell>
          <cell r="BG58">
            <v>13</v>
          </cell>
          <cell r="BH58" t="str">
            <v>026001</v>
          </cell>
          <cell r="BI58">
            <v>11</v>
          </cell>
          <cell r="BJ58" t="str">
            <v>026001</v>
          </cell>
          <cell r="BK58">
            <v>14</v>
          </cell>
          <cell r="BL58" t="str">
            <v>026001</v>
          </cell>
          <cell r="BM58">
            <v>8</v>
          </cell>
          <cell r="BN58" t="str">
            <v>026001</v>
          </cell>
          <cell r="BO58">
            <v>10</v>
          </cell>
          <cell r="BP58" t="str">
            <v>026001</v>
          </cell>
          <cell r="BQ58">
            <v>17</v>
          </cell>
          <cell r="BR58" t="str">
            <v>026001</v>
          </cell>
          <cell r="BS58">
            <v>18</v>
          </cell>
          <cell r="BT58" t="str">
            <v>026001</v>
          </cell>
          <cell r="BU58">
            <v>10</v>
          </cell>
          <cell r="BV58" t="str">
            <v>026001</v>
          </cell>
          <cell r="BW58">
            <v>12</v>
          </cell>
          <cell r="BX58" t="str">
            <v>026001</v>
          </cell>
          <cell r="BY58">
            <v>10</v>
          </cell>
          <cell r="BZ58" t="str">
            <v>026001</v>
          </cell>
          <cell r="CA58">
            <v>13</v>
          </cell>
          <cell r="CB58" t="str">
            <v>026001</v>
          </cell>
          <cell r="CC58">
            <v>11</v>
          </cell>
          <cell r="CD58" t="str">
            <v>026001</v>
          </cell>
          <cell r="CE58">
            <v>16</v>
          </cell>
          <cell r="CF58" t="str">
            <v>026001</v>
          </cell>
          <cell r="CG58">
            <v>10</v>
          </cell>
          <cell r="CH58" t="str">
            <v>026001</v>
          </cell>
          <cell r="CI58">
            <v>7</v>
          </cell>
          <cell r="CJ58" t="str">
            <v>026001</v>
          </cell>
          <cell r="CK58">
            <v>13</v>
          </cell>
          <cell r="CL58" t="str">
            <v>026001</v>
          </cell>
          <cell r="CM58">
            <v>11</v>
          </cell>
          <cell r="CN58" t="str">
            <v>026001</v>
          </cell>
          <cell r="CO58">
            <v>25</v>
          </cell>
          <cell r="CP58" t="str">
            <v>026001</v>
          </cell>
          <cell r="CQ58">
            <v>13</v>
          </cell>
          <cell r="CR58" t="str">
            <v>026001</v>
          </cell>
          <cell r="CS58">
            <v>3</v>
          </cell>
        </row>
        <row r="59">
          <cell r="B59" t="str">
            <v>026002</v>
          </cell>
          <cell r="F59" t="str">
            <v>026002</v>
          </cell>
          <cell r="G59">
            <v>1</v>
          </cell>
          <cell r="H59" t="str">
            <v>026002</v>
          </cell>
          <cell r="I59">
            <v>4</v>
          </cell>
          <cell r="J59" t="str">
            <v>026002</v>
          </cell>
          <cell r="K59">
            <v>4</v>
          </cell>
          <cell r="L59" t="str">
            <v>026002</v>
          </cell>
          <cell r="M59">
            <v>5</v>
          </cell>
          <cell r="N59" t="str">
            <v>026002</v>
          </cell>
          <cell r="O59">
            <v>5</v>
          </cell>
          <cell r="P59" t="str">
            <v>026002</v>
          </cell>
          <cell r="Q59">
            <v>9</v>
          </cell>
          <cell r="R59" t="str">
            <v>026002</v>
          </cell>
          <cell r="S59">
            <v>12</v>
          </cell>
          <cell r="T59" t="str">
            <v>026002</v>
          </cell>
          <cell r="U59">
            <v>5</v>
          </cell>
          <cell r="V59" t="str">
            <v>026002</v>
          </cell>
          <cell r="W59">
            <v>7</v>
          </cell>
          <cell r="X59" t="str">
            <v>026002</v>
          </cell>
          <cell r="Y59">
            <v>12</v>
          </cell>
          <cell r="Z59" t="str">
            <v>026002</v>
          </cell>
          <cell r="AA59">
            <v>3</v>
          </cell>
          <cell r="AB59" t="str">
            <v>026002</v>
          </cell>
          <cell r="AC59">
            <v>7</v>
          </cell>
          <cell r="AD59" t="str">
            <v>026002</v>
          </cell>
          <cell r="AE59">
            <v>7</v>
          </cell>
          <cell r="AF59" t="str">
            <v>026002</v>
          </cell>
          <cell r="AG59">
            <v>6</v>
          </cell>
          <cell r="AH59" t="str">
            <v>026002</v>
          </cell>
          <cell r="AI59">
            <v>7</v>
          </cell>
          <cell r="AJ59" t="str">
            <v>026002</v>
          </cell>
          <cell r="AK59">
            <v>4</v>
          </cell>
          <cell r="AL59" t="str">
            <v>026002</v>
          </cell>
          <cell r="AM59">
            <v>8</v>
          </cell>
          <cell r="AN59" t="str">
            <v>026002</v>
          </cell>
          <cell r="AO59">
            <v>5</v>
          </cell>
          <cell r="AP59" t="str">
            <v>026002</v>
          </cell>
          <cell r="AQ59">
            <v>11</v>
          </cell>
          <cell r="AR59" t="str">
            <v>026002</v>
          </cell>
          <cell r="AS59">
            <v>7</v>
          </cell>
          <cell r="AT59" t="str">
            <v>026003</v>
          </cell>
          <cell r="AU59">
            <v>2</v>
          </cell>
          <cell r="AV59" t="str">
            <v>026002</v>
          </cell>
          <cell r="AW59">
            <v>5</v>
          </cell>
          <cell r="AX59" t="str">
            <v>026002</v>
          </cell>
          <cell r="AY59">
            <v>5</v>
          </cell>
          <cell r="AZ59" t="str">
            <v>026003</v>
          </cell>
          <cell r="BA59">
            <v>14</v>
          </cell>
          <cell r="BB59" t="str">
            <v>026002</v>
          </cell>
          <cell r="BC59">
            <v>9</v>
          </cell>
          <cell r="BD59" t="str">
            <v>026002</v>
          </cell>
          <cell r="BE59">
            <v>11</v>
          </cell>
          <cell r="BF59" t="str">
            <v>026002</v>
          </cell>
          <cell r="BG59">
            <v>9</v>
          </cell>
          <cell r="BH59" t="str">
            <v>026002</v>
          </cell>
          <cell r="BI59">
            <v>7</v>
          </cell>
          <cell r="BJ59" t="str">
            <v>026002</v>
          </cell>
          <cell r="BK59">
            <v>10</v>
          </cell>
          <cell r="BL59" t="str">
            <v>026002</v>
          </cell>
          <cell r="BM59">
            <v>5</v>
          </cell>
          <cell r="BN59" t="str">
            <v>026002</v>
          </cell>
          <cell r="BO59">
            <v>10</v>
          </cell>
          <cell r="BP59" t="str">
            <v>026002</v>
          </cell>
          <cell r="BQ59">
            <v>5</v>
          </cell>
          <cell r="BR59" t="str">
            <v>026002</v>
          </cell>
          <cell r="BS59">
            <v>5</v>
          </cell>
          <cell r="BT59" t="str">
            <v>026002</v>
          </cell>
          <cell r="BU59">
            <v>11</v>
          </cell>
          <cell r="BV59" t="str">
            <v>026002</v>
          </cell>
          <cell r="BW59">
            <v>13</v>
          </cell>
          <cell r="BX59" t="str">
            <v>026002</v>
          </cell>
          <cell r="BY59">
            <v>5</v>
          </cell>
          <cell r="BZ59" t="str">
            <v>026002</v>
          </cell>
          <cell r="CA59">
            <v>8</v>
          </cell>
          <cell r="CB59" t="str">
            <v>026002</v>
          </cell>
          <cell r="CC59">
            <v>5</v>
          </cell>
          <cell r="CD59" t="str">
            <v>026002</v>
          </cell>
          <cell r="CE59">
            <v>11</v>
          </cell>
          <cell r="CF59" t="str">
            <v>026002</v>
          </cell>
          <cell r="CG59">
            <v>8</v>
          </cell>
          <cell r="CH59" t="str">
            <v>026002</v>
          </cell>
          <cell r="CI59">
            <v>11</v>
          </cell>
          <cell r="CJ59" t="str">
            <v>026002</v>
          </cell>
          <cell r="CK59">
            <v>12</v>
          </cell>
          <cell r="CL59" t="str">
            <v>026002</v>
          </cell>
          <cell r="CM59">
            <v>4</v>
          </cell>
          <cell r="CN59" t="str">
            <v>026002</v>
          </cell>
          <cell r="CO59">
            <v>10</v>
          </cell>
          <cell r="CP59" t="str">
            <v>026002</v>
          </cell>
          <cell r="CQ59">
            <v>10</v>
          </cell>
          <cell r="CR59" t="str">
            <v>026002</v>
          </cell>
          <cell r="CS59">
            <v>3</v>
          </cell>
        </row>
        <row r="60">
          <cell r="B60" t="str">
            <v>026003</v>
          </cell>
          <cell r="F60" t="str">
            <v>026003</v>
          </cell>
          <cell r="G60">
            <v>3</v>
          </cell>
          <cell r="H60" t="str">
            <v>026003</v>
          </cell>
          <cell r="I60">
            <v>5</v>
          </cell>
          <cell r="J60" t="str">
            <v>026003</v>
          </cell>
          <cell r="K60">
            <v>5</v>
          </cell>
          <cell r="L60" t="str">
            <v>026003</v>
          </cell>
          <cell r="M60">
            <v>8</v>
          </cell>
          <cell r="N60" t="str">
            <v>026003</v>
          </cell>
          <cell r="O60">
            <v>6</v>
          </cell>
          <cell r="P60" t="str">
            <v>026003</v>
          </cell>
          <cell r="Q60">
            <v>7</v>
          </cell>
          <cell r="R60" t="str">
            <v>026003</v>
          </cell>
          <cell r="S60">
            <v>11</v>
          </cell>
          <cell r="T60" t="str">
            <v>026003</v>
          </cell>
          <cell r="U60">
            <v>11</v>
          </cell>
          <cell r="V60" t="str">
            <v>026003</v>
          </cell>
          <cell r="W60">
            <v>8</v>
          </cell>
          <cell r="X60" t="str">
            <v>026003</v>
          </cell>
          <cell r="Y60">
            <v>5</v>
          </cell>
          <cell r="Z60" t="str">
            <v>026003</v>
          </cell>
          <cell r="AA60">
            <v>8</v>
          </cell>
          <cell r="AB60" t="str">
            <v>026003</v>
          </cell>
          <cell r="AC60">
            <v>8</v>
          </cell>
          <cell r="AD60" t="str">
            <v>026003</v>
          </cell>
          <cell r="AE60">
            <v>13</v>
          </cell>
          <cell r="AF60" t="str">
            <v>026003</v>
          </cell>
          <cell r="AG60">
            <v>12</v>
          </cell>
          <cell r="AH60" t="str">
            <v>026003</v>
          </cell>
          <cell r="AI60">
            <v>6</v>
          </cell>
          <cell r="AJ60" t="str">
            <v>026003</v>
          </cell>
          <cell r="AK60">
            <v>6</v>
          </cell>
          <cell r="AL60" t="str">
            <v>026003</v>
          </cell>
          <cell r="AM60">
            <v>5</v>
          </cell>
          <cell r="AN60" t="str">
            <v>026003</v>
          </cell>
          <cell r="AO60">
            <v>9</v>
          </cell>
          <cell r="AP60" t="str">
            <v>026003</v>
          </cell>
          <cell r="AQ60">
            <v>8</v>
          </cell>
          <cell r="AR60" t="str">
            <v>026003</v>
          </cell>
          <cell r="AS60">
            <v>8</v>
          </cell>
          <cell r="AT60" t="str">
            <v>026004</v>
          </cell>
          <cell r="AU60">
            <v>4</v>
          </cell>
          <cell r="AV60" t="str">
            <v>026003</v>
          </cell>
          <cell r="AW60">
            <v>7</v>
          </cell>
          <cell r="AX60" t="str">
            <v>026003</v>
          </cell>
          <cell r="AY60">
            <v>8</v>
          </cell>
          <cell r="AZ60" t="str">
            <v>026004</v>
          </cell>
          <cell r="BA60">
            <v>2</v>
          </cell>
          <cell r="BB60" t="str">
            <v>026003</v>
          </cell>
          <cell r="BC60">
            <v>10</v>
          </cell>
          <cell r="BD60" t="str">
            <v>026003</v>
          </cell>
          <cell r="BE60">
            <v>8</v>
          </cell>
          <cell r="BF60" t="str">
            <v>026003</v>
          </cell>
          <cell r="BG60">
            <v>5</v>
          </cell>
          <cell r="BH60" t="str">
            <v>026003</v>
          </cell>
          <cell r="BI60">
            <v>3</v>
          </cell>
          <cell r="BJ60" t="str">
            <v>026003</v>
          </cell>
          <cell r="BK60">
            <v>12</v>
          </cell>
          <cell r="BL60" t="str">
            <v>026003</v>
          </cell>
          <cell r="BM60">
            <v>13</v>
          </cell>
          <cell r="BN60" t="str">
            <v>026003</v>
          </cell>
          <cell r="BO60">
            <v>10</v>
          </cell>
          <cell r="BP60" t="str">
            <v>026003</v>
          </cell>
          <cell r="BQ60">
            <v>6</v>
          </cell>
          <cell r="BR60" t="str">
            <v>026003</v>
          </cell>
          <cell r="BS60">
            <v>9</v>
          </cell>
          <cell r="BT60" t="str">
            <v>026003</v>
          </cell>
          <cell r="BU60">
            <v>12</v>
          </cell>
          <cell r="BV60" t="str">
            <v>026003</v>
          </cell>
          <cell r="BW60">
            <v>9</v>
          </cell>
          <cell r="BX60" t="str">
            <v>026003</v>
          </cell>
          <cell r="BY60">
            <v>11</v>
          </cell>
          <cell r="BZ60" t="str">
            <v>026003</v>
          </cell>
          <cell r="CA60">
            <v>8</v>
          </cell>
          <cell r="CB60" t="str">
            <v>026003</v>
          </cell>
          <cell r="CC60">
            <v>9</v>
          </cell>
          <cell r="CD60" t="str">
            <v>026003</v>
          </cell>
          <cell r="CE60">
            <v>7</v>
          </cell>
          <cell r="CF60" t="str">
            <v>026003</v>
          </cell>
          <cell r="CG60">
            <v>7</v>
          </cell>
          <cell r="CH60" t="str">
            <v>026003</v>
          </cell>
          <cell r="CI60">
            <v>10</v>
          </cell>
          <cell r="CJ60" t="str">
            <v>026003</v>
          </cell>
          <cell r="CK60">
            <v>9</v>
          </cell>
          <cell r="CL60" t="str">
            <v>026003</v>
          </cell>
          <cell r="CM60">
            <v>8</v>
          </cell>
          <cell r="CN60" t="str">
            <v>026003</v>
          </cell>
          <cell r="CO60">
            <v>3</v>
          </cell>
          <cell r="CP60" t="str">
            <v>026003</v>
          </cell>
          <cell r="CQ60">
            <v>16</v>
          </cell>
          <cell r="CR60" t="str">
            <v>026003</v>
          </cell>
          <cell r="CS60">
            <v>4</v>
          </cell>
        </row>
        <row r="61">
          <cell r="B61" t="str">
            <v>026004</v>
          </cell>
          <cell r="F61" t="str">
            <v>026004</v>
          </cell>
          <cell r="G61">
            <v>4</v>
          </cell>
          <cell r="H61" t="str">
            <v>026004</v>
          </cell>
          <cell r="I61">
            <v>1</v>
          </cell>
          <cell r="J61" t="str">
            <v>026004</v>
          </cell>
          <cell r="K61">
            <v>4</v>
          </cell>
          <cell r="L61" t="str">
            <v>026004</v>
          </cell>
          <cell r="M61">
            <v>2</v>
          </cell>
          <cell r="N61" t="str">
            <v>026004</v>
          </cell>
          <cell r="O61">
            <v>4</v>
          </cell>
          <cell r="P61" t="str">
            <v>026004</v>
          </cell>
          <cell r="Q61">
            <v>4</v>
          </cell>
          <cell r="R61" t="str">
            <v>026004</v>
          </cell>
          <cell r="S61">
            <v>5</v>
          </cell>
          <cell r="T61" t="str">
            <v>026004</v>
          </cell>
          <cell r="U61">
            <v>6</v>
          </cell>
          <cell r="V61" t="str">
            <v>026004</v>
          </cell>
          <cell r="W61">
            <v>8</v>
          </cell>
          <cell r="X61" t="str">
            <v>026004</v>
          </cell>
          <cell r="Y61">
            <v>3</v>
          </cell>
          <cell r="Z61" t="str">
            <v>026004</v>
          </cell>
          <cell r="AA61">
            <v>5</v>
          </cell>
          <cell r="AB61" t="str">
            <v>026004</v>
          </cell>
          <cell r="AC61">
            <v>7</v>
          </cell>
          <cell r="AD61" t="str">
            <v>026004</v>
          </cell>
          <cell r="AE61">
            <v>2</v>
          </cell>
          <cell r="AF61" t="str">
            <v>026004</v>
          </cell>
          <cell r="AG61">
            <v>8</v>
          </cell>
          <cell r="AH61" t="str">
            <v>026004</v>
          </cell>
          <cell r="AI61">
            <v>6</v>
          </cell>
          <cell r="AJ61" t="str">
            <v>026004</v>
          </cell>
          <cell r="AK61">
            <v>2</v>
          </cell>
          <cell r="AL61" t="str">
            <v>026004</v>
          </cell>
          <cell r="AM61">
            <v>3</v>
          </cell>
          <cell r="AN61" t="str">
            <v>026004</v>
          </cell>
          <cell r="AO61">
            <v>4</v>
          </cell>
          <cell r="AP61" t="str">
            <v>026004</v>
          </cell>
          <cell r="AQ61">
            <v>2</v>
          </cell>
          <cell r="AR61" t="str">
            <v>026004</v>
          </cell>
          <cell r="AS61">
            <v>3</v>
          </cell>
          <cell r="AT61" t="str">
            <v>026005</v>
          </cell>
          <cell r="AU61">
            <v>5</v>
          </cell>
          <cell r="AV61" t="str">
            <v>026004</v>
          </cell>
          <cell r="AW61">
            <v>5</v>
          </cell>
          <cell r="AX61" t="str">
            <v>026004</v>
          </cell>
          <cell r="AY61">
            <v>5</v>
          </cell>
          <cell r="AZ61" t="str">
            <v>026005</v>
          </cell>
          <cell r="BA61">
            <v>6</v>
          </cell>
          <cell r="BB61" t="str">
            <v>026004</v>
          </cell>
          <cell r="BC61">
            <v>8</v>
          </cell>
          <cell r="BD61" t="str">
            <v>026004</v>
          </cell>
          <cell r="BE61">
            <v>4</v>
          </cell>
          <cell r="BF61" t="str">
            <v>026004</v>
          </cell>
          <cell r="BG61">
            <v>4</v>
          </cell>
          <cell r="BH61" t="str">
            <v>026004</v>
          </cell>
          <cell r="BI61">
            <v>9</v>
          </cell>
          <cell r="BJ61" t="str">
            <v>026004</v>
          </cell>
          <cell r="BK61">
            <v>6</v>
          </cell>
          <cell r="BL61" t="str">
            <v>026004</v>
          </cell>
          <cell r="BM61">
            <v>3</v>
          </cell>
          <cell r="BN61" t="str">
            <v>026004</v>
          </cell>
          <cell r="BO61">
            <v>10</v>
          </cell>
          <cell r="BP61" t="str">
            <v>026004</v>
          </cell>
          <cell r="BQ61">
            <v>3</v>
          </cell>
          <cell r="BR61" t="str">
            <v>026004</v>
          </cell>
          <cell r="BS61">
            <v>7</v>
          </cell>
          <cell r="BT61" t="str">
            <v>026004</v>
          </cell>
          <cell r="BU61">
            <v>4</v>
          </cell>
          <cell r="BV61" t="str">
            <v>026004</v>
          </cell>
          <cell r="BW61">
            <v>12</v>
          </cell>
          <cell r="BX61" t="str">
            <v>026004</v>
          </cell>
          <cell r="BY61">
            <v>5</v>
          </cell>
          <cell r="BZ61" t="str">
            <v>026004</v>
          </cell>
          <cell r="CA61">
            <v>6</v>
          </cell>
          <cell r="CB61" t="str">
            <v>026004</v>
          </cell>
          <cell r="CC61">
            <v>5</v>
          </cell>
          <cell r="CD61" t="str">
            <v>026004</v>
          </cell>
          <cell r="CE61">
            <v>7</v>
          </cell>
          <cell r="CF61" t="str">
            <v>026004</v>
          </cell>
          <cell r="CG61">
            <v>9</v>
          </cell>
          <cell r="CH61" t="str">
            <v>026004</v>
          </cell>
          <cell r="CI61">
            <v>2</v>
          </cell>
          <cell r="CJ61" t="str">
            <v>026004</v>
          </cell>
          <cell r="CK61">
            <v>3</v>
          </cell>
          <cell r="CL61" t="str">
            <v>026004</v>
          </cell>
          <cell r="CM61">
            <v>7</v>
          </cell>
          <cell r="CN61" t="str">
            <v>026004</v>
          </cell>
          <cell r="CO61">
            <v>5</v>
          </cell>
          <cell r="CP61" t="str">
            <v>026004</v>
          </cell>
          <cell r="CQ61">
            <v>3</v>
          </cell>
          <cell r="CR61" t="str">
            <v>026004</v>
          </cell>
          <cell r="CS61">
            <v>5</v>
          </cell>
        </row>
        <row r="62">
          <cell r="B62" t="str">
            <v>026005</v>
          </cell>
          <cell r="F62" t="str">
            <v>026005</v>
          </cell>
          <cell r="G62">
            <v>2</v>
          </cell>
          <cell r="H62" t="str">
            <v>026005</v>
          </cell>
          <cell r="I62">
            <v>2</v>
          </cell>
          <cell r="J62" t="str">
            <v>026005</v>
          </cell>
          <cell r="K62">
            <v>4</v>
          </cell>
          <cell r="L62" t="str">
            <v>027000</v>
          </cell>
          <cell r="M62">
            <v>65</v>
          </cell>
          <cell r="N62" t="str">
            <v>026005</v>
          </cell>
          <cell r="O62">
            <v>3</v>
          </cell>
          <cell r="P62" t="str">
            <v>026005</v>
          </cell>
          <cell r="Q62">
            <v>3</v>
          </cell>
          <cell r="R62" t="str">
            <v>026005</v>
          </cell>
          <cell r="S62">
            <v>1</v>
          </cell>
          <cell r="T62" t="str">
            <v>026005</v>
          </cell>
          <cell r="U62">
            <v>2</v>
          </cell>
          <cell r="V62" t="str">
            <v>026005</v>
          </cell>
          <cell r="W62">
            <v>3</v>
          </cell>
          <cell r="X62" t="str">
            <v>026005</v>
          </cell>
          <cell r="Y62">
            <v>8</v>
          </cell>
          <cell r="Z62" t="str">
            <v>026005</v>
          </cell>
          <cell r="AA62">
            <v>6</v>
          </cell>
          <cell r="AB62" t="str">
            <v>026005</v>
          </cell>
          <cell r="AC62">
            <v>3</v>
          </cell>
          <cell r="AD62" t="str">
            <v>026005</v>
          </cell>
          <cell r="AE62">
            <v>6</v>
          </cell>
          <cell r="AF62" t="str">
            <v>026005</v>
          </cell>
          <cell r="AG62">
            <v>6</v>
          </cell>
          <cell r="AH62" t="str">
            <v>026005</v>
          </cell>
          <cell r="AI62">
            <v>4</v>
          </cell>
          <cell r="AJ62" t="str">
            <v>026005</v>
          </cell>
          <cell r="AK62">
            <v>4</v>
          </cell>
          <cell r="AL62" t="str">
            <v>026005</v>
          </cell>
          <cell r="AM62">
            <v>3</v>
          </cell>
          <cell r="AN62" t="str">
            <v>026005</v>
          </cell>
          <cell r="AO62">
            <v>4</v>
          </cell>
          <cell r="AP62" t="str">
            <v>026005</v>
          </cell>
          <cell r="AQ62">
            <v>5</v>
          </cell>
          <cell r="AR62" t="str">
            <v>026005</v>
          </cell>
          <cell r="AS62">
            <v>8</v>
          </cell>
          <cell r="AT62" t="str">
            <v>027000</v>
          </cell>
          <cell r="AU62">
            <v>104</v>
          </cell>
          <cell r="AV62" t="str">
            <v>026005</v>
          </cell>
          <cell r="AW62">
            <v>9</v>
          </cell>
          <cell r="AX62" t="str">
            <v>026005</v>
          </cell>
          <cell r="AY62">
            <v>12</v>
          </cell>
          <cell r="AZ62" t="str">
            <v>027000</v>
          </cell>
          <cell r="BA62">
            <v>86</v>
          </cell>
          <cell r="BB62" t="str">
            <v>026005</v>
          </cell>
          <cell r="BC62">
            <v>4</v>
          </cell>
          <cell r="BD62" t="str">
            <v>026005</v>
          </cell>
          <cell r="BE62">
            <v>6</v>
          </cell>
          <cell r="BF62" t="str">
            <v>026005</v>
          </cell>
          <cell r="BG62">
            <v>3</v>
          </cell>
          <cell r="BH62" t="str">
            <v>026005</v>
          </cell>
          <cell r="BI62">
            <v>6</v>
          </cell>
          <cell r="BJ62" t="str">
            <v>026005</v>
          </cell>
          <cell r="BK62">
            <v>8</v>
          </cell>
          <cell r="BL62" t="str">
            <v>026005</v>
          </cell>
          <cell r="BM62">
            <v>3</v>
          </cell>
          <cell r="BN62" t="str">
            <v>026005</v>
          </cell>
          <cell r="BO62">
            <v>6</v>
          </cell>
          <cell r="BP62" t="str">
            <v>026005</v>
          </cell>
          <cell r="BQ62">
            <v>9</v>
          </cell>
          <cell r="BR62" t="str">
            <v>026005</v>
          </cell>
          <cell r="BS62">
            <v>9</v>
          </cell>
          <cell r="BT62" t="str">
            <v>026005</v>
          </cell>
          <cell r="BU62">
            <v>5</v>
          </cell>
          <cell r="BV62" t="str">
            <v>026005</v>
          </cell>
          <cell r="BW62">
            <v>3</v>
          </cell>
          <cell r="BX62" t="str">
            <v>026005</v>
          </cell>
          <cell r="BY62">
            <v>10</v>
          </cell>
          <cell r="BZ62" t="str">
            <v>026005</v>
          </cell>
          <cell r="CA62">
            <v>6</v>
          </cell>
          <cell r="CB62" t="str">
            <v>026005</v>
          </cell>
          <cell r="CC62">
            <v>1</v>
          </cell>
          <cell r="CD62" t="str">
            <v>026005</v>
          </cell>
          <cell r="CE62">
            <v>5</v>
          </cell>
          <cell r="CF62" t="str">
            <v>026005</v>
          </cell>
          <cell r="CG62">
            <v>3</v>
          </cell>
          <cell r="CH62" t="str">
            <v>026005</v>
          </cell>
          <cell r="CI62">
            <v>3</v>
          </cell>
          <cell r="CJ62" t="str">
            <v>026005</v>
          </cell>
          <cell r="CK62">
            <v>4</v>
          </cell>
          <cell r="CL62" t="str">
            <v>026005</v>
          </cell>
          <cell r="CM62">
            <v>5</v>
          </cell>
          <cell r="CN62" t="str">
            <v>026005</v>
          </cell>
          <cell r="CO62">
            <v>9</v>
          </cell>
          <cell r="CP62" t="str">
            <v>026005</v>
          </cell>
          <cell r="CQ62">
            <v>10</v>
          </cell>
          <cell r="CR62" t="str">
            <v>026005</v>
          </cell>
          <cell r="CS62">
            <v>12</v>
          </cell>
        </row>
        <row r="63">
          <cell r="B63" t="str">
            <v>027000</v>
          </cell>
          <cell r="C63">
            <v>8</v>
          </cell>
          <cell r="D63" t="str">
            <v>027000</v>
          </cell>
          <cell r="E63">
            <v>10</v>
          </cell>
          <cell r="F63" t="str">
            <v>027000</v>
          </cell>
          <cell r="G63">
            <v>51</v>
          </cell>
          <cell r="H63" t="str">
            <v>027000</v>
          </cell>
          <cell r="I63">
            <v>48</v>
          </cell>
          <cell r="J63" t="str">
            <v>027000</v>
          </cell>
          <cell r="K63">
            <v>79</v>
          </cell>
          <cell r="L63" t="str">
            <v>027001</v>
          </cell>
          <cell r="M63">
            <v>23</v>
          </cell>
          <cell r="N63" t="str">
            <v>027000</v>
          </cell>
          <cell r="O63">
            <v>80</v>
          </cell>
          <cell r="P63" t="str">
            <v>027000</v>
          </cell>
          <cell r="Q63">
            <v>84</v>
          </cell>
          <cell r="R63" t="str">
            <v>027000</v>
          </cell>
          <cell r="S63">
            <v>84</v>
          </cell>
          <cell r="T63" t="str">
            <v>027000</v>
          </cell>
          <cell r="U63">
            <v>76</v>
          </cell>
          <cell r="V63" t="str">
            <v>027000</v>
          </cell>
          <cell r="W63">
            <v>77</v>
          </cell>
          <cell r="X63" t="str">
            <v>027000</v>
          </cell>
          <cell r="Y63">
            <v>85</v>
          </cell>
          <cell r="Z63" t="str">
            <v>027000</v>
          </cell>
          <cell r="AA63">
            <v>81</v>
          </cell>
          <cell r="AB63" t="str">
            <v>027000</v>
          </cell>
          <cell r="AC63">
            <v>95</v>
          </cell>
          <cell r="AD63" t="str">
            <v>027000</v>
          </cell>
          <cell r="AE63">
            <v>82</v>
          </cell>
          <cell r="AF63" t="str">
            <v>027000</v>
          </cell>
          <cell r="AG63">
            <v>74</v>
          </cell>
          <cell r="AH63" t="str">
            <v>027000</v>
          </cell>
          <cell r="AI63">
            <v>75</v>
          </cell>
          <cell r="AJ63" t="str">
            <v>027000</v>
          </cell>
          <cell r="AK63">
            <v>82</v>
          </cell>
          <cell r="AL63" t="str">
            <v>027000</v>
          </cell>
          <cell r="AM63">
            <v>81</v>
          </cell>
          <cell r="AN63" t="str">
            <v>027000</v>
          </cell>
          <cell r="AO63">
            <v>87</v>
          </cell>
          <cell r="AP63" t="str">
            <v>027000</v>
          </cell>
          <cell r="AQ63">
            <v>69</v>
          </cell>
          <cell r="AR63" t="str">
            <v>027000</v>
          </cell>
          <cell r="AS63">
            <v>67</v>
          </cell>
          <cell r="AT63" t="str">
            <v>027001</v>
          </cell>
          <cell r="AU63">
            <v>20</v>
          </cell>
          <cell r="AV63" t="str">
            <v>027000</v>
          </cell>
          <cell r="AW63">
            <v>81</v>
          </cell>
          <cell r="AX63" t="str">
            <v>027000</v>
          </cell>
          <cell r="AY63">
            <v>111</v>
          </cell>
          <cell r="AZ63" t="str">
            <v>027001</v>
          </cell>
          <cell r="BA63">
            <v>15</v>
          </cell>
          <cell r="BB63" t="str">
            <v>027000</v>
          </cell>
          <cell r="BC63">
            <v>105</v>
          </cell>
          <cell r="BD63" t="str">
            <v>027000</v>
          </cell>
          <cell r="BE63">
            <v>90</v>
          </cell>
          <cell r="BF63" t="str">
            <v>027000</v>
          </cell>
          <cell r="BG63">
            <v>93</v>
          </cell>
          <cell r="BH63" t="str">
            <v>027000</v>
          </cell>
          <cell r="BI63">
            <v>76</v>
          </cell>
          <cell r="BJ63" t="str">
            <v>027000</v>
          </cell>
          <cell r="BK63">
            <v>80</v>
          </cell>
          <cell r="BL63" t="str">
            <v>027000</v>
          </cell>
          <cell r="BM63">
            <v>106</v>
          </cell>
          <cell r="BN63" t="str">
            <v>027000</v>
          </cell>
          <cell r="BO63">
            <v>89</v>
          </cell>
          <cell r="BP63" t="str">
            <v>027000</v>
          </cell>
          <cell r="BQ63">
            <v>85</v>
          </cell>
          <cell r="BR63" t="str">
            <v>027000</v>
          </cell>
          <cell r="BS63">
            <v>106</v>
          </cell>
          <cell r="BT63" t="str">
            <v>027000</v>
          </cell>
          <cell r="BU63">
            <v>93</v>
          </cell>
          <cell r="BV63" t="str">
            <v>027000</v>
          </cell>
          <cell r="BW63">
            <v>86</v>
          </cell>
          <cell r="BX63" t="str">
            <v>027000</v>
          </cell>
          <cell r="BY63">
            <v>76</v>
          </cell>
          <cell r="BZ63" t="str">
            <v>027000</v>
          </cell>
          <cell r="CA63">
            <v>101</v>
          </cell>
          <cell r="CB63" t="str">
            <v>027000</v>
          </cell>
          <cell r="CC63">
            <v>93</v>
          </cell>
          <cell r="CD63" t="str">
            <v>027000</v>
          </cell>
          <cell r="CE63">
            <v>72</v>
          </cell>
          <cell r="CF63" t="str">
            <v>027000</v>
          </cell>
          <cell r="CG63">
            <v>85</v>
          </cell>
          <cell r="CH63" t="str">
            <v>027000</v>
          </cell>
          <cell r="CI63">
            <v>95</v>
          </cell>
          <cell r="CJ63" t="str">
            <v>027000</v>
          </cell>
          <cell r="CK63">
            <v>87</v>
          </cell>
          <cell r="CL63" t="str">
            <v>027000</v>
          </cell>
          <cell r="CM63">
            <v>77</v>
          </cell>
          <cell r="CN63" t="str">
            <v>027000</v>
          </cell>
          <cell r="CO63">
            <v>92</v>
          </cell>
          <cell r="CP63" t="str">
            <v>027000</v>
          </cell>
          <cell r="CQ63">
            <v>74</v>
          </cell>
          <cell r="CR63" t="str">
            <v>027000</v>
          </cell>
          <cell r="CS63">
            <v>90</v>
          </cell>
        </row>
        <row r="64">
          <cell r="B64" t="str">
            <v>027001</v>
          </cell>
          <cell r="D64" t="str">
            <v>027001</v>
          </cell>
          <cell r="E64">
            <v>2</v>
          </cell>
          <cell r="F64" t="str">
            <v>027001</v>
          </cell>
          <cell r="G64">
            <v>5</v>
          </cell>
          <cell r="H64" t="str">
            <v>027001</v>
          </cell>
          <cell r="I64">
            <v>11</v>
          </cell>
          <cell r="J64" t="str">
            <v>027001</v>
          </cell>
          <cell r="K64">
            <v>20</v>
          </cell>
          <cell r="L64" t="str">
            <v>027002</v>
          </cell>
          <cell r="M64">
            <v>8</v>
          </cell>
          <cell r="N64" t="str">
            <v>027001</v>
          </cell>
          <cell r="O64">
            <v>19</v>
          </cell>
          <cell r="P64" t="str">
            <v>027001</v>
          </cell>
          <cell r="Q64">
            <v>14</v>
          </cell>
          <cell r="R64" t="str">
            <v>027001</v>
          </cell>
          <cell r="S64">
            <v>20</v>
          </cell>
          <cell r="T64" t="str">
            <v>027001</v>
          </cell>
          <cell r="U64">
            <v>15</v>
          </cell>
          <cell r="V64" t="str">
            <v>027001</v>
          </cell>
          <cell r="W64">
            <v>13</v>
          </cell>
          <cell r="X64" t="str">
            <v>027001</v>
          </cell>
          <cell r="Y64">
            <v>15</v>
          </cell>
          <cell r="Z64" t="str">
            <v>027001</v>
          </cell>
          <cell r="AA64">
            <v>17</v>
          </cell>
          <cell r="AB64" t="str">
            <v>027001</v>
          </cell>
          <cell r="AC64">
            <v>12</v>
          </cell>
          <cell r="AD64" t="str">
            <v>027001</v>
          </cell>
          <cell r="AE64">
            <v>19</v>
          </cell>
          <cell r="AF64" t="str">
            <v>027001</v>
          </cell>
          <cell r="AG64">
            <v>20</v>
          </cell>
          <cell r="AH64" t="str">
            <v>027001</v>
          </cell>
          <cell r="AI64">
            <v>17</v>
          </cell>
          <cell r="AJ64" t="str">
            <v>027001</v>
          </cell>
          <cell r="AK64">
            <v>13</v>
          </cell>
          <cell r="AL64" t="str">
            <v>027001</v>
          </cell>
          <cell r="AM64">
            <v>24</v>
          </cell>
          <cell r="AN64" t="str">
            <v>027001</v>
          </cell>
          <cell r="AO64">
            <v>14</v>
          </cell>
          <cell r="AP64" t="str">
            <v>027001</v>
          </cell>
          <cell r="AQ64">
            <v>26</v>
          </cell>
          <cell r="AR64" t="str">
            <v>027001</v>
          </cell>
          <cell r="AS64">
            <v>13</v>
          </cell>
          <cell r="AT64" t="str">
            <v>027002</v>
          </cell>
          <cell r="AU64">
            <v>5</v>
          </cell>
          <cell r="AV64" t="str">
            <v>027001</v>
          </cell>
          <cell r="AW64">
            <v>16</v>
          </cell>
          <cell r="AX64" t="str">
            <v>027001</v>
          </cell>
          <cell r="AY64">
            <v>19</v>
          </cell>
          <cell r="AZ64" t="str">
            <v>027002</v>
          </cell>
          <cell r="BA64">
            <v>4</v>
          </cell>
          <cell r="BB64" t="str">
            <v>027001</v>
          </cell>
          <cell r="BC64">
            <v>19</v>
          </cell>
          <cell r="BD64" t="str">
            <v>027001</v>
          </cell>
          <cell r="BE64">
            <v>17</v>
          </cell>
          <cell r="BF64" t="str">
            <v>027001</v>
          </cell>
          <cell r="BG64">
            <v>17</v>
          </cell>
          <cell r="BH64" t="str">
            <v>027001</v>
          </cell>
          <cell r="BI64">
            <v>17</v>
          </cell>
          <cell r="BJ64" t="str">
            <v>027001</v>
          </cell>
          <cell r="BK64">
            <v>18</v>
          </cell>
          <cell r="BL64" t="str">
            <v>027001</v>
          </cell>
          <cell r="BM64">
            <v>19</v>
          </cell>
          <cell r="BN64" t="str">
            <v>027001</v>
          </cell>
          <cell r="BO64">
            <v>30</v>
          </cell>
          <cell r="BP64" t="str">
            <v>027001</v>
          </cell>
          <cell r="BQ64">
            <v>20</v>
          </cell>
          <cell r="BR64" t="str">
            <v>027001</v>
          </cell>
          <cell r="BS64">
            <v>31</v>
          </cell>
          <cell r="BT64" t="str">
            <v>027001</v>
          </cell>
          <cell r="BU64">
            <v>16</v>
          </cell>
          <cell r="BV64" t="str">
            <v>027001</v>
          </cell>
          <cell r="BW64">
            <v>21</v>
          </cell>
          <cell r="BX64" t="str">
            <v>027001</v>
          </cell>
          <cell r="BY64">
            <v>15</v>
          </cell>
          <cell r="BZ64" t="str">
            <v>027001</v>
          </cell>
          <cell r="CA64">
            <v>28</v>
          </cell>
          <cell r="CB64" t="str">
            <v>027001</v>
          </cell>
          <cell r="CC64">
            <v>19</v>
          </cell>
          <cell r="CD64" t="str">
            <v>027001</v>
          </cell>
          <cell r="CE64">
            <v>13</v>
          </cell>
          <cell r="CF64" t="str">
            <v>027001</v>
          </cell>
          <cell r="CG64">
            <v>19</v>
          </cell>
          <cell r="CH64" t="str">
            <v>027001</v>
          </cell>
          <cell r="CI64">
            <v>19</v>
          </cell>
          <cell r="CJ64" t="str">
            <v>027001</v>
          </cell>
          <cell r="CK64">
            <v>22</v>
          </cell>
          <cell r="CL64" t="str">
            <v>027001</v>
          </cell>
          <cell r="CM64">
            <v>19</v>
          </cell>
          <cell r="CN64" t="str">
            <v>027001</v>
          </cell>
          <cell r="CO64">
            <v>21</v>
          </cell>
          <cell r="CP64" t="str">
            <v>027001</v>
          </cell>
          <cell r="CQ64">
            <v>14</v>
          </cell>
          <cell r="CR64" t="str">
            <v>027001</v>
          </cell>
          <cell r="CS64">
            <v>13</v>
          </cell>
        </row>
        <row r="65">
          <cell r="B65" t="str">
            <v>027002</v>
          </cell>
          <cell r="D65" t="str">
            <v>028002</v>
          </cell>
          <cell r="E65">
            <v>2</v>
          </cell>
          <cell r="F65" t="str">
            <v>027002</v>
          </cell>
          <cell r="G65">
            <v>4</v>
          </cell>
          <cell r="H65" t="str">
            <v>028002</v>
          </cell>
          <cell r="I65">
            <v>5</v>
          </cell>
          <cell r="J65" t="str">
            <v>027002</v>
          </cell>
          <cell r="K65">
            <v>3</v>
          </cell>
          <cell r="L65" t="str">
            <v>028002</v>
          </cell>
          <cell r="M65">
            <v>4</v>
          </cell>
          <cell r="N65" t="str">
            <v>027002</v>
          </cell>
          <cell r="O65">
            <v>5</v>
          </cell>
          <cell r="P65" t="str">
            <v>027002</v>
          </cell>
          <cell r="Q65">
            <v>6</v>
          </cell>
          <cell r="R65" t="str">
            <v>027002</v>
          </cell>
          <cell r="S65">
            <v>6</v>
          </cell>
          <cell r="T65" t="str">
            <v>027002</v>
          </cell>
          <cell r="U65">
            <v>9</v>
          </cell>
          <cell r="V65" t="str">
            <v>027002</v>
          </cell>
          <cell r="W65">
            <v>10</v>
          </cell>
          <cell r="X65" t="str">
            <v>027002</v>
          </cell>
          <cell r="Y65">
            <v>9</v>
          </cell>
          <cell r="Z65" t="str">
            <v>027002</v>
          </cell>
          <cell r="AA65">
            <v>6</v>
          </cell>
          <cell r="AB65" t="str">
            <v>027002</v>
          </cell>
          <cell r="AC65">
            <v>16</v>
          </cell>
          <cell r="AD65" t="str">
            <v>027002</v>
          </cell>
          <cell r="AE65">
            <v>7</v>
          </cell>
          <cell r="AF65" t="str">
            <v>027002</v>
          </cell>
          <cell r="AG65">
            <v>6</v>
          </cell>
          <cell r="AH65" t="str">
            <v>027002</v>
          </cell>
          <cell r="AI65">
            <v>12</v>
          </cell>
          <cell r="AJ65" t="str">
            <v>027002</v>
          </cell>
          <cell r="AK65">
            <v>10</v>
          </cell>
          <cell r="AL65" t="str">
            <v>027002</v>
          </cell>
          <cell r="AM65">
            <v>7</v>
          </cell>
          <cell r="AN65" t="str">
            <v>027002</v>
          </cell>
          <cell r="AO65">
            <v>9</v>
          </cell>
          <cell r="AP65" t="str">
            <v>027002</v>
          </cell>
          <cell r="AQ65">
            <v>8</v>
          </cell>
          <cell r="AR65" t="str">
            <v>027002</v>
          </cell>
          <cell r="AS65">
            <v>4</v>
          </cell>
          <cell r="AT65" t="str">
            <v>028002</v>
          </cell>
          <cell r="AU65">
            <v>10</v>
          </cell>
          <cell r="AV65" t="str">
            <v>027002</v>
          </cell>
          <cell r="AW65">
            <v>7</v>
          </cell>
          <cell r="AX65" t="str">
            <v>027002</v>
          </cell>
          <cell r="AY65">
            <v>11</v>
          </cell>
          <cell r="AZ65" t="str">
            <v>028002</v>
          </cell>
          <cell r="BA65">
            <v>10</v>
          </cell>
          <cell r="BB65" t="str">
            <v>027002</v>
          </cell>
          <cell r="BC65">
            <v>6</v>
          </cell>
          <cell r="BD65" t="str">
            <v>027002</v>
          </cell>
          <cell r="BE65">
            <v>8</v>
          </cell>
          <cell r="BF65" t="str">
            <v>027002</v>
          </cell>
          <cell r="BG65">
            <v>7</v>
          </cell>
          <cell r="BH65" t="str">
            <v>027002</v>
          </cell>
          <cell r="BI65">
            <v>6</v>
          </cell>
          <cell r="BJ65" t="str">
            <v>027002</v>
          </cell>
          <cell r="BK65">
            <v>7</v>
          </cell>
          <cell r="BL65" t="str">
            <v>027002</v>
          </cell>
          <cell r="BM65">
            <v>9</v>
          </cell>
          <cell r="BN65" t="str">
            <v>027002</v>
          </cell>
          <cell r="BO65">
            <v>6</v>
          </cell>
          <cell r="BP65" t="str">
            <v>027002</v>
          </cell>
          <cell r="BQ65">
            <v>12</v>
          </cell>
          <cell r="BR65" t="str">
            <v>027002</v>
          </cell>
          <cell r="BS65">
            <v>8</v>
          </cell>
          <cell r="BT65" t="str">
            <v>027002</v>
          </cell>
          <cell r="BU65">
            <v>6</v>
          </cell>
          <cell r="BV65" t="str">
            <v>027002</v>
          </cell>
          <cell r="BW65">
            <v>8</v>
          </cell>
          <cell r="BX65" t="str">
            <v>027002</v>
          </cell>
          <cell r="BY65">
            <v>10</v>
          </cell>
          <cell r="BZ65" t="str">
            <v>027002</v>
          </cell>
          <cell r="CA65">
            <v>10</v>
          </cell>
          <cell r="CB65" t="str">
            <v>027002</v>
          </cell>
          <cell r="CC65">
            <v>7</v>
          </cell>
          <cell r="CD65" t="str">
            <v>027002</v>
          </cell>
          <cell r="CE65">
            <v>11</v>
          </cell>
          <cell r="CF65" t="str">
            <v>027002</v>
          </cell>
          <cell r="CG65">
            <v>8</v>
          </cell>
          <cell r="CH65" t="str">
            <v>027002</v>
          </cell>
          <cell r="CI65">
            <v>10</v>
          </cell>
          <cell r="CJ65" t="str">
            <v>027002</v>
          </cell>
          <cell r="CK65">
            <v>15</v>
          </cell>
          <cell r="CL65" t="str">
            <v>027002</v>
          </cell>
          <cell r="CM65">
            <v>5</v>
          </cell>
          <cell r="CN65" t="str">
            <v>027002</v>
          </cell>
          <cell r="CO65">
            <v>9</v>
          </cell>
          <cell r="CP65" t="str">
            <v>027002</v>
          </cell>
          <cell r="CQ65">
            <v>11</v>
          </cell>
          <cell r="CR65" t="str">
            <v>027002</v>
          </cell>
          <cell r="CS65">
            <v>6</v>
          </cell>
        </row>
        <row r="66">
          <cell r="B66" t="str">
            <v>028002</v>
          </cell>
          <cell r="C66">
            <v>1</v>
          </cell>
          <cell r="F66" t="str">
            <v>028002</v>
          </cell>
          <cell r="G66">
            <v>6</v>
          </cell>
          <cell r="H66" t="str">
            <v>028004</v>
          </cell>
          <cell r="I66">
            <v>4</v>
          </cell>
          <cell r="J66" t="str">
            <v>028002</v>
          </cell>
          <cell r="K66">
            <v>7</v>
          </cell>
          <cell r="L66" t="str">
            <v>028004</v>
          </cell>
          <cell r="M66">
            <v>8</v>
          </cell>
          <cell r="N66" t="str">
            <v>028002</v>
          </cell>
          <cell r="O66">
            <v>14</v>
          </cell>
          <cell r="P66" t="str">
            <v>028002</v>
          </cell>
          <cell r="Q66">
            <v>5</v>
          </cell>
          <cell r="R66" t="str">
            <v>028002</v>
          </cell>
          <cell r="S66">
            <v>8</v>
          </cell>
          <cell r="T66" t="str">
            <v>028002</v>
          </cell>
          <cell r="U66">
            <v>8</v>
          </cell>
          <cell r="V66" t="str">
            <v>028002</v>
          </cell>
          <cell r="W66">
            <v>9</v>
          </cell>
          <cell r="X66" t="str">
            <v>028002</v>
          </cell>
          <cell r="Y66">
            <v>12</v>
          </cell>
          <cell r="Z66" t="str">
            <v>028002</v>
          </cell>
          <cell r="AA66">
            <v>14</v>
          </cell>
          <cell r="AB66" t="str">
            <v>028002</v>
          </cell>
          <cell r="AC66">
            <v>9</v>
          </cell>
          <cell r="AD66" t="str">
            <v>028002</v>
          </cell>
          <cell r="AE66">
            <v>4</v>
          </cell>
          <cell r="AF66" t="str">
            <v>028002</v>
          </cell>
          <cell r="AG66">
            <v>8</v>
          </cell>
          <cell r="AH66" t="str">
            <v>028002</v>
          </cell>
          <cell r="AI66">
            <v>9</v>
          </cell>
          <cell r="AJ66" t="str">
            <v>028002</v>
          </cell>
          <cell r="AK66">
            <v>4</v>
          </cell>
          <cell r="AL66" t="str">
            <v>028002</v>
          </cell>
          <cell r="AM66">
            <v>7</v>
          </cell>
          <cell r="AN66" t="str">
            <v>028002</v>
          </cell>
          <cell r="AO66">
            <v>14</v>
          </cell>
          <cell r="AP66" t="str">
            <v>028002</v>
          </cell>
          <cell r="AQ66">
            <v>8</v>
          </cell>
          <cell r="AR66" t="str">
            <v>028002</v>
          </cell>
          <cell r="AS66">
            <v>7</v>
          </cell>
          <cell r="AT66" t="str">
            <v>028004</v>
          </cell>
          <cell r="AU66">
            <v>6</v>
          </cell>
          <cell r="AV66" t="str">
            <v>028002</v>
          </cell>
          <cell r="AW66">
            <v>11</v>
          </cell>
          <cell r="AX66" t="str">
            <v>028002</v>
          </cell>
          <cell r="AY66">
            <v>10</v>
          </cell>
          <cell r="AZ66" t="str">
            <v>028004</v>
          </cell>
          <cell r="BA66">
            <v>7</v>
          </cell>
          <cell r="BB66" t="str">
            <v>028002</v>
          </cell>
          <cell r="BC66">
            <v>9</v>
          </cell>
          <cell r="BD66" t="str">
            <v>028002</v>
          </cell>
          <cell r="BE66">
            <v>11</v>
          </cell>
          <cell r="BF66" t="str">
            <v>028002</v>
          </cell>
          <cell r="BG66">
            <v>9</v>
          </cell>
          <cell r="BH66" t="str">
            <v>028002</v>
          </cell>
          <cell r="BI66">
            <v>7</v>
          </cell>
          <cell r="BJ66" t="str">
            <v>028002</v>
          </cell>
          <cell r="BK66">
            <v>8</v>
          </cell>
          <cell r="BL66" t="str">
            <v>028002</v>
          </cell>
          <cell r="BM66">
            <v>6</v>
          </cell>
          <cell r="BN66" t="str">
            <v>028002</v>
          </cell>
          <cell r="BO66">
            <v>11</v>
          </cell>
          <cell r="BP66" t="str">
            <v>028002</v>
          </cell>
          <cell r="BQ66">
            <v>9</v>
          </cell>
          <cell r="BR66" t="str">
            <v>028002</v>
          </cell>
          <cell r="BS66">
            <v>6</v>
          </cell>
          <cell r="BT66" t="str">
            <v>028002</v>
          </cell>
          <cell r="BU66">
            <v>13</v>
          </cell>
          <cell r="BV66" t="str">
            <v>028002</v>
          </cell>
          <cell r="BW66">
            <v>16</v>
          </cell>
          <cell r="BX66" t="str">
            <v>028002</v>
          </cell>
          <cell r="BY66">
            <v>4</v>
          </cell>
          <cell r="BZ66" t="str">
            <v>028002</v>
          </cell>
          <cell r="CA66">
            <v>11</v>
          </cell>
          <cell r="CB66" t="str">
            <v>028002</v>
          </cell>
          <cell r="CC66">
            <v>8</v>
          </cell>
          <cell r="CD66" t="str">
            <v>028002</v>
          </cell>
          <cell r="CE66">
            <v>7</v>
          </cell>
          <cell r="CF66" t="str">
            <v>028002</v>
          </cell>
          <cell r="CG66">
            <v>12</v>
          </cell>
          <cell r="CH66" t="str">
            <v>028002</v>
          </cell>
          <cell r="CI66">
            <v>6</v>
          </cell>
          <cell r="CJ66" t="str">
            <v>028002</v>
          </cell>
          <cell r="CK66">
            <v>9</v>
          </cell>
          <cell r="CL66" t="str">
            <v>028002</v>
          </cell>
          <cell r="CM66">
            <v>11</v>
          </cell>
          <cell r="CN66" t="str">
            <v>028002</v>
          </cell>
          <cell r="CO66">
            <v>8</v>
          </cell>
          <cell r="CP66" t="str">
            <v>028002</v>
          </cell>
          <cell r="CQ66">
            <v>11</v>
          </cell>
          <cell r="CR66" t="str">
            <v>028002</v>
          </cell>
          <cell r="CS66">
            <v>10</v>
          </cell>
        </row>
        <row r="67">
          <cell r="B67" t="str">
            <v>028004</v>
          </cell>
          <cell r="C67">
            <v>2</v>
          </cell>
          <cell r="F67" t="str">
            <v>028004</v>
          </cell>
          <cell r="G67">
            <v>2</v>
          </cell>
          <cell r="H67" t="str">
            <v>029001</v>
          </cell>
          <cell r="I67">
            <v>13</v>
          </cell>
          <cell r="J67" t="str">
            <v>028004</v>
          </cell>
          <cell r="K67">
            <v>6</v>
          </cell>
          <cell r="L67" t="str">
            <v>029001</v>
          </cell>
          <cell r="M67">
            <v>35</v>
          </cell>
          <cell r="N67" t="str">
            <v>028004</v>
          </cell>
          <cell r="O67">
            <v>6</v>
          </cell>
          <cell r="P67" t="str">
            <v>028004</v>
          </cell>
          <cell r="Q67">
            <v>6</v>
          </cell>
          <cell r="R67" t="str">
            <v>028004</v>
          </cell>
          <cell r="S67">
            <v>7</v>
          </cell>
          <cell r="T67" t="str">
            <v>028004</v>
          </cell>
          <cell r="U67">
            <v>10</v>
          </cell>
          <cell r="V67" t="str">
            <v>028004</v>
          </cell>
          <cell r="W67">
            <v>10</v>
          </cell>
          <cell r="X67" t="str">
            <v>028004</v>
          </cell>
          <cell r="Y67">
            <v>7</v>
          </cell>
          <cell r="Z67" t="str">
            <v>028004</v>
          </cell>
          <cell r="AA67">
            <v>9</v>
          </cell>
          <cell r="AB67" t="str">
            <v>028004</v>
          </cell>
          <cell r="AC67">
            <v>4</v>
          </cell>
          <cell r="AD67" t="str">
            <v>028004</v>
          </cell>
          <cell r="AE67">
            <v>7</v>
          </cell>
          <cell r="AF67" t="str">
            <v>028004</v>
          </cell>
          <cell r="AG67">
            <v>4</v>
          </cell>
          <cell r="AH67" t="str">
            <v>028004</v>
          </cell>
          <cell r="AI67">
            <v>4</v>
          </cell>
          <cell r="AJ67" t="str">
            <v>028004</v>
          </cell>
          <cell r="AK67">
            <v>8</v>
          </cell>
          <cell r="AL67" t="str">
            <v>028004</v>
          </cell>
          <cell r="AM67">
            <v>4</v>
          </cell>
          <cell r="AN67" t="str">
            <v>028004</v>
          </cell>
          <cell r="AO67">
            <v>10</v>
          </cell>
          <cell r="AP67" t="str">
            <v>028004</v>
          </cell>
          <cell r="AQ67">
            <v>6</v>
          </cell>
          <cell r="AR67" t="str">
            <v>028004</v>
          </cell>
          <cell r="AS67">
            <v>5</v>
          </cell>
          <cell r="AT67" t="str">
            <v>029001</v>
          </cell>
          <cell r="AU67">
            <v>22</v>
          </cell>
          <cell r="AV67" t="str">
            <v>028004</v>
          </cell>
          <cell r="AW67">
            <v>5</v>
          </cell>
          <cell r="AX67" t="str">
            <v>028004</v>
          </cell>
          <cell r="AY67">
            <v>5</v>
          </cell>
          <cell r="AZ67" t="str">
            <v>029001</v>
          </cell>
          <cell r="BA67">
            <v>23</v>
          </cell>
          <cell r="BB67" t="str">
            <v>028004</v>
          </cell>
          <cell r="BC67">
            <v>5</v>
          </cell>
          <cell r="BD67" t="str">
            <v>028004</v>
          </cell>
          <cell r="BE67">
            <v>2</v>
          </cell>
          <cell r="BF67" t="str">
            <v>028004</v>
          </cell>
          <cell r="BG67">
            <v>8</v>
          </cell>
          <cell r="BH67" t="str">
            <v>028004</v>
          </cell>
          <cell r="BI67">
            <v>4</v>
          </cell>
          <cell r="BJ67" t="str">
            <v>028004</v>
          </cell>
          <cell r="BK67">
            <v>10</v>
          </cell>
          <cell r="BL67" t="str">
            <v>028004</v>
          </cell>
          <cell r="BM67">
            <v>6</v>
          </cell>
          <cell r="BN67" t="str">
            <v>028004</v>
          </cell>
          <cell r="BO67">
            <v>2</v>
          </cell>
          <cell r="BP67" t="str">
            <v>028004</v>
          </cell>
          <cell r="BQ67">
            <v>6</v>
          </cell>
          <cell r="BR67" t="str">
            <v>028004</v>
          </cell>
          <cell r="BS67">
            <v>8</v>
          </cell>
          <cell r="BT67" t="str">
            <v>028004</v>
          </cell>
          <cell r="BU67">
            <v>1</v>
          </cell>
          <cell r="BV67" t="str">
            <v>028004</v>
          </cell>
          <cell r="BW67">
            <v>9</v>
          </cell>
          <cell r="BX67" t="str">
            <v>028004</v>
          </cell>
          <cell r="BY67">
            <v>8</v>
          </cell>
          <cell r="BZ67" t="str">
            <v>028004</v>
          </cell>
          <cell r="CA67">
            <v>4</v>
          </cell>
          <cell r="CB67" t="str">
            <v>028004</v>
          </cell>
          <cell r="CC67">
            <v>7</v>
          </cell>
          <cell r="CD67" t="str">
            <v>028004</v>
          </cell>
          <cell r="CE67">
            <v>10</v>
          </cell>
          <cell r="CF67" t="str">
            <v>028004</v>
          </cell>
          <cell r="CG67">
            <v>8</v>
          </cell>
          <cell r="CH67" t="str">
            <v>028004</v>
          </cell>
          <cell r="CI67">
            <v>8</v>
          </cell>
          <cell r="CJ67" t="str">
            <v>028004</v>
          </cell>
          <cell r="CK67">
            <v>8</v>
          </cell>
          <cell r="CL67" t="str">
            <v>028004</v>
          </cell>
          <cell r="CM67">
            <v>9</v>
          </cell>
          <cell r="CN67" t="str">
            <v>028004</v>
          </cell>
          <cell r="CO67">
            <v>5</v>
          </cell>
          <cell r="CP67" t="str">
            <v>028004</v>
          </cell>
          <cell r="CQ67">
            <v>9</v>
          </cell>
          <cell r="CR67" t="str">
            <v>028004</v>
          </cell>
          <cell r="CS67">
            <v>5</v>
          </cell>
        </row>
        <row r="68">
          <cell r="B68" t="str">
            <v>029001</v>
          </cell>
          <cell r="D68" t="str">
            <v>029001</v>
          </cell>
          <cell r="E68">
            <v>7</v>
          </cell>
          <cell r="F68" t="str">
            <v>029001</v>
          </cell>
          <cell r="G68">
            <v>24</v>
          </cell>
          <cell r="H68" t="str">
            <v>029400</v>
          </cell>
          <cell r="I68">
            <v>18</v>
          </cell>
          <cell r="J68" t="str">
            <v>029001</v>
          </cell>
          <cell r="K68">
            <v>25</v>
          </cell>
          <cell r="L68" t="str">
            <v>029400</v>
          </cell>
          <cell r="M68">
            <v>34</v>
          </cell>
          <cell r="N68" t="str">
            <v>029001</v>
          </cell>
          <cell r="O68">
            <v>31</v>
          </cell>
          <cell r="P68" t="str">
            <v>029001</v>
          </cell>
          <cell r="Q68">
            <v>16</v>
          </cell>
          <cell r="R68" t="str">
            <v>029001</v>
          </cell>
          <cell r="S68">
            <v>27</v>
          </cell>
          <cell r="T68" t="str">
            <v>029001</v>
          </cell>
          <cell r="U68">
            <v>23</v>
          </cell>
          <cell r="V68" t="str">
            <v>029001</v>
          </cell>
          <cell r="W68">
            <v>31</v>
          </cell>
          <cell r="X68" t="str">
            <v>029001</v>
          </cell>
          <cell r="Y68">
            <v>30</v>
          </cell>
          <cell r="Z68" t="str">
            <v>029001</v>
          </cell>
          <cell r="AA68">
            <v>34</v>
          </cell>
          <cell r="AB68" t="str">
            <v>029001</v>
          </cell>
          <cell r="AC68">
            <v>25</v>
          </cell>
          <cell r="AD68" t="str">
            <v>029001</v>
          </cell>
          <cell r="AE68">
            <v>16</v>
          </cell>
          <cell r="AF68" t="str">
            <v>029001</v>
          </cell>
          <cell r="AG68">
            <v>23</v>
          </cell>
          <cell r="AH68" t="str">
            <v>029001</v>
          </cell>
          <cell r="AI68">
            <v>31</v>
          </cell>
          <cell r="AJ68" t="str">
            <v>029001</v>
          </cell>
          <cell r="AK68">
            <v>24</v>
          </cell>
          <cell r="AL68" t="str">
            <v>029001</v>
          </cell>
          <cell r="AM68">
            <v>22</v>
          </cell>
          <cell r="AN68" t="str">
            <v>029001</v>
          </cell>
          <cell r="AO68">
            <v>30</v>
          </cell>
          <cell r="AP68" t="str">
            <v>029001</v>
          </cell>
          <cell r="AQ68">
            <v>31</v>
          </cell>
          <cell r="AR68" t="str">
            <v>029001</v>
          </cell>
          <cell r="AS68">
            <v>30</v>
          </cell>
          <cell r="AT68" t="str">
            <v>029400</v>
          </cell>
          <cell r="AU68">
            <v>36</v>
          </cell>
          <cell r="AV68" t="str">
            <v>029001</v>
          </cell>
          <cell r="AW68">
            <v>17</v>
          </cell>
          <cell r="AX68" t="str">
            <v>029001</v>
          </cell>
          <cell r="AY68">
            <v>22</v>
          </cell>
          <cell r="AZ68" t="str">
            <v>029400</v>
          </cell>
          <cell r="BA68">
            <v>54</v>
          </cell>
          <cell r="BB68" t="str">
            <v>029001</v>
          </cell>
          <cell r="BC68">
            <v>31</v>
          </cell>
          <cell r="BD68" t="str">
            <v>029001</v>
          </cell>
          <cell r="BE68">
            <v>28</v>
          </cell>
          <cell r="BF68" t="str">
            <v>029001</v>
          </cell>
          <cell r="BG68">
            <v>33</v>
          </cell>
          <cell r="BH68" t="str">
            <v>029001</v>
          </cell>
          <cell r="BI68">
            <v>29</v>
          </cell>
          <cell r="BJ68" t="str">
            <v>029001</v>
          </cell>
          <cell r="BK68">
            <v>32</v>
          </cell>
          <cell r="BL68" t="str">
            <v>029001</v>
          </cell>
          <cell r="BM68">
            <v>36</v>
          </cell>
          <cell r="BN68" t="str">
            <v>029001</v>
          </cell>
          <cell r="BO68">
            <v>36</v>
          </cell>
          <cell r="BP68" t="str">
            <v>029001</v>
          </cell>
          <cell r="BQ68">
            <v>19</v>
          </cell>
          <cell r="BR68" t="str">
            <v>029001</v>
          </cell>
          <cell r="BS68">
            <v>37</v>
          </cell>
          <cell r="BT68" t="str">
            <v>029001</v>
          </cell>
          <cell r="BU68">
            <v>27</v>
          </cell>
          <cell r="BV68" t="str">
            <v>029001</v>
          </cell>
          <cell r="BW68">
            <v>28</v>
          </cell>
          <cell r="BX68" t="str">
            <v>029001</v>
          </cell>
          <cell r="BY68">
            <v>30</v>
          </cell>
          <cell r="BZ68" t="str">
            <v>029001</v>
          </cell>
          <cell r="CA68">
            <v>31</v>
          </cell>
          <cell r="CB68" t="str">
            <v>029001</v>
          </cell>
          <cell r="CC68">
            <v>22</v>
          </cell>
          <cell r="CD68" t="str">
            <v>029001</v>
          </cell>
          <cell r="CE68">
            <v>24</v>
          </cell>
          <cell r="CF68" t="str">
            <v>029001</v>
          </cell>
          <cell r="CG68">
            <v>34</v>
          </cell>
          <cell r="CH68" t="str">
            <v>029001</v>
          </cell>
          <cell r="CI68">
            <v>34</v>
          </cell>
          <cell r="CJ68" t="str">
            <v>029001</v>
          </cell>
          <cell r="CK68">
            <v>36</v>
          </cell>
          <cell r="CL68" t="str">
            <v>029001</v>
          </cell>
          <cell r="CM68">
            <v>36</v>
          </cell>
          <cell r="CN68" t="str">
            <v>029001</v>
          </cell>
          <cell r="CO68">
            <v>32</v>
          </cell>
          <cell r="CP68" t="str">
            <v>029001</v>
          </cell>
          <cell r="CQ68">
            <v>30</v>
          </cell>
          <cell r="CR68" t="str">
            <v>029001</v>
          </cell>
          <cell r="CS68">
            <v>29</v>
          </cell>
        </row>
        <row r="69">
          <cell r="B69" t="str">
            <v>029400</v>
          </cell>
          <cell r="C69">
            <v>4</v>
          </cell>
          <cell r="D69" t="str">
            <v>029400</v>
          </cell>
          <cell r="E69">
            <v>6</v>
          </cell>
          <cell r="F69" t="str">
            <v>029400</v>
          </cell>
          <cell r="G69">
            <v>26</v>
          </cell>
          <cell r="J69" t="str">
            <v>029400</v>
          </cell>
          <cell r="K69">
            <v>40</v>
          </cell>
          <cell r="N69" t="str">
            <v>029400</v>
          </cell>
          <cell r="O69">
            <v>47</v>
          </cell>
          <cell r="P69" t="str">
            <v>029400</v>
          </cell>
          <cell r="Q69">
            <v>45</v>
          </cell>
          <cell r="R69" t="str">
            <v>029400</v>
          </cell>
          <cell r="S69">
            <v>58</v>
          </cell>
          <cell r="T69" t="str">
            <v>029400</v>
          </cell>
          <cell r="U69">
            <v>56</v>
          </cell>
          <cell r="V69" t="str">
            <v>029400</v>
          </cell>
          <cell r="W69">
            <v>57</v>
          </cell>
          <cell r="X69" t="str">
            <v>029400</v>
          </cell>
          <cell r="Y69">
            <v>51</v>
          </cell>
          <cell r="Z69" t="str">
            <v>029400</v>
          </cell>
          <cell r="AA69">
            <v>54</v>
          </cell>
          <cell r="AB69" t="str">
            <v>029400</v>
          </cell>
          <cell r="AC69">
            <v>45</v>
          </cell>
          <cell r="AD69" t="str">
            <v>029400</v>
          </cell>
          <cell r="AE69">
            <v>41</v>
          </cell>
          <cell r="AF69" t="str">
            <v>029400</v>
          </cell>
          <cell r="AG69">
            <v>40</v>
          </cell>
          <cell r="AH69" t="str">
            <v>029400</v>
          </cell>
          <cell r="AI69">
            <v>53</v>
          </cell>
          <cell r="AJ69" t="str">
            <v>029400</v>
          </cell>
          <cell r="AK69">
            <v>43</v>
          </cell>
          <cell r="AL69" t="str">
            <v>029400</v>
          </cell>
          <cell r="AM69">
            <v>47</v>
          </cell>
          <cell r="AN69" t="str">
            <v>029400</v>
          </cell>
          <cell r="AO69">
            <v>44</v>
          </cell>
          <cell r="AP69" t="str">
            <v>029400</v>
          </cell>
          <cell r="AQ69">
            <v>46</v>
          </cell>
          <cell r="AR69" t="str">
            <v>029400</v>
          </cell>
          <cell r="AS69">
            <v>45</v>
          </cell>
          <cell r="AV69" t="str">
            <v>029400</v>
          </cell>
          <cell r="AW69">
            <v>43</v>
          </cell>
          <cell r="AX69" t="str">
            <v>029400</v>
          </cell>
          <cell r="AY69">
            <v>55</v>
          </cell>
          <cell r="BB69" t="str">
            <v>029400</v>
          </cell>
          <cell r="BC69">
            <v>55</v>
          </cell>
          <cell r="BD69" t="str">
            <v>029400</v>
          </cell>
          <cell r="BE69">
            <v>50</v>
          </cell>
          <cell r="BF69" t="str">
            <v>029400</v>
          </cell>
          <cell r="BG69">
            <v>44</v>
          </cell>
          <cell r="BH69" t="str">
            <v>029400</v>
          </cell>
          <cell r="BI69">
            <v>67</v>
          </cell>
          <cell r="BJ69" t="str">
            <v>029400</v>
          </cell>
          <cell r="BK69">
            <v>49</v>
          </cell>
          <cell r="BL69" t="str">
            <v>029400</v>
          </cell>
          <cell r="BM69">
            <v>52</v>
          </cell>
          <cell r="BN69" t="str">
            <v>029400</v>
          </cell>
          <cell r="BO69">
            <v>55</v>
          </cell>
          <cell r="BP69" t="str">
            <v>029400</v>
          </cell>
          <cell r="BQ69">
            <v>51</v>
          </cell>
          <cell r="BR69" t="str">
            <v>029400</v>
          </cell>
          <cell r="BS69">
            <v>54</v>
          </cell>
          <cell r="BT69" t="str">
            <v>029400</v>
          </cell>
          <cell r="BU69">
            <v>52</v>
          </cell>
          <cell r="BV69" t="str">
            <v>029400</v>
          </cell>
          <cell r="BW69">
            <v>61</v>
          </cell>
          <cell r="BX69" t="str">
            <v>029400</v>
          </cell>
          <cell r="BY69">
            <v>63</v>
          </cell>
          <cell r="BZ69" t="str">
            <v>029400</v>
          </cell>
          <cell r="CA69">
            <v>55</v>
          </cell>
          <cell r="CB69" t="str">
            <v>029400</v>
          </cell>
          <cell r="CC69">
            <v>40</v>
          </cell>
          <cell r="CD69" t="str">
            <v>029400</v>
          </cell>
          <cell r="CE69">
            <v>70</v>
          </cell>
          <cell r="CF69" t="str">
            <v>029400</v>
          </cell>
          <cell r="CG69">
            <v>46</v>
          </cell>
          <cell r="CH69" t="str">
            <v>029400</v>
          </cell>
          <cell r="CI69">
            <v>55</v>
          </cell>
          <cell r="CJ69" t="str">
            <v>029400</v>
          </cell>
          <cell r="CK69">
            <v>48</v>
          </cell>
          <cell r="CL69" t="str">
            <v>029400</v>
          </cell>
          <cell r="CM69">
            <v>46</v>
          </cell>
          <cell r="CN69" t="str">
            <v>029400</v>
          </cell>
          <cell r="CO69">
            <v>51</v>
          </cell>
          <cell r="CP69" t="str">
            <v>029400</v>
          </cell>
          <cell r="CQ69">
            <v>42</v>
          </cell>
          <cell r="CR69" t="str">
            <v>029400</v>
          </cell>
          <cell r="CS69">
            <v>34</v>
          </cell>
        </row>
      </sheetData>
      <sheetData sheetId="3">
        <row r="1">
          <cell r="C1">
            <v>2</v>
          </cell>
          <cell r="G1">
            <v>3</v>
          </cell>
          <cell r="K1">
            <v>4</v>
          </cell>
          <cell r="O1">
            <v>5</v>
          </cell>
          <cell r="S1">
            <v>6</v>
          </cell>
          <cell r="W1">
            <v>7</v>
          </cell>
          <cell r="AA1">
            <v>8</v>
          </cell>
          <cell r="AE1">
            <v>9</v>
          </cell>
          <cell r="AI1">
            <v>10</v>
          </cell>
          <cell r="AM1">
            <v>11</v>
          </cell>
          <cell r="AQ1">
            <v>12</v>
          </cell>
          <cell r="AU1">
            <v>13</v>
          </cell>
          <cell r="AY1">
            <v>14</v>
          </cell>
          <cell r="BC1">
            <v>15</v>
          </cell>
          <cell r="BG1">
            <v>16</v>
          </cell>
          <cell r="BK1">
            <v>17</v>
          </cell>
          <cell r="BO1">
            <v>18</v>
          </cell>
          <cell r="BS1">
            <v>19</v>
          </cell>
          <cell r="BW1">
            <v>20</v>
          </cell>
          <cell r="CA1">
            <v>21</v>
          </cell>
          <cell r="CE1">
            <v>22</v>
          </cell>
          <cell r="CI1">
            <v>23</v>
          </cell>
          <cell r="CM1">
            <v>24</v>
          </cell>
          <cell r="CQ1">
            <v>25</v>
          </cell>
          <cell r="CU1">
            <v>26</v>
          </cell>
          <cell r="CY1">
            <v>27</v>
          </cell>
          <cell r="DC1">
            <v>28</v>
          </cell>
          <cell r="DG1">
            <v>29</v>
          </cell>
          <cell r="DK1">
            <v>30</v>
          </cell>
          <cell r="DO1">
            <v>31</v>
          </cell>
          <cell r="DS1">
            <v>32</v>
          </cell>
          <cell r="DW1">
            <v>33</v>
          </cell>
          <cell r="EA1">
            <v>34</v>
          </cell>
          <cell r="EE1">
            <v>35</v>
          </cell>
          <cell r="EI1">
            <v>36</v>
          </cell>
          <cell r="EM1">
            <v>37</v>
          </cell>
          <cell r="EQ1">
            <v>38</v>
          </cell>
          <cell r="EU1">
            <v>39</v>
          </cell>
          <cell r="EY1">
            <v>40</v>
          </cell>
          <cell r="FC1">
            <v>41</v>
          </cell>
          <cell r="FG1">
            <v>42</v>
          </cell>
          <cell r="FK1">
            <v>43</v>
          </cell>
          <cell r="FO1">
            <v>44</v>
          </cell>
          <cell r="FS1">
            <v>45</v>
          </cell>
          <cell r="FW1">
            <v>46</v>
          </cell>
          <cell r="GA1">
            <v>47</v>
          </cell>
          <cell r="GE1">
            <v>48</v>
          </cell>
          <cell r="GI1">
            <v>49</v>
          </cell>
          <cell r="GM1">
            <v>50</v>
          </cell>
          <cell r="GQ1">
            <v>51</v>
          </cell>
          <cell r="GU1">
            <v>52</v>
          </cell>
          <cell r="GY1">
            <v>53</v>
          </cell>
          <cell r="HC1">
            <v>54</v>
          </cell>
          <cell r="HG1">
            <v>55</v>
          </cell>
          <cell r="HK1">
            <v>56</v>
          </cell>
          <cell r="HO1">
            <v>57</v>
          </cell>
          <cell r="HS1">
            <v>58</v>
          </cell>
          <cell r="HW1">
            <v>59</v>
          </cell>
          <cell r="IA1">
            <v>60</v>
          </cell>
          <cell r="IE1">
            <v>61</v>
          </cell>
          <cell r="II1">
            <v>62</v>
          </cell>
          <cell r="IM1">
            <v>63</v>
          </cell>
          <cell r="IQ1">
            <v>64</v>
          </cell>
          <cell r="IU1">
            <v>65</v>
          </cell>
          <cell r="IY1">
            <v>66</v>
          </cell>
          <cell r="JC1">
            <v>67</v>
          </cell>
          <cell r="JG1">
            <v>68</v>
          </cell>
          <cell r="JK1">
            <v>69</v>
          </cell>
          <cell r="JO1">
            <v>70</v>
          </cell>
          <cell r="JS1">
            <v>71</v>
          </cell>
          <cell r="JW1">
            <v>72</v>
          </cell>
          <cell r="KA1">
            <v>73</v>
          </cell>
          <cell r="KE1">
            <v>74</v>
          </cell>
          <cell r="KI1">
            <v>75</v>
          </cell>
          <cell r="KM1">
            <v>76</v>
          </cell>
          <cell r="KQ1">
            <v>77</v>
          </cell>
          <cell r="KU1">
            <v>78</v>
          </cell>
          <cell r="KY1">
            <v>79</v>
          </cell>
          <cell r="LC1">
            <v>80</v>
          </cell>
          <cell r="LG1">
            <v>81</v>
          </cell>
          <cell r="LK1">
            <v>82</v>
          </cell>
          <cell r="LO1">
            <v>83</v>
          </cell>
          <cell r="LS1">
            <v>84</v>
          </cell>
          <cell r="LW1">
            <v>85</v>
          </cell>
          <cell r="MA1">
            <v>86</v>
          </cell>
          <cell r="ME1">
            <v>87</v>
          </cell>
          <cell r="MI1">
            <v>88</v>
          </cell>
          <cell r="MM1">
            <v>89</v>
          </cell>
          <cell r="MQ1">
            <v>90</v>
          </cell>
          <cell r="MU1">
            <v>91</v>
          </cell>
          <cell r="MY1">
            <v>92</v>
          </cell>
          <cell r="NC1">
            <v>93</v>
          </cell>
          <cell r="NG1">
            <v>94</v>
          </cell>
          <cell r="NK1">
            <v>95</v>
          </cell>
          <cell r="NO1">
            <v>96</v>
          </cell>
          <cell r="NS1">
            <v>97</v>
          </cell>
          <cell r="NW1">
            <v>98</v>
          </cell>
          <cell r="OA1">
            <v>99</v>
          </cell>
          <cell r="OE1">
            <v>100</v>
          </cell>
          <cell r="OI1">
            <v>101</v>
          </cell>
          <cell r="OM1">
            <v>102</v>
          </cell>
          <cell r="OQ1">
            <v>103</v>
          </cell>
          <cell r="OU1">
            <v>104</v>
          </cell>
          <cell r="OY1">
            <v>105</v>
          </cell>
          <cell r="PC1">
            <v>106</v>
          </cell>
          <cell r="PG1">
            <v>107</v>
          </cell>
          <cell r="PK1">
            <v>108</v>
          </cell>
          <cell r="PO1">
            <v>109</v>
          </cell>
          <cell r="PS1">
            <v>110</v>
          </cell>
          <cell r="PW1">
            <v>111</v>
          </cell>
          <cell r="QA1">
            <v>112</v>
          </cell>
        </row>
        <row r="2">
          <cell r="D2" t="str">
            <v>м</v>
          </cell>
          <cell r="F2" t="str">
            <v>ж</v>
          </cell>
          <cell r="H2" t="str">
            <v>м</v>
          </cell>
          <cell r="J2" t="str">
            <v>ж</v>
          </cell>
          <cell r="L2" t="str">
            <v>м</v>
          </cell>
          <cell r="N2" t="str">
            <v>ж</v>
          </cell>
          <cell r="P2" t="str">
            <v>м</v>
          </cell>
          <cell r="R2" t="str">
            <v>ж</v>
          </cell>
          <cell r="T2" t="str">
            <v>м</v>
          </cell>
          <cell r="V2" t="str">
            <v>ж</v>
          </cell>
          <cell r="X2" t="str">
            <v>м</v>
          </cell>
          <cell r="Z2" t="str">
            <v>ж</v>
          </cell>
          <cell r="AB2" t="str">
            <v>м</v>
          </cell>
          <cell r="AD2" t="str">
            <v>ж</v>
          </cell>
          <cell r="AF2" t="str">
            <v>м</v>
          </cell>
          <cell r="AH2" t="str">
            <v>ж</v>
          </cell>
          <cell r="AJ2" t="str">
            <v>м</v>
          </cell>
          <cell r="AL2" t="str">
            <v>ж</v>
          </cell>
          <cell r="AN2" t="str">
            <v>м</v>
          </cell>
          <cell r="AP2" t="str">
            <v>ж</v>
          </cell>
          <cell r="AR2" t="str">
            <v>м</v>
          </cell>
          <cell r="AT2" t="str">
            <v>ж</v>
          </cell>
          <cell r="AV2" t="str">
            <v>м</v>
          </cell>
          <cell r="AX2" t="str">
            <v>ж</v>
          </cell>
          <cell r="AZ2" t="str">
            <v>м</v>
          </cell>
          <cell r="BB2" t="str">
            <v>ж</v>
          </cell>
          <cell r="BD2" t="str">
            <v>м</v>
          </cell>
          <cell r="BF2" t="str">
            <v>ж</v>
          </cell>
          <cell r="BH2" t="str">
            <v>м</v>
          </cell>
          <cell r="BJ2" t="str">
            <v>ж</v>
          </cell>
          <cell r="BL2" t="str">
            <v>м</v>
          </cell>
          <cell r="BN2" t="str">
            <v>ж</v>
          </cell>
          <cell r="BP2" t="str">
            <v>м</v>
          </cell>
          <cell r="BR2" t="str">
            <v>ж</v>
          </cell>
          <cell r="BT2" t="str">
            <v>м</v>
          </cell>
          <cell r="BV2" t="str">
            <v>ж</v>
          </cell>
          <cell r="BX2" t="str">
            <v>м</v>
          </cell>
          <cell r="BZ2" t="str">
            <v>ж</v>
          </cell>
          <cell r="CB2" t="str">
            <v>м</v>
          </cell>
          <cell r="CD2" t="str">
            <v>ж</v>
          </cell>
          <cell r="CF2" t="str">
            <v>м</v>
          </cell>
          <cell r="CH2" t="str">
            <v>ж</v>
          </cell>
          <cell r="CJ2" t="str">
            <v>м</v>
          </cell>
          <cell r="CL2" t="str">
            <v>ж</v>
          </cell>
          <cell r="CN2" t="str">
            <v>м</v>
          </cell>
          <cell r="CP2" t="str">
            <v>ж</v>
          </cell>
          <cell r="CR2" t="str">
            <v>м</v>
          </cell>
          <cell r="CT2" t="str">
            <v>ж</v>
          </cell>
          <cell r="CV2" t="str">
            <v>м</v>
          </cell>
          <cell r="CX2" t="str">
            <v>ж</v>
          </cell>
          <cell r="CZ2" t="str">
            <v>м</v>
          </cell>
          <cell r="DB2" t="str">
            <v>ж</v>
          </cell>
          <cell r="DD2" t="str">
            <v>м</v>
          </cell>
          <cell r="DF2" t="str">
            <v>ж</v>
          </cell>
          <cell r="DH2" t="str">
            <v>м</v>
          </cell>
          <cell r="DJ2" t="str">
            <v>ж</v>
          </cell>
          <cell r="DL2" t="str">
            <v>м</v>
          </cell>
          <cell r="DN2" t="str">
            <v>ж</v>
          </cell>
          <cell r="DP2" t="str">
            <v>м</v>
          </cell>
          <cell r="DR2" t="str">
            <v>ж</v>
          </cell>
          <cell r="DT2" t="str">
            <v>м</v>
          </cell>
          <cell r="DV2" t="str">
            <v>ж</v>
          </cell>
          <cell r="DX2" t="str">
            <v>м</v>
          </cell>
          <cell r="DZ2" t="str">
            <v>ж</v>
          </cell>
          <cell r="EB2" t="str">
            <v>м</v>
          </cell>
          <cell r="ED2" t="str">
            <v>ж</v>
          </cell>
          <cell r="EF2" t="str">
            <v>м</v>
          </cell>
          <cell r="EH2" t="str">
            <v>ж</v>
          </cell>
          <cell r="EJ2" t="str">
            <v>м</v>
          </cell>
          <cell r="EL2" t="str">
            <v>ж</v>
          </cell>
          <cell r="EN2" t="str">
            <v>м</v>
          </cell>
          <cell r="EP2" t="str">
            <v>ж</v>
          </cell>
          <cell r="ER2" t="str">
            <v>м</v>
          </cell>
          <cell r="ET2" t="str">
            <v>ж</v>
          </cell>
          <cell r="EV2" t="str">
            <v>м</v>
          </cell>
          <cell r="EX2" t="str">
            <v>ж</v>
          </cell>
          <cell r="EZ2" t="str">
            <v>м</v>
          </cell>
          <cell r="FB2" t="str">
            <v>ж</v>
          </cell>
          <cell r="FD2" t="str">
            <v>м</v>
          </cell>
          <cell r="FF2" t="str">
            <v>ж</v>
          </cell>
          <cell r="FH2" t="str">
            <v>м</v>
          </cell>
          <cell r="FJ2" t="str">
            <v>ж</v>
          </cell>
          <cell r="FL2" t="str">
            <v>м</v>
          </cell>
          <cell r="FN2" t="str">
            <v>ж</v>
          </cell>
          <cell r="FP2" t="str">
            <v>м</v>
          </cell>
          <cell r="FR2" t="str">
            <v>ж</v>
          </cell>
          <cell r="FT2" t="str">
            <v>м</v>
          </cell>
          <cell r="FV2" t="str">
            <v>ж</v>
          </cell>
          <cell r="FX2" t="str">
            <v>м</v>
          </cell>
          <cell r="FZ2" t="str">
            <v>ж</v>
          </cell>
          <cell r="GB2" t="str">
            <v>м</v>
          </cell>
          <cell r="GD2" t="str">
            <v>ж</v>
          </cell>
          <cell r="GF2" t="str">
            <v>м</v>
          </cell>
          <cell r="GH2" t="str">
            <v>ж</v>
          </cell>
          <cell r="GJ2" t="str">
            <v>м</v>
          </cell>
          <cell r="GL2" t="str">
            <v>ж</v>
          </cell>
          <cell r="GN2" t="str">
            <v>м</v>
          </cell>
          <cell r="GP2" t="str">
            <v>ж</v>
          </cell>
          <cell r="GR2" t="str">
            <v>м</v>
          </cell>
          <cell r="GT2" t="str">
            <v>ж</v>
          </cell>
          <cell r="GV2" t="str">
            <v>м</v>
          </cell>
          <cell r="GX2" t="str">
            <v>ж</v>
          </cell>
          <cell r="GZ2" t="str">
            <v>м</v>
          </cell>
          <cell r="HB2" t="str">
            <v>ж</v>
          </cell>
          <cell r="HD2" t="str">
            <v>м</v>
          </cell>
          <cell r="HF2" t="str">
            <v>ж</v>
          </cell>
          <cell r="HH2" t="str">
            <v>м</v>
          </cell>
          <cell r="HJ2" t="str">
            <v>ж</v>
          </cell>
          <cell r="HL2" t="str">
            <v>м</v>
          </cell>
          <cell r="HN2" t="str">
            <v>ж</v>
          </cell>
          <cell r="HP2" t="str">
            <v>м</v>
          </cell>
          <cell r="HR2" t="str">
            <v>ж</v>
          </cell>
          <cell r="HT2" t="str">
            <v>м</v>
          </cell>
          <cell r="HV2" t="str">
            <v>ж</v>
          </cell>
          <cell r="HX2" t="str">
            <v>м</v>
          </cell>
          <cell r="HZ2" t="str">
            <v>ж</v>
          </cell>
          <cell r="IB2" t="str">
            <v>м</v>
          </cell>
          <cell r="ID2" t="str">
            <v>ж</v>
          </cell>
          <cell r="IF2" t="str">
            <v>м</v>
          </cell>
          <cell r="IH2" t="str">
            <v>ж</v>
          </cell>
          <cell r="IJ2" t="str">
            <v>м</v>
          </cell>
          <cell r="IL2" t="str">
            <v>ж</v>
          </cell>
          <cell r="IN2" t="str">
            <v>м</v>
          </cell>
          <cell r="IP2" t="str">
            <v>ж</v>
          </cell>
          <cell r="IR2" t="str">
            <v>м</v>
          </cell>
          <cell r="IT2" t="str">
            <v>ж</v>
          </cell>
          <cell r="IV2" t="str">
            <v>м</v>
          </cell>
          <cell r="IX2" t="str">
            <v>ж</v>
          </cell>
          <cell r="IZ2" t="str">
            <v>м</v>
          </cell>
          <cell r="JB2" t="str">
            <v>ж</v>
          </cell>
          <cell r="JD2" t="str">
            <v>м</v>
          </cell>
          <cell r="JF2" t="str">
            <v>ж</v>
          </cell>
          <cell r="JH2" t="str">
            <v>м</v>
          </cell>
          <cell r="JJ2" t="str">
            <v>ж</v>
          </cell>
          <cell r="JL2" t="str">
            <v>м</v>
          </cell>
          <cell r="JN2" t="str">
            <v>ж</v>
          </cell>
          <cell r="JP2" t="str">
            <v>м</v>
          </cell>
          <cell r="JR2" t="str">
            <v>ж</v>
          </cell>
          <cell r="JT2" t="str">
            <v>м</v>
          </cell>
          <cell r="JV2" t="str">
            <v>ж</v>
          </cell>
          <cell r="JX2" t="str">
            <v>м</v>
          </cell>
          <cell r="JZ2" t="str">
            <v>ж</v>
          </cell>
          <cell r="KB2" t="str">
            <v>м</v>
          </cell>
          <cell r="KD2" t="str">
            <v>ж</v>
          </cell>
          <cell r="KF2" t="str">
            <v>м</v>
          </cell>
          <cell r="KH2" t="str">
            <v>ж</v>
          </cell>
          <cell r="KJ2" t="str">
            <v>м</v>
          </cell>
          <cell r="KL2" t="str">
            <v>ж</v>
          </cell>
          <cell r="KN2" t="str">
            <v>м</v>
          </cell>
          <cell r="KP2" t="str">
            <v>ж</v>
          </cell>
          <cell r="KR2" t="str">
            <v>м</v>
          </cell>
          <cell r="KT2" t="str">
            <v>ж</v>
          </cell>
          <cell r="KV2" t="str">
            <v>м</v>
          </cell>
          <cell r="KX2" t="str">
            <v>ж</v>
          </cell>
          <cell r="KZ2" t="str">
            <v>м</v>
          </cell>
          <cell r="LB2" t="str">
            <v>ж</v>
          </cell>
          <cell r="LD2" t="str">
            <v>м</v>
          </cell>
          <cell r="LF2" t="str">
            <v>ж</v>
          </cell>
          <cell r="LH2" t="str">
            <v>м</v>
          </cell>
          <cell r="LJ2" t="str">
            <v>ж</v>
          </cell>
          <cell r="LL2" t="str">
            <v>м</v>
          </cell>
          <cell r="LN2" t="str">
            <v>ж</v>
          </cell>
          <cell r="LP2" t="str">
            <v>м</v>
          </cell>
          <cell r="LR2" t="str">
            <v>ж</v>
          </cell>
          <cell r="LT2" t="str">
            <v>м</v>
          </cell>
          <cell r="LV2" t="str">
            <v>ж</v>
          </cell>
          <cell r="LX2" t="str">
            <v>м</v>
          </cell>
          <cell r="LZ2" t="str">
            <v>ж</v>
          </cell>
          <cell r="MB2" t="str">
            <v>м</v>
          </cell>
          <cell r="MD2" t="str">
            <v>ж</v>
          </cell>
          <cell r="MF2" t="str">
            <v>м</v>
          </cell>
          <cell r="MH2" t="str">
            <v>ж</v>
          </cell>
          <cell r="MJ2" t="str">
            <v>м</v>
          </cell>
          <cell r="ML2" t="str">
            <v>ж</v>
          </cell>
          <cell r="MN2" t="str">
            <v>м</v>
          </cell>
          <cell r="MP2" t="str">
            <v>ж</v>
          </cell>
          <cell r="MR2" t="str">
            <v>м</v>
          </cell>
          <cell r="MT2" t="str">
            <v>ж</v>
          </cell>
          <cell r="MV2" t="str">
            <v>м</v>
          </cell>
          <cell r="MX2" t="str">
            <v>ж</v>
          </cell>
          <cell r="MZ2" t="str">
            <v>м</v>
          </cell>
          <cell r="NB2" t="str">
            <v>ж</v>
          </cell>
          <cell r="ND2" t="str">
            <v>м</v>
          </cell>
          <cell r="NF2" t="str">
            <v>ж</v>
          </cell>
          <cell r="NH2" t="str">
            <v>м</v>
          </cell>
          <cell r="NJ2" t="str">
            <v>ж</v>
          </cell>
          <cell r="NL2" t="str">
            <v>м</v>
          </cell>
          <cell r="NN2" t="str">
            <v>ж</v>
          </cell>
          <cell r="NP2" t="str">
            <v>м</v>
          </cell>
          <cell r="NR2" t="str">
            <v>ж</v>
          </cell>
          <cell r="NT2" t="str">
            <v>м</v>
          </cell>
          <cell r="NV2" t="str">
            <v>ж</v>
          </cell>
          <cell r="NX2" t="str">
            <v>м</v>
          </cell>
          <cell r="NZ2" t="str">
            <v>ж</v>
          </cell>
          <cell r="OB2" t="str">
            <v>м</v>
          </cell>
          <cell r="OD2" t="str">
            <v>ж</v>
          </cell>
          <cell r="OF2" t="str">
            <v>м</v>
          </cell>
          <cell r="OH2" t="str">
            <v>ж</v>
          </cell>
          <cell r="OJ2" t="str">
            <v>м</v>
          </cell>
          <cell r="OL2" t="str">
            <v>ж</v>
          </cell>
          <cell r="ON2" t="str">
            <v>м</v>
          </cell>
          <cell r="OP2" t="str">
            <v>ж</v>
          </cell>
          <cell r="OR2" t="str">
            <v>м</v>
          </cell>
          <cell r="OT2" t="str">
            <v>ж</v>
          </cell>
          <cell r="OV2" t="str">
            <v>м</v>
          </cell>
          <cell r="OX2" t="str">
            <v>ж</v>
          </cell>
          <cell r="OZ2" t="str">
            <v>м</v>
          </cell>
          <cell r="PB2" t="str">
            <v>ж</v>
          </cell>
          <cell r="PD2" t="str">
            <v>м</v>
          </cell>
          <cell r="PF2" t="str">
            <v>ж</v>
          </cell>
          <cell r="PH2" t="str">
            <v>м</v>
          </cell>
          <cell r="PJ2" t="str">
            <v>ж</v>
          </cell>
          <cell r="PL2" t="str">
            <v>м</v>
          </cell>
          <cell r="PN2" t="str">
            <v>ж</v>
          </cell>
          <cell r="PP2" t="str">
            <v>м</v>
          </cell>
          <cell r="PR2" t="str">
            <v>ж</v>
          </cell>
          <cell r="PT2" t="str">
            <v>м</v>
          </cell>
          <cell r="PV2" t="str">
            <v>ж</v>
          </cell>
          <cell r="PX2" t="str">
            <v>м</v>
          </cell>
          <cell r="PZ2" t="str">
            <v>ж</v>
          </cell>
          <cell r="QB2" t="str">
            <v>м</v>
          </cell>
          <cell r="QD2" t="str">
            <v>ж</v>
          </cell>
        </row>
        <row r="3">
          <cell r="C3" t="str">
            <v>021001</v>
          </cell>
          <cell r="D3">
            <v>91</v>
          </cell>
          <cell r="E3" t="str">
            <v>021001</v>
          </cell>
          <cell r="F3">
            <v>101</v>
          </cell>
          <cell r="G3" t="str">
            <v>021001</v>
          </cell>
          <cell r="H3">
            <v>109</v>
          </cell>
          <cell r="I3" t="str">
            <v>021001</v>
          </cell>
          <cell r="J3">
            <v>100</v>
          </cell>
          <cell r="K3" t="str">
            <v>021001</v>
          </cell>
          <cell r="L3">
            <v>122</v>
          </cell>
          <cell r="M3" t="str">
            <v>021001</v>
          </cell>
          <cell r="N3">
            <v>93</v>
          </cell>
          <cell r="O3" t="str">
            <v>021001</v>
          </cell>
          <cell r="P3">
            <v>109</v>
          </cell>
          <cell r="Q3" t="str">
            <v>021001</v>
          </cell>
          <cell r="R3">
            <v>127</v>
          </cell>
          <cell r="S3" t="str">
            <v>021001</v>
          </cell>
          <cell r="T3">
            <v>131</v>
          </cell>
          <cell r="U3" t="str">
            <v>021001</v>
          </cell>
          <cell r="V3">
            <v>136</v>
          </cell>
          <cell r="W3" t="str">
            <v>021001</v>
          </cell>
          <cell r="X3">
            <v>139</v>
          </cell>
          <cell r="Y3" t="str">
            <v>021001</v>
          </cell>
          <cell r="Z3">
            <v>132</v>
          </cell>
          <cell r="AA3" t="str">
            <v>021001</v>
          </cell>
          <cell r="AB3">
            <v>162</v>
          </cell>
          <cell r="AC3" t="str">
            <v>021001</v>
          </cell>
          <cell r="AD3">
            <v>158</v>
          </cell>
          <cell r="AE3" t="str">
            <v>021001</v>
          </cell>
          <cell r="AF3">
            <v>160</v>
          </cell>
          <cell r="AG3" t="str">
            <v>021001</v>
          </cell>
          <cell r="AH3">
            <v>138</v>
          </cell>
          <cell r="AI3" t="str">
            <v>021001</v>
          </cell>
          <cell r="AJ3">
            <v>150</v>
          </cell>
          <cell r="AK3" t="str">
            <v>021001</v>
          </cell>
          <cell r="AL3">
            <v>138</v>
          </cell>
          <cell r="AM3" t="str">
            <v>021001</v>
          </cell>
          <cell r="AN3">
            <v>153</v>
          </cell>
          <cell r="AO3" t="str">
            <v>021001</v>
          </cell>
          <cell r="AP3">
            <v>138</v>
          </cell>
          <cell r="AQ3" t="str">
            <v>021001</v>
          </cell>
          <cell r="AR3">
            <v>179</v>
          </cell>
          <cell r="AS3" t="str">
            <v>021001</v>
          </cell>
          <cell r="AT3">
            <v>160</v>
          </cell>
          <cell r="AU3" t="str">
            <v>021001</v>
          </cell>
          <cell r="AV3">
            <v>157</v>
          </cell>
          <cell r="AW3" t="str">
            <v>021001</v>
          </cell>
          <cell r="AX3">
            <v>156</v>
          </cell>
          <cell r="AY3" t="str">
            <v>021001</v>
          </cell>
          <cell r="AZ3">
            <v>180</v>
          </cell>
          <cell r="BA3" t="str">
            <v>021001</v>
          </cell>
          <cell r="BB3">
            <v>190</v>
          </cell>
          <cell r="BC3" t="str">
            <v>021001</v>
          </cell>
          <cell r="BD3">
            <v>166</v>
          </cell>
          <cell r="BE3" t="str">
            <v>021001</v>
          </cell>
          <cell r="BF3">
            <v>172</v>
          </cell>
          <cell r="BG3" t="str">
            <v>021001</v>
          </cell>
          <cell r="BH3">
            <v>131</v>
          </cell>
          <cell r="BI3" t="str">
            <v>021001</v>
          </cell>
          <cell r="BJ3">
            <v>129</v>
          </cell>
          <cell r="BK3" t="str">
            <v>021001</v>
          </cell>
          <cell r="BL3">
            <v>133</v>
          </cell>
          <cell r="BM3" t="str">
            <v>021001</v>
          </cell>
          <cell r="BN3">
            <v>107</v>
          </cell>
          <cell r="BO3" t="str">
            <v>020171</v>
          </cell>
          <cell r="BP3">
            <v>5</v>
          </cell>
          <cell r="BQ3" t="str">
            <v>020171</v>
          </cell>
          <cell r="BR3">
            <v>4</v>
          </cell>
          <cell r="BS3" t="str">
            <v>020171</v>
          </cell>
          <cell r="BT3">
            <v>9</v>
          </cell>
          <cell r="BU3" t="str">
            <v>020171</v>
          </cell>
          <cell r="BV3">
            <v>6</v>
          </cell>
          <cell r="BW3" t="str">
            <v>020171</v>
          </cell>
          <cell r="BX3">
            <v>6</v>
          </cell>
          <cell r="BY3" t="str">
            <v>020171</v>
          </cell>
          <cell r="BZ3">
            <v>4</v>
          </cell>
          <cell r="CA3" t="str">
            <v>020171</v>
          </cell>
          <cell r="CB3">
            <v>3</v>
          </cell>
          <cell r="CC3" t="str">
            <v>020171</v>
          </cell>
          <cell r="CD3">
            <v>7</v>
          </cell>
          <cell r="CE3" t="str">
            <v>020171</v>
          </cell>
          <cell r="CF3">
            <v>6</v>
          </cell>
          <cell r="CG3" t="str">
            <v>020171</v>
          </cell>
          <cell r="CH3">
            <v>6</v>
          </cell>
          <cell r="CI3" t="str">
            <v>020171</v>
          </cell>
          <cell r="CJ3">
            <v>4</v>
          </cell>
          <cell r="CK3" t="str">
            <v>020171</v>
          </cell>
          <cell r="CL3">
            <v>9</v>
          </cell>
          <cell r="CM3" t="str">
            <v>020171</v>
          </cell>
          <cell r="CN3">
            <v>7</v>
          </cell>
          <cell r="CO3" t="str">
            <v>020171</v>
          </cell>
          <cell r="CP3">
            <v>16</v>
          </cell>
          <cell r="CQ3" t="str">
            <v>020171</v>
          </cell>
          <cell r="CR3">
            <v>10</v>
          </cell>
          <cell r="CS3" t="str">
            <v>020171</v>
          </cell>
          <cell r="CT3">
            <v>17</v>
          </cell>
          <cell r="CU3" t="str">
            <v>020171</v>
          </cell>
          <cell r="CV3">
            <v>18</v>
          </cell>
          <cell r="CW3" t="str">
            <v>020171</v>
          </cell>
          <cell r="CX3">
            <v>31</v>
          </cell>
          <cell r="CY3" t="str">
            <v>020171</v>
          </cell>
          <cell r="CZ3">
            <v>18</v>
          </cell>
          <cell r="DA3" t="str">
            <v>020171</v>
          </cell>
          <cell r="DB3">
            <v>24</v>
          </cell>
          <cell r="DC3" t="str">
            <v>020171</v>
          </cell>
          <cell r="DD3">
            <v>21</v>
          </cell>
          <cell r="DE3" t="str">
            <v>020171</v>
          </cell>
          <cell r="DF3">
            <v>26</v>
          </cell>
          <cell r="DG3" t="str">
            <v>020171</v>
          </cell>
          <cell r="DH3">
            <v>23</v>
          </cell>
          <cell r="DI3" t="str">
            <v>020171</v>
          </cell>
          <cell r="DJ3">
            <v>37</v>
          </cell>
          <cell r="DK3" t="str">
            <v>020171</v>
          </cell>
          <cell r="DL3">
            <v>23</v>
          </cell>
          <cell r="DM3" t="str">
            <v>020171</v>
          </cell>
          <cell r="DN3">
            <v>34</v>
          </cell>
          <cell r="DO3" t="str">
            <v>020171</v>
          </cell>
          <cell r="DP3">
            <v>31</v>
          </cell>
          <cell r="DQ3" t="str">
            <v>020171</v>
          </cell>
          <cell r="DR3">
            <v>35</v>
          </cell>
          <cell r="DS3" t="str">
            <v>020171</v>
          </cell>
          <cell r="DT3">
            <v>47</v>
          </cell>
          <cell r="DU3" t="str">
            <v>020171</v>
          </cell>
          <cell r="DV3">
            <v>58</v>
          </cell>
          <cell r="DW3" t="str">
            <v>020171</v>
          </cell>
          <cell r="DX3">
            <v>37</v>
          </cell>
          <cell r="DY3" t="str">
            <v>020171</v>
          </cell>
          <cell r="DZ3">
            <v>49</v>
          </cell>
          <cell r="EA3" t="str">
            <v>020171</v>
          </cell>
          <cell r="EB3">
            <v>36</v>
          </cell>
          <cell r="EC3" t="str">
            <v>020171</v>
          </cell>
          <cell r="ED3">
            <v>56</v>
          </cell>
          <cell r="EE3" t="str">
            <v>020171</v>
          </cell>
          <cell r="EF3">
            <v>59</v>
          </cell>
          <cell r="EG3" t="str">
            <v>020171</v>
          </cell>
          <cell r="EH3">
            <v>66</v>
          </cell>
          <cell r="EI3" t="str">
            <v>020171</v>
          </cell>
          <cell r="EJ3">
            <v>55</v>
          </cell>
          <cell r="EK3" t="str">
            <v>020171</v>
          </cell>
          <cell r="EL3">
            <v>64</v>
          </cell>
          <cell r="EM3" t="str">
            <v>020171</v>
          </cell>
          <cell r="EN3">
            <v>49</v>
          </cell>
          <cell r="EO3" t="str">
            <v>020171</v>
          </cell>
          <cell r="EP3">
            <v>57</v>
          </cell>
          <cell r="EQ3" t="str">
            <v>020171</v>
          </cell>
          <cell r="ER3">
            <v>51</v>
          </cell>
          <cell r="ES3" t="str">
            <v>020171</v>
          </cell>
          <cell r="ET3">
            <v>54</v>
          </cell>
          <cell r="EU3" t="str">
            <v>020171</v>
          </cell>
          <cell r="EV3">
            <v>34</v>
          </cell>
          <cell r="EW3" t="str">
            <v>020171</v>
          </cell>
          <cell r="EX3">
            <v>65</v>
          </cell>
          <cell r="EY3" t="str">
            <v>020171</v>
          </cell>
          <cell r="EZ3">
            <v>41</v>
          </cell>
          <cell r="FA3" t="str">
            <v>020171</v>
          </cell>
          <cell r="FB3">
            <v>45</v>
          </cell>
          <cell r="FC3" t="str">
            <v>020171</v>
          </cell>
          <cell r="FD3">
            <v>33</v>
          </cell>
          <cell r="FE3" t="str">
            <v>020171</v>
          </cell>
          <cell r="FF3">
            <v>43</v>
          </cell>
          <cell r="FG3" t="str">
            <v>020171</v>
          </cell>
          <cell r="FH3">
            <v>39</v>
          </cell>
          <cell r="FI3" t="str">
            <v>020171</v>
          </cell>
          <cell r="FJ3">
            <v>57</v>
          </cell>
          <cell r="FK3" t="str">
            <v>020171</v>
          </cell>
          <cell r="FL3">
            <v>41</v>
          </cell>
          <cell r="FM3" t="str">
            <v>020171</v>
          </cell>
          <cell r="FN3">
            <v>62</v>
          </cell>
          <cell r="FO3" t="str">
            <v>020171</v>
          </cell>
          <cell r="FP3">
            <v>37</v>
          </cell>
          <cell r="FQ3" t="str">
            <v>020171</v>
          </cell>
          <cell r="FR3">
            <v>58</v>
          </cell>
          <cell r="FS3" t="str">
            <v>020171</v>
          </cell>
          <cell r="FT3">
            <v>24</v>
          </cell>
          <cell r="FU3" t="str">
            <v>020171</v>
          </cell>
          <cell r="FV3">
            <v>54</v>
          </cell>
          <cell r="FW3" t="str">
            <v>020171</v>
          </cell>
          <cell r="FX3">
            <v>35</v>
          </cell>
          <cell r="FY3" t="str">
            <v>020171</v>
          </cell>
          <cell r="FZ3">
            <v>55</v>
          </cell>
          <cell r="GA3" t="str">
            <v>020171</v>
          </cell>
          <cell r="GB3">
            <v>34</v>
          </cell>
          <cell r="GC3" t="str">
            <v>020171</v>
          </cell>
          <cell r="GD3">
            <v>51</v>
          </cell>
          <cell r="GE3" t="str">
            <v>020171</v>
          </cell>
          <cell r="GF3">
            <v>28</v>
          </cell>
          <cell r="GG3" t="str">
            <v>020171</v>
          </cell>
          <cell r="GH3">
            <v>57</v>
          </cell>
          <cell r="GI3" t="str">
            <v>020171</v>
          </cell>
          <cell r="GJ3">
            <v>38</v>
          </cell>
          <cell r="GK3" t="str">
            <v>020171</v>
          </cell>
          <cell r="GL3">
            <v>65</v>
          </cell>
          <cell r="GM3" t="str">
            <v>020171</v>
          </cell>
          <cell r="GN3">
            <v>28</v>
          </cell>
          <cell r="GO3" t="str">
            <v>020171</v>
          </cell>
          <cell r="GP3">
            <v>57</v>
          </cell>
          <cell r="GQ3" t="str">
            <v>020171</v>
          </cell>
          <cell r="GR3">
            <v>38</v>
          </cell>
          <cell r="GS3" t="str">
            <v>020171</v>
          </cell>
          <cell r="GT3">
            <v>56</v>
          </cell>
          <cell r="GU3" t="str">
            <v>020171</v>
          </cell>
          <cell r="GV3">
            <v>37</v>
          </cell>
          <cell r="GW3" t="str">
            <v>020171</v>
          </cell>
          <cell r="GX3">
            <v>57</v>
          </cell>
          <cell r="GY3" t="str">
            <v>020171</v>
          </cell>
          <cell r="GZ3">
            <v>34</v>
          </cell>
          <cell r="HA3" t="str">
            <v>020171</v>
          </cell>
          <cell r="HB3">
            <v>63</v>
          </cell>
          <cell r="HC3" t="str">
            <v>020171</v>
          </cell>
          <cell r="HD3">
            <v>34</v>
          </cell>
          <cell r="HE3" t="str">
            <v>020171</v>
          </cell>
          <cell r="HF3">
            <v>56</v>
          </cell>
          <cell r="HG3" t="str">
            <v>020171</v>
          </cell>
          <cell r="HH3">
            <v>33</v>
          </cell>
          <cell r="HI3" t="str">
            <v>020171</v>
          </cell>
          <cell r="HJ3">
            <v>57</v>
          </cell>
          <cell r="HK3" t="str">
            <v>020171</v>
          </cell>
          <cell r="HL3">
            <v>33</v>
          </cell>
          <cell r="HM3" t="str">
            <v>020171</v>
          </cell>
          <cell r="HN3">
            <v>50</v>
          </cell>
          <cell r="HO3" t="str">
            <v>020171</v>
          </cell>
          <cell r="HP3">
            <v>35</v>
          </cell>
          <cell r="HQ3" t="str">
            <v>020171</v>
          </cell>
          <cell r="HR3">
            <v>53</v>
          </cell>
          <cell r="HS3" t="str">
            <v>020171</v>
          </cell>
          <cell r="HT3">
            <v>27</v>
          </cell>
          <cell r="HU3" t="str">
            <v>020171</v>
          </cell>
          <cell r="HV3">
            <v>61</v>
          </cell>
          <cell r="HW3" t="str">
            <v>020171</v>
          </cell>
          <cell r="HX3">
            <v>31</v>
          </cell>
          <cell r="HY3" t="str">
            <v>020171</v>
          </cell>
          <cell r="HZ3">
            <v>53</v>
          </cell>
          <cell r="IA3" t="str">
            <v>020171</v>
          </cell>
          <cell r="IB3">
            <v>51</v>
          </cell>
          <cell r="IC3" t="str">
            <v>020171</v>
          </cell>
          <cell r="ID3">
            <v>68</v>
          </cell>
          <cell r="IE3" t="str">
            <v>020171</v>
          </cell>
          <cell r="IF3">
            <v>42</v>
          </cell>
          <cell r="IG3" t="str">
            <v>020171</v>
          </cell>
          <cell r="IH3">
            <v>75</v>
          </cell>
          <cell r="II3" t="str">
            <v>020171</v>
          </cell>
          <cell r="IJ3">
            <v>41</v>
          </cell>
          <cell r="IK3" t="str">
            <v>020171</v>
          </cell>
          <cell r="IL3">
            <v>68</v>
          </cell>
          <cell r="IM3" t="str">
            <v>020171</v>
          </cell>
          <cell r="IN3">
            <v>32</v>
          </cell>
          <cell r="IO3" t="str">
            <v>020171</v>
          </cell>
          <cell r="IP3">
            <v>59</v>
          </cell>
          <cell r="IQ3" t="str">
            <v>020171</v>
          </cell>
          <cell r="IR3">
            <v>40</v>
          </cell>
          <cell r="IS3" t="str">
            <v>020171</v>
          </cell>
          <cell r="IT3">
            <v>68</v>
          </cell>
          <cell r="IU3" t="str">
            <v>020171</v>
          </cell>
          <cell r="IV3">
            <v>43</v>
          </cell>
          <cell r="IW3" t="str">
            <v>020171</v>
          </cell>
          <cell r="IX3">
            <v>66</v>
          </cell>
          <cell r="IY3" t="str">
            <v>020171</v>
          </cell>
          <cell r="IZ3">
            <v>24</v>
          </cell>
          <cell r="JA3" t="str">
            <v>020171</v>
          </cell>
          <cell r="JB3">
            <v>58</v>
          </cell>
          <cell r="JC3" t="str">
            <v>020171</v>
          </cell>
          <cell r="JD3">
            <v>30</v>
          </cell>
          <cell r="JE3" t="str">
            <v>020171</v>
          </cell>
          <cell r="JF3">
            <v>77</v>
          </cell>
          <cell r="JG3" t="str">
            <v>020171</v>
          </cell>
          <cell r="JH3">
            <v>28</v>
          </cell>
          <cell r="JI3" t="str">
            <v>020171</v>
          </cell>
          <cell r="JJ3">
            <v>65</v>
          </cell>
          <cell r="JK3" t="str">
            <v>020171</v>
          </cell>
          <cell r="JL3">
            <v>26</v>
          </cell>
          <cell r="JM3" t="str">
            <v>020171</v>
          </cell>
          <cell r="JN3">
            <v>56</v>
          </cell>
          <cell r="JO3" t="str">
            <v>020171</v>
          </cell>
          <cell r="JP3">
            <v>34</v>
          </cell>
          <cell r="JQ3" t="str">
            <v>020171</v>
          </cell>
          <cell r="JR3">
            <v>47</v>
          </cell>
          <cell r="JS3" t="str">
            <v>020171</v>
          </cell>
          <cell r="JT3">
            <v>33</v>
          </cell>
          <cell r="JU3" t="str">
            <v>020171</v>
          </cell>
          <cell r="JV3">
            <v>48</v>
          </cell>
          <cell r="JW3" t="str">
            <v>020171</v>
          </cell>
          <cell r="JX3">
            <v>25</v>
          </cell>
          <cell r="JY3" t="str">
            <v>020171</v>
          </cell>
          <cell r="JZ3">
            <v>46</v>
          </cell>
          <cell r="KA3" t="str">
            <v>020171</v>
          </cell>
          <cell r="KB3">
            <v>27</v>
          </cell>
          <cell r="KC3" t="str">
            <v>020171</v>
          </cell>
          <cell r="KD3">
            <v>53</v>
          </cell>
          <cell r="KE3" t="str">
            <v>020171</v>
          </cell>
          <cell r="KF3">
            <v>22</v>
          </cell>
          <cell r="KG3" t="str">
            <v>020171</v>
          </cell>
          <cell r="KH3">
            <v>54</v>
          </cell>
          <cell r="KI3" t="str">
            <v>020171</v>
          </cell>
          <cell r="KJ3">
            <v>19</v>
          </cell>
          <cell r="KK3" t="str">
            <v>020171</v>
          </cell>
          <cell r="KL3">
            <v>55</v>
          </cell>
          <cell r="KM3" t="str">
            <v>020171</v>
          </cell>
          <cell r="KN3">
            <v>10</v>
          </cell>
          <cell r="KO3" t="str">
            <v>020171</v>
          </cell>
          <cell r="KP3">
            <v>51</v>
          </cell>
          <cell r="KQ3" t="str">
            <v>020171</v>
          </cell>
          <cell r="KR3">
            <v>10</v>
          </cell>
          <cell r="KS3" t="str">
            <v>020171</v>
          </cell>
          <cell r="KT3">
            <v>18</v>
          </cell>
          <cell r="KU3" t="str">
            <v>020171</v>
          </cell>
          <cell r="KV3">
            <v>3</v>
          </cell>
          <cell r="KW3" t="str">
            <v>020171</v>
          </cell>
          <cell r="KX3">
            <v>27</v>
          </cell>
          <cell r="KY3" t="str">
            <v>020171</v>
          </cell>
          <cell r="KZ3">
            <v>10</v>
          </cell>
          <cell r="LA3" t="str">
            <v>020171</v>
          </cell>
          <cell r="LB3">
            <v>14</v>
          </cell>
          <cell r="LC3" t="str">
            <v>020171</v>
          </cell>
          <cell r="LD3">
            <v>6</v>
          </cell>
          <cell r="LE3" t="str">
            <v>020171</v>
          </cell>
          <cell r="LF3">
            <v>22</v>
          </cell>
          <cell r="LG3" t="str">
            <v>020171</v>
          </cell>
          <cell r="LH3">
            <v>14</v>
          </cell>
          <cell r="LI3" t="str">
            <v>020171</v>
          </cell>
          <cell r="LJ3">
            <v>39</v>
          </cell>
          <cell r="LK3" t="str">
            <v>020171</v>
          </cell>
          <cell r="LL3">
            <v>13</v>
          </cell>
          <cell r="LM3" t="str">
            <v>020171</v>
          </cell>
          <cell r="LN3">
            <v>29</v>
          </cell>
          <cell r="LO3" t="str">
            <v>020171</v>
          </cell>
          <cell r="LP3">
            <v>11</v>
          </cell>
          <cell r="LQ3" t="str">
            <v>020171</v>
          </cell>
          <cell r="LR3">
            <v>22</v>
          </cell>
          <cell r="LS3" t="str">
            <v>020171</v>
          </cell>
          <cell r="LT3">
            <v>6</v>
          </cell>
          <cell r="LU3" t="str">
            <v>020171</v>
          </cell>
          <cell r="LV3">
            <v>27</v>
          </cell>
          <cell r="LW3" t="str">
            <v>020171</v>
          </cell>
          <cell r="LX3">
            <v>4</v>
          </cell>
          <cell r="LY3" t="str">
            <v>020171</v>
          </cell>
          <cell r="LZ3">
            <v>25</v>
          </cell>
          <cell r="MA3" t="str">
            <v>020171</v>
          </cell>
          <cell r="MB3">
            <v>6</v>
          </cell>
          <cell r="MC3" t="str">
            <v>020171</v>
          </cell>
          <cell r="MD3">
            <v>13</v>
          </cell>
          <cell r="MG3" t="str">
            <v>020171</v>
          </cell>
          <cell r="MH3">
            <v>13</v>
          </cell>
          <cell r="MI3" t="str">
            <v>020171</v>
          </cell>
          <cell r="MJ3">
            <v>3</v>
          </cell>
          <cell r="MK3" t="str">
            <v>020171</v>
          </cell>
          <cell r="ML3">
            <v>12</v>
          </cell>
          <cell r="MO3" t="str">
            <v>020171</v>
          </cell>
          <cell r="MP3">
            <v>14</v>
          </cell>
          <cell r="MQ3" t="str">
            <v>020171</v>
          </cell>
          <cell r="MR3">
            <v>1</v>
          </cell>
          <cell r="MS3" t="str">
            <v>020171</v>
          </cell>
          <cell r="MT3">
            <v>4</v>
          </cell>
          <cell r="MU3" t="str">
            <v>020171</v>
          </cell>
          <cell r="MV3">
            <v>1</v>
          </cell>
          <cell r="MW3" t="str">
            <v>020171</v>
          </cell>
          <cell r="MX3">
            <v>4</v>
          </cell>
          <cell r="MY3" t="str">
            <v>020171</v>
          </cell>
          <cell r="MZ3">
            <v>1</v>
          </cell>
          <cell r="NA3" t="str">
            <v>020171</v>
          </cell>
          <cell r="NB3">
            <v>4</v>
          </cell>
          <cell r="NE3" t="str">
            <v>020171</v>
          </cell>
          <cell r="NF3">
            <v>2</v>
          </cell>
          <cell r="NI3" t="str">
            <v>021001</v>
          </cell>
          <cell r="NJ3">
            <v>9</v>
          </cell>
          <cell r="NM3" t="str">
            <v>020171</v>
          </cell>
          <cell r="NN3">
            <v>2</v>
          </cell>
          <cell r="NQ3" t="str">
            <v>021001</v>
          </cell>
          <cell r="NR3">
            <v>8</v>
          </cell>
          <cell r="NU3" t="str">
            <v>021001</v>
          </cell>
          <cell r="NV3">
            <v>3</v>
          </cell>
          <cell r="NY3" t="str">
            <v>020171</v>
          </cell>
          <cell r="NZ3">
            <v>1</v>
          </cell>
          <cell r="OC3" t="str">
            <v>021001</v>
          </cell>
          <cell r="OD3">
            <v>2</v>
          </cell>
          <cell r="OG3" t="str">
            <v>021002</v>
          </cell>
          <cell r="OH3">
            <v>1</v>
          </cell>
          <cell r="OK3" t="str">
            <v>021002</v>
          </cell>
          <cell r="OL3">
            <v>1</v>
          </cell>
          <cell r="OO3" t="str">
            <v>021201</v>
          </cell>
          <cell r="OP3">
            <v>1</v>
          </cell>
          <cell r="OS3" t="str">
            <v>020171</v>
          </cell>
          <cell r="OT3">
            <v>1</v>
          </cell>
          <cell r="OW3" t="str">
            <v>021104</v>
          </cell>
          <cell r="OX3">
            <v>1</v>
          </cell>
          <cell r="PA3" t="str">
            <v>021001</v>
          </cell>
          <cell r="PB3">
            <v>1</v>
          </cell>
          <cell r="PE3" t="str">
            <v>021605</v>
          </cell>
          <cell r="PF3">
            <v>1</v>
          </cell>
          <cell r="PI3" t="str">
            <v>025001</v>
          </cell>
          <cell r="PJ3">
            <v>1</v>
          </cell>
          <cell r="PM3" t="str">
            <v>022000</v>
          </cell>
          <cell r="PN3">
            <v>1</v>
          </cell>
          <cell r="QC3" t="str">
            <v>021105</v>
          </cell>
          <cell r="QD3">
            <v>1</v>
          </cell>
        </row>
        <row r="4">
          <cell r="C4" t="str">
            <v>021002</v>
          </cell>
          <cell r="D4">
            <v>162</v>
          </cell>
          <cell r="E4" t="str">
            <v>021002</v>
          </cell>
          <cell r="F4">
            <v>168</v>
          </cell>
          <cell r="G4" t="str">
            <v>021002</v>
          </cell>
          <cell r="H4">
            <v>171</v>
          </cell>
          <cell r="I4" t="str">
            <v>021002</v>
          </cell>
          <cell r="J4">
            <v>142</v>
          </cell>
          <cell r="K4" t="str">
            <v>021002</v>
          </cell>
          <cell r="L4">
            <v>182</v>
          </cell>
          <cell r="M4" t="str">
            <v>021002</v>
          </cell>
          <cell r="N4">
            <v>181</v>
          </cell>
          <cell r="O4" t="str">
            <v>021002</v>
          </cell>
          <cell r="P4">
            <v>195</v>
          </cell>
          <cell r="Q4" t="str">
            <v>021002</v>
          </cell>
          <cell r="R4">
            <v>186</v>
          </cell>
          <cell r="S4" t="str">
            <v>021002</v>
          </cell>
          <cell r="T4">
            <v>216</v>
          </cell>
          <cell r="U4" t="str">
            <v>021002</v>
          </cell>
          <cell r="V4">
            <v>203</v>
          </cell>
          <cell r="W4" t="str">
            <v>021002</v>
          </cell>
          <cell r="X4">
            <v>242</v>
          </cell>
          <cell r="Y4" t="str">
            <v>021002</v>
          </cell>
          <cell r="Z4">
            <v>190</v>
          </cell>
          <cell r="AA4" t="str">
            <v>021002</v>
          </cell>
          <cell r="AB4">
            <v>243</v>
          </cell>
          <cell r="AC4" t="str">
            <v>021002</v>
          </cell>
          <cell r="AD4">
            <v>219</v>
          </cell>
          <cell r="AE4" t="str">
            <v>021002</v>
          </cell>
          <cell r="AF4">
            <v>263</v>
          </cell>
          <cell r="AG4" t="str">
            <v>021002</v>
          </cell>
          <cell r="AH4">
            <v>234</v>
          </cell>
          <cell r="AI4" t="str">
            <v>021002</v>
          </cell>
          <cell r="AJ4">
            <v>279</v>
          </cell>
          <cell r="AK4" t="str">
            <v>021002</v>
          </cell>
          <cell r="AL4">
            <v>236</v>
          </cell>
          <cell r="AM4" t="str">
            <v>021002</v>
          </cell>
          <cell r="AN4">
            <v>236</v>
          </cell>
          <cell r="AO4" t="str">
            <v>021002</v>
          </cell>
          <cell r="AP4">
            <v>231</v>
          </cell>
          <cell r="AQ4" t="str">
            <v>021002</v>
          </cell>
          <cell r="AR4">
            <v>260</v>
          </cell>
          <cell r="AS4" t="str">
            <v>021002</v>
          </cell>
          <cell r="AT4">
            <v>239</v>
          </cell>
          <cell r="AU4" t="str">
            <v>021002</v>
          </cell>
          <cell r="AV4">
            <v>251</v>
          </cell>
          <cell r="AW4" t="str">
            <v>021002</v>
          </cell>
          <cell r="AX4">
            <v>251</v>
          </cell>
          <cell r="AY4" t="str">
            <v>021002</v>
          </cell>
          <cell r="AZ4">
            <v>277</v>
          </cell>
          <cell r="BA4" t="str">
            <v>021002</v>
          </cell>
          <cell r="BB4">
            <v>245</v>
          </cell>
          <cell r="BC4" t="str">
            <v>021002</v>
          </cell>
          <cell r="BD4">
            <v>251</v>
          </cell>
          <cell r="BE4" t="str">
            <v>021002</v>
          </cell>
          <cell r="BF4">
            <v>245</v>
          </cell>
          <cell r="BG4" t="str">
            <v>021002</v>
          </cell>
          <cell r="BH4">
            <v>204</v>
          </cell>
          <cell r="BI4" t="str">
            <v>021002</v>
          </cell>
          <cell r="BJ4">
            <v>161</v>
          </cell>
          <cell r="BK4" t="str">
            <v>021002</v>
          </cell>
          <cell r="BL4">
            <v>184</v>
          </cell>
          <cell r="BM4" t="str">
            <v>021002</v>
          </cell>
          <cell r="BN4">
            <v>169</v>
          </cell>
          <cell r="BO4" t="str">
            <v>021001</v>
          </cell>
          <cell r="BP4">
            <v>50</v>
          </cell>
          <cell r="BQ4" t="str">
            <v>021001</v>
          </cell>
          <cell r="BR4">
            <v>44</v>
          </cell>
          <cell r="BS4" t="str">
            <v>021001</v>
          </cell>
          <cell r="BT4">
            <v>62</v>
          </cell>
          <cell r="BU4" t="str">
            <v>021001</v>
          </cell>
          <cell r="BV4">
            <v>45</v>
          </cell>
          <cell r="BW4" t="str">
            <v>021001</v>
          </cell>
          <cell r="BX4">
            <v>61</v>
          </cell>
          <cell r="BY4" t="str">
            <v>021001</v>
          </cell>
          <cell r="BZ4">
            <v>52</v>
          </cell>
          <cell r="CA4" t="str">
            <v>021001</v>
          </cell>
          <cell r="CB4">
            <v>66</v>
          </cell>
          <cell r="CC4" t="str">
            <v>021001</v>
          </cell>
          <cell r="CD4">
            <v>40</v>
          </cell>
          <cell r="CE4" t="str">
            <v>021001</v>
          </cell>
          <cell r="CF4">
            <v>69</v>
          </cell>
          <cell r="CG4" t="str">
            <v>021001</v>
          </cell>
          <cell r="CH4">
            <v>36</v>
          </cell>
          <cell r="CI4" t="str">
            <v>021001</v>
          </cell>
          <cell r="CJ4">
            <v>69</v>
          </cell>
          <cell r="CK4" t="str">
            <v>021001</v>
          </cell>
          <cell r="CL4">
            <v>44</v>
          </cell>
          <cell r="CM4" t="str">
            <v>021001</v>
          </cell>
          <cell r="CN4">
            <v>95</v>
          </cell>
          <cell r="CO4" t="str">
            <v>021001</v>
          </cell>
          <cell r="CP4">
            <v>53</v>
          </cell>
          <cell r="CQ4" t="str">
            <v>021001</v>
          </cell>
          <cell r="CR4">
            <v>98</v>
          </cell>
          <cell r="CS4" t="str">
            <v>021001</v>
          </cell>
          <cell r="CT4">
            <v>44</v>
          </cell>
          <cell r="CU4" t="str">
            <v>021001</v>
          </cell>
          <cell r="CV4">
            <v>109</v>
          </cell>
          <cell r="CW4" t="str">
            <v>021001</v>
          </cell>
          <cell r="CX4">
            <v>70</v>
          </cell>
          <cell r="CY4" t="str">
            <v>021001</v>
          </cell>
          <cell r="CZ4">
            <v>83</v>
          </cell>
          <cell r="DA4" t="str">
            <v>021001</v>
          </cell>
          <cell r="DB4">
            <v>61</v>
          </cell>
          <cell r="DC4" t="str">
            <v>021001</v>
          </cell>
          <cell r="DD4">
            <v>117</v>
          </cell>
          <cell r="DE4" t="str">
            <v>021001</v>
          </cell>
          <cell r="DF4">
            <v>65</v>
          </cell>
          <cell r="DG4" t="str">
            <v>021001</v>
          </cell>
          <cell r="DH4">
            <v>104</v>
          </cell>
          <cell r="DI4" t="str">
            <v>021001</v>
          </cell>
          <cell r="DJ4">
            <v>64</v>
          </cell>
          <cell r="DK4" t="str">
            <v>021001</v>
          </cell>
          <cell r="DL4">
            <v>124</v>
          </cell>
          <cell r="DM4" t="str">
            <v>021001</v>
          </cell>
          <cell r="DN4">
            <v>83</v>
          </cell>
          <cell r="DO4" t="str">
            <v>021001</v>
          </cell>
          <cell r="DP4">
            <v>137</v>
          </cell>
          <cell r="DQ4" t="str">
            <v>021001</v>
          </cell>
          <cell r="DR4">
            <v>94</v>
          </cell>
          <cell r="DS4" t="str">
            <v>021001</v>
          </cell>
          <cell r="DT4">
            <v>156</v>
          </cell>
          <cell r="DU4" t="str">
            <v>021001</v>
          </cell>
          <cell r="DV4">
            <v>117</v>
          </cell>
          <cell r="DW4" t="str">
            <v>021001</v>
          </cell>
          <cell r="DX4">
            <v>158</v>
          </cell>
          <cell r="DY4" t="str">
            <v>021001</v>
          </cell>
          <cell r="DZ4">
            <v>116</v>
          </cell>
          <cell r="EA4" t="str">
            <v>021001</v>
          </cell>
          <cell r="EB4">
            <v>192</v>
          </cell>
          <cell r="EC4" t="str">
            <v>021001</v>
          </cell>
          <cell r="ED4">
            <v>107</v>
          </cell>
          <cell r="EE4" t="str">
            <v>021001</v>
          </cell>
          <cell r="EF4">
            <v>172</v>
          </cell>
          <cell r="EG4" t="str">
            <v>021001</v>
          </cell>
          <cell r="EH4">
            <v>141</v>
          </cell>
          <cell r="EI4" t="str">
            <v>021001</v>
          </cell>
          <cell r="EJ4">
            <v>182</v>
          </cell>
          <cell r="EK4" t="str">
            <v>021001</v>
          </cell>
          <cell r="EL4">
            <v>147</v>
          </cell>
          <cell r="EM4" t="str">
            <v>021001</v>
          </cell>
          <cell r="EN4">
            <v>158</v>
          </cell>
          <cell r="EO4" t="str">
            <v>021001</v>
          </cell>
          <cell r="EP4">
            <v>133</v>
          </cell>
          <cell r="EQ4" t="str">
            <v>021001</v>
          </cell>
          <cell r="ER4">
            <v>140</v>
          </cell>
          <cell r="ES4" t="str">
            <v>021001</v>
          </cell>
          <cell r="ET4">
            <v>151</v>
          </cell>
          <cell r="EU4" t="str">
            <v>021001</v>
          </cell>
          <cell r="EV4">
            <v>156</v>
          </cell>
          <cell r="EW4" t="str">
            <v>021001</v>
          </cell>
          <cell r="EX4">
            <v>121</v>
          </cell>
          <cell r="EY4" t="str">
            <v>021001</v>
          </cell>
          <cell r="EZ4">
            <v>114</v>
          </cell>
          <cell r="FA4" t="str">
            <v>021001</v>
          </cell>
          <cell r="FB4">
            <v>101</v>
          </cell>
          <cell r="FC4" t="str">
            <v>021001</v>
          </cell>
          <cell r="FD4">
            <v>144</v>
          </cell>
          <cell r="FE4" t="str">
            <v>021001</v>
          </cell>
          <cell r="FF4">
            <v>134</v>
          </cell>
          <cell r="FG4" t="str">
            <v>021001</v>
          </cell>
          <cell r="FH4">
            <v>135</v>
          </cell>
          <cell r="FI4" t="str">
            <v>021001</v>
          </cell>
          <cell r="FJ4">
            <v>117</v>
          </cell>
          <cell r="FK4" t="str">
            <v>021001</v>
          </cell>
          <cell r="FL4">
            <v>124</v>
          </cell>
          <cell r="FM4" t="str">
            <v>021001</v>
          </cell>
          <cell r="FN4">
            <v>132</v>
          </cell>
          <cell r="FO4" t="str">
            <v>021001</v>
          </cell>
          <cell r="FP4">
            <v>145</v>
          </cell>
          <cell r="FQ4" t="str">
            <v>021001</v>
          </cell>
          <cell r="FR4">
            <v>145</v>
          </cell>
          <cell r="FS4" t="str">
            <v>021001</v>
          </cell>
          <cell r="FT4">
            <v>137</v>
          </cell>
          <cell r="FU4" t="str">
            <v>021001</v>
          </cell>
          <cell r="FV4">
            <v>135</v>
          </cell>
          <cell r="FW4" t="str">
            <v>021001</v>
          </cell>
          <cell r="FX4">
            <v>132</v>
          </cell>
          <cell r="FY4" t="str">
            <v>021001</v>
          </cell>
          <cell r="FZ4">
            <v>146</v>
          </cell>
          <cell r="GA4" t="str">
            <v>021001</v>
          </cell>
          <cell r="GB4">
            <v>146</v>
          </cell>
          <cell r="GC4" t="str">
            <v>021001</v>
          </cell>
          <cell r="GD4">
            <v>143</v>
          </cell>
          <cell r="GE4" t="str">
            <v>021001</v>
          </cell>
          <cell r="GF4">
            <v>134</v>
          </cell>
          <cell r="GG4" t="str">
            <v>021001</v>
          </cell>
          <cell r="GH4">
            <v>151</v>
          </cell>
          <cell r="GI4" t="str">
            <v>021001</v>
          </cell>
          <cell r="GJ4">
            <v>146</v>
          </cell>
          <cell r="GK4" t="str">
            <v>021001</v>
          </cell>
          <cell r="GL4">
            <v>150</v>
          </cell>
          <cell r="GM4" t="str">
            <v>021001</v>
          </cell>
          <cell r="GN4">
            <v>131</v>
          </cell>
          <cell r="GO4" t="str">
            <v>021001</v>
          </cell>
          <cell r="GP4">
            <v>154</v>
          </cell>
          <cell r="GQ4" t="str">
            <v>021001</v>
          </cell>
          <cell r="GR4">
            <v>132</v>
          </cell>
          <cell r="GS4" t="str">
            <v>021001</v>
          </cell>
          <cell r="GT4">
            <v>172</v>
          </cell>
          <cell r="GU4" t="str">
            <v>021001</v>
          </cell>
          <cell r="GV4">
            <v>167</v>
          </cell>
          <cell r="GW4" t="str">
            <v>021001</v>
          </cell>
          <cell r="GX4">
            <v>162</v>
          </cell>
          <cell r="GY4" t="str">
            <v>021001</v>
          </cell>
          <cell r="GZ4">
            <v>192</v>
          </cell>
          <cell r="HA4" t="str">
            <v>021001</v>
          </cell>
          <cell r="HB4">
            <v>183</v>
          </cell>
          <cell r="HC4" t="str">
            <v>021001</v>
          </cell>
          <cell r="HD4">
            <v>213</v>
          </cell>
          <cell r="HE4" t="str">
            <v>021001</v>
          </cell>
          <cell r="HF4">
            <v>190</v>
          </cell>
          <cell r="HG4" t="str">
            <v>021001</v>
          </cell>
          <cell r="HH4">
            <v>169</v>
          </cell>
          <cell r="HI4" t="str">
            <v>021001</v>
          </cell>
          <cell r="HJ4">
            <v>174</v>
          </cell>
          <cell r="HK4" t="str">
            <v>021001</v>
          </cell>
          <cell r="HL4">
            <v>206</v>
          </cell>
          <cell r="HM4" t="str">
            <v>021001</v>
          </cell>
          <cell r="HN4">
            <v>208</v>
          </cell>
          <cell r="HO4" t="str">
            <v>021001</v>
          </cell>
          <cell r="HP4">
            <v>197</v>
          </cell>
          <cell r="HQ4" t="str">
            <v>021001</v>
          </cell>
          <cell r="HR4">
            <v>201</v>
          </cell>
          <cell r="HS4" t="str">
            <v>021001</v>
          </cell>
          <cell r="HT4">
            <v>198</v>
          </cell>
          <cell r="HU4" t="str">
            <v>021001</v>
          </cell>
          <cell r="HV4">
            <v>231</v>
          </cell>
          <cell r="HW4" t="str">
            <v>021001</v>
          </cell>
          <cell r="HX4">
            <v>245</v>
          </cell>
          <cell r="HY4" t="str">
            <v>021001</v>
          </cell>
          <cell r="HZ4">
            <v>250</v>
          </cell>
          <cell r="IA4" t="str">
            <v>021001</v>
          </cell>
          <cell r="IB4">
            <v>272</v>
          </cell>
          <cell r="IC4" t="str">
            <v>021001</v>
          </cell>
          <cell r="ID4">
            <v>256</v>
          </cell>
          <cell r="IE4" t="str">
            <v>021001</v>
          </cell>
          <cell r="IF4">
            <v>264</v>
          </cell>
          <cell r="IG4" t="str">
            <v>021001</v>
          </cell>
          <cell r="IH4">
            <v>278</v>
          </cell>
          <cell r="II4" t="str">
            <v>021001</v>
          </cell>
          <cell r="IJ4">
            <v>253</v>
          </cell>
          <cell r="IK4" t="str">
            <v>021001</v>
          </cell>
          <cell r="IL4">
            <v>258</v>
          </cell>
          <cell r="IM4" t="str">
            <v>021001</v>
          </cell>
          <cell r="IN4">
            <v>221</v>
          </cell>
          <cell r="IO4" t="str">
            <v>021001</v>
          </cell>
          <cell r="IP4">
            <v>254</v>
          </cell>
          <cell r="IQ4" t="str">
            <v>021001</v>
          </cell>
          <cell r="IR4">
            <v>237</v>
          </cell>
          <cell r="IS4" t="str">
            <v>021001</v>
          </cell>
          <cell r="IT4">
            <v>268</v>
          </cell>
          <cell r="IU4" t="str">
            <v>021001</v>
          </cell>
          <cell r="IV4">
            <v>185</v>
          </cell>
          <cell r="IW4" t="str">
            <v>021001</v>
          </cell>
          <cell r="IX4">
            <v>239</v>
          </cell>
          <cell r="IY4" t="str">
            <v>021001</v>
          </cell>
          <cell r="IZ4">
            <v>148</v>
          </cell>
          <cell r="JA4" t="str">
            <v>021001</v>
          </cell>
          <cell r="JB4">
            <v>182</v>
          </cell>
          <cell r="JC4" t="str">
            <v>021001</v>
          </cell>
          <cell r="JD4">
            <v>140</v>
          </cell>
          <cell r="JE4" t="str">
            <v>021001</v>
          </cell>
          <cell r="JF4">
            <v>168</v>
          </cell>
          <cell r="JG4" t="str">
            <v>021001</v>
          </cell>
          <cell r="JH4">
            <v>150</v>
          </cell>
          <cell r="JI4" t="str">
            <v>021001</v>
          </cell>
          <cell r="JJ4">
            <v>172</v>
          </cell>
          <cell r="JK4" t="str">
            <v>021001</v>
          </cell>
          <cell r="JL4">
            <v>120</v>
          </cell>
          <cell r="JM4" t="str">
            <v>021001</v>
          </cell>
          <cell r="JN4">
            <v>143</v>
          </cell>
          <cell r="JO4" t="str">
            <v>021001</v>
          </cell>
          <cell r="JP4">
            <v>99</v>
          </cell>
          <cell r="JQ4" t="str">
            <v>021001</v>
          </cell>
          <cell r="JR4">
            <v>146</v>
          </cell>
          <cell r="JS4" t="str">
            <v>021001</v>
          </cell>
          <cell r="JT4">
            <v>119</v>
          </cell>
          <cell r="JU4" t="str">
            <v>021001</v>
          </cell>
          <cell r="JV4">
            <v>149</v>
          </cell>
          <cell r="JW4" t="str">
            <v>021001</v>
          </cell>
          <cell r="JX4">
            <v>98</v>
          </cell>
          <cell r="JY4" t="str">
            <v>021001</v>
          </cell>
          <cell r="JZ4">
            <v>99</v>
          </cell>
          <cell r="KA4" t="str">
            <v>021001</v>
          </cell>
          <cell r="KB4">
            <v>97</v>
          </cell>
          <cell r="KC4" t="str">
            <v>021001</v>
          </cell>
          <cell r="KD4">
            <v>132</v>
          </cell>
          <cell r="KE4" t="str">
            <v>021001</v>
          </cell>
          <cell r="KF4">
            <v>56</v>
          </cell>
          <cell r="KG4" t="str">
            <v>021001</v>
          </cell>
          <cell r="KH4">
            <v>98</v>
          </cell>
          <cell r="KI4" t="str">
            <v>021001</v>
          </cell>
          <cell r="KJ4">
            <v>50</v>
          </cell>
          <cell r="KK4" t="str">
            <v>021001</v>
          </cell>
          <cell r="KL4">
            <v>96</v>
          </cell>
          <cell r="KM4" t="str">
            <v>021001</v>
          </cell>
          <cell r="KN4">
            <v>44</v>
          </cell>
          <cell r="KO4" t="str">
            <v>021001</v>
          </cell>
          <cell r="KP4">
            <v>90</v>
          </cell>
          <cell r="KQ4" t="str">
            <v>021001</v>
          </cell>
          <cell r="KR4">
            <v>23</v>
          </cell>
          <cell r="KS4" t="str">
            <v>021001</v>
          </cell>
          <cell r="KT4">
            <v>45</v>
          </cell>
          <cell r="KU4" t="str">
            <v>021001</v>
          </cell>
          <cell r="KV4">
            <v>11</v>
          </cell>
          <cell r="KW4" t="str">
            <v>021001</v>
          </cell>
          <cell r="KX4">
            <v>40</v>
          </cell>
          <cell r="KY4" t="str">
            <v>021001</v>
          </cell>
          <cell r="KZ4">
            <v>14</v>
          </cell>
          <cell r="LA4" t="str">
            <v>021001</v>
          </cell>
          <cell r="LB4">
            <v>34</v>
          </cell>
          <cell r="LC4" t="str">
            <v>021001</v>
          </cell>
          <cell r="LD4">
            <v>33</v>
          </cell>
          <cell r="LE4" t="str">
            <v>021001</v>
          </cell>
          <cell r="LF4">
            <v>100</v>
          </cell>
          <cell r="LG4" t="str">
            <v>021001</v>
          </cell>
          <cell r="LH4">
            <v>37</v>
          </cell>
          <cell r="LI4" t="str">
            <v>021001</v>
          </cell>
          <cell r="LJ4">
            <v>98</v>
          </cell>
          <cell r="LK4" t="str">
            <v>021001</v>
          </cell>
          <cell r="LL4">
            <v>39</v>
          </cell>
          <cell r="LM4" t="str">
            <v>021001</v>
          </cell>
          <cell r="LN4">
            <v>98</v>
          </cell>
          <cell r="LO4" t="str">
            <v>021001</v>
          </cell>
          <cell r="LP4">
            <v>36</v>
          </cell>
          <cell r="LQ4" t="str">
            <v>021001</v>
          </cell>
          <cell r="LR4">
            <v>116</v>
          </cell>
          <cell r="LS4" t="str">
            <v>021001</v>
          </cell>
          <cell r="LT4">
            <v>32</v>
          </cell>
          <cell r="LU4" t="str">
            <v>021001</v>
          </cell>
          <cell r="LV4">
            <v>100</v>
          </cell>
          <cell r="LW4" t="str">
            <v>021001</v>
          </cell>
          <cell r="LX4">
            <v>37</v>
          </cell>
          <cell r="LY4" t="str">
            <v>021001</v>
          </cell>
          <cell r="LZ4">
            <v>86</v>
          </cell>
          <cell r="MA4" t="str">
            <v>021001</v>
          </cell>
          <cell r="MB4">
            <v>30</v>
          </cell>
          <cell r="MC4" t="str">
            <v>021001</v>
          </cell>
          <cell r="MD4">
            <v>72</v>
          </cell>
          <cell r="ME4" t="str">
            <v>021001</v>
          </cell>
          <cell r="MF4">
            <v>25</v>
          </cell>
          <cell r="MG4" t="str">
            <v>021001</v>
          </cell>
          <cell r="MH4">
            <v>72</v>
          </cell>
          <cell r="MI4" t="str">
            <v>021001</v>
          </cell>
          <cell r="MJ4">
            <v>9</v>
          </cell>
          <cell r="MK4" t="str">
            <v>021001</v>
          </cell>
          <cell r="ML4">
            <v>50</v>
          </cell>
          <cell r="MM4" t="str">
            <v>021001</v>
          </cell>
          <cell r="MN4">
            <v>4</v>
          </cell>
          <cell r="MO4" t="str">
            <v>021001</v>
          </cell>
          <cell r="MP4">
            <v>24</v>
          </cell>
          <cell r="MQ4" t="str">
            <v>021001</v>
          </cell>
          <cell r="MR4">
            <v>6</v>
          </cell>
          <cell r="MS4" t="str">
            <v>021001</v>
          </cell>
          <cell r="MT4">
            <v>36</v>
          </cell>
          <cell r="MU4" t="str">
            <v>021001</v>
          </cell>
          <cell r="MV4">
            <v>2</v>
          </cell>
          <cell r="MW4" t="str">
            <v>021001</v>
          </cell>
          <cell r="MX4">
            <v>16</v>
          </cell>
          <cell r="MY4" t="str">
            <v>021001</v>
          </cell>
          <cell r="MZ4">
            <v>5</v>
          </cell>
          <cell r="NA4" t="str">
            <v>021001</v>
          </cell>
          <cell r="NB4">
            <v>24</v>
          </cell>
          <cell r="NC4" t="str">
            <v>021001</v>
          </cell>
          <cell r="ND4">
            <v>3</v>
          </cell>
          <cell r="NE4" t="str">
            <v>021001</v>
          </cell>
          <cell r="NF4">
            <v>12</v>
          </cell>
          <cell r="NG4" t="str">
            <v>021001</v>
          </cell>
          <cell r="NH4">
            <v>7</v>
          </cell>
          <cell r="NI4" t="str">
            <v>021002</v>
          </cell>
          <cell r="NJ4">
            <v>24</v>
          </cell>
          <cell r="NK4" t="str">
            <v>021001</v>
          </cell>
          <cell r="NL4">
            <v>3</v>
          </cell>
          <cell r="NM4" t="str">
            <v>021001</v>
          </cell>
          <cell r="NN4">
            <v>10</v>
          </cell>
          <cell r="NQ4" t="str">
            <v>021002</v>
          </cell>
          <cell r="NR4">
            <v>5</v>
          </cell>
          <cell r="NU4" t="str">
            <v>021002</v>
          </cell>
          <cell r="NV4">
            <v>3</v>
          </cell>
          <cell r="NY4" t="str">
            <v>021001</v>
          </cell>
          <cell r="NZ4">
            <v>2</v>
          </cell>
          <cell r="OC4" t="str">
            <v>021002</v>
          </cell>
          <cell r="OD4">
            <v>2</v>
          </cell>
          <cell r="OG4" t="str">
            <v>021102</v>
          </cell>
          <cell r="OH4">
            <v>2</v>
          </cell>
          <cell r="OK4" t="str">
            <v>021104</v>
          </cell>
          <cell r="OL4">
            <v>1</v>
          </cell>
          <cell r="OO4" t="str">
            <v>021800</v>
          </cell>
          <cell r="OP4">
            <v>1</v>
          </cell>
          <cell r="OS4" t="str">
            <v>021003</v>
          </cell>
          <cell r="OT4">
            <v>1</v>
          </cell>
          <cell r="OW4" t="str">
            <v>021205</v>
          </cell>
          <cell r="OX4">
            <v>1</v>
          </cell>
          <cell r="PA4" t="str">
            <v>021206</v>
          </cell>
          <cell r="PB4">
            <v>1</v>
          </cell>
        </row>
        <row r="5">
          <cell r="C5" t="str">
            <v>021003</v>
          </cell>
          <cell r="D5">
            <v>151</v>
          </cell>
          <cell r="E5" t="str">
            <v>021003</v>
          </cell>
          <cell r="F5">
            <v>150</v>
          </cell>
          <cell r="G5" t="str">
            <v>021003</v>
          </cell>
          <cell r="H5">
            <v>152</v>
          </cell>
          <cell r="I5" t="str">
            <v>021003</v>
          </cell>
          <cell r="J5">
            <v>149</v>
          </cell>
          <cell r="K5" t="str">
            <v>021003</v>
          </cell>
          <cell r="L5">
            <v>145</v>
          </cell>
          <cell r="M5" t="str">
            <v>021003</v>
          </cell>
          <cell r="N5">
            <v>155</v>
          </cell>
          <cell r="O5" t="str">
            <v>021003</v>
          </cell>
          <cell r="P5">
            <v>170</v>
          </cell>
          <cell r="Q5" t="str">
            <v>021003</v>
          </cell>
          <cell r="R5">
            <v>177</v>
          </cell>
          <cell r="S5" t="str">
            <v>021003</v>
          </cell>
          <cell r="T5">
            <v>195</v>
          </cell>
          <cell r="U5" t="str">
            <v>021003</v>
          </cell>
          <cell r="V5">
            <v>201</v>
          </cell>
          <cell r="W5" t="str">
            <v>021003</v>
          </cell>
          <cell r="X5">
            <v>226</v>
          </cell>
          <cell r="Y5" t="str">
            <v>021003</v>
          </cell>
          <cell r="Z5">
            <v>214</v>
          </cell>
          <cell r="AA5" t="str">
            <v>021003</v>
          </cell>
          <cell r="AB5">
            <v>243</v>
          </cell>
          <cell r="AC5" t="str">
            <v>021003</v>
          </cell>
          <cell r="AD5">
            <v>232</v>
          </cell>
          <cell r="AE5" t="str">
            <v>021003</v>
          </cell>
          <cell r="AF5">
            <v>273</v>
          </cell>
          <cell r="AG5" t="str">
            <v>021003</v>
          </cell>
          <cell r="AH5">
            <v>232</v>
          </cell>
          <cell r="AI5" t="str">
            <v>021003</v>
          </cell>
          <cell r="AJ5">
            <v>222</v>
          </cell>
          <cell r="AK5" t="str">
            <v>021003</v>
          </cell>
          <cell r="AL5">
            <v>220</v>
          </cell>
          <cell r="AM5" t="str">
            <v>021003</v>
          </cell>
          <cell r="AN5">
            <v>212</v>
          </cell>
          <cell r="AO5" t="str">
            <v>021003</v>
          </cell>
          <cell r="AP5">
            <v>205</v>
          </cell>
          <cell r="AQ5" t="str">
            <v>021003</v>
          </cell>
          <cell r="AR5">
            <v>249</v>
          </cell>
          <cell r="AS5" t="str">
            <v>021003</v>
          </cell>
          <cell r="AT5">
            <v>301</v>
          </cell>
          <cell r="AU5" t="str">
            <v>021003</v>
          </cell>
          <cell r="AV5">
            <v>264</v>
          </cell>
          <cell r="AW5" t="str">
            <v>021003</v>
          </cell>
          <cell r="AX5">
            <v>247</v>
          </cell>
          <cell r="AY5" t="str">
            <v>021003</v>
          </cell>
          <cell r="AZ5">
            <v>260</v>
          </cell>
          <cell r="BA5" t="str">
            <v>021003</v>
          </cell>
          <cell r="BB5">
            <v>262</v>
          </cell>
          <cell r="BC5" t="str">
            <v>021003</v>
          </cell>
          <cell r="BD5">
            <v>239</v>
          </cell>
          <cell r="BE5" t="str">
            <v>021003</v>
          </cell>
          <cell r="BF5">
            <v>218</v>
          </cell>
          <cell r="BG5" t="str">
            <v>021003</v>
          </cell>
          <cell r="BH5">
            <v>194</v>
          </cell>
          <cell r="BI5" t="str">
            <v>021003</v>
          </cell>
          <cell r="BJ5">
            <v>175</v>
          </cell>
          <cell r="BK5" t="str">
            <v>021003</v>
          </cell>
          <cell r="BL5">
            <v>184</v>
          </cell>
          <cell r="BM5" t="str">
            <v>021003</v>
          </cell>
          <cell r="BN5">
            <v>155</v>
          </cell>
          <cell r="BO5" t="str">
            <v>021002</v>
          </cell>
          <cell r="BP5">
            <v>160</v>
          </cell>
          <cell r="BQ5" t="str">
            <v>021002</v>
          </cell>
          <cell r="BR5">
            <v>120</v>
          </cell>
          <cell r="BS5" t="str">
            <v>021002</v>
          </cell>
          <cell r="BT5">
            <v>141</v>
          </cell>
          <cell r="BU5" t="str">
            <v>021002</v>
          </cell>
          <cell r="BV5">
            <v>117</v>
          </cell>
          <cell r="BW5" t="str">
            <v>021002</v>
          </cell>
          <cell r="BX5">
            <v>137</v>
          </cell>
          <cell r="BY5" t="str">
            <v>021002</v>
          </cell>
          <cell r="BZ5">
            <v>97</v>
          </cell>
          <cell r="CA5" t="str">
            <v>021002</v>
          </cell>
          <cell r="CB5">
            <v>149</v>
          </cell>
          <cell r="CC5" t="str">
            <v>021002</v>
          </cell>
          <cell r="CD5">
            <v>101</v>
          </cell>
          <cell r="CE5" t="str">
            <v>021002</v>
          </cell>
          <cell r="CF5">
            <v>170</v>
          </cell>
          <cell r="CG5" t="str">
            <v>021002</v>
          </cell>
          <cell r="CH5">
            <v>99</v>
          </cell>
          <cell r="CI5" t="str">
            <v>021002</v>
          </cell>
          <cell r="CJ5">
            <v>146</v>
          </cell>
          <cell r="CK5" t="str">
            <v>021002</v>
          </cell>
          <cell r="CL5">
            <v>109</v>
          </cell>
          <cell r="CM5" t="str">
            <v>021002</v>
          </cell>
          <cell r="CN5">
            <v>163</v>
          </cell>
          <cell r="CO5" t="str">
            <v>021002</v>
          </cell>
          <cell r="CP5">
            <v>104</v>
          </cell>
          <cell r="CQ5" t="str">
            <v>021002</v>
          </cell>
          <cell r="CR5">
            <v>141</v>
          </cell>
          <cell r="CS5" t="str">
            <v>021002</v>
          </cell>
          <cell r="CT5">
            <v>132</v>
          </cell>
          <cell r="CU5" t="str">
            <v>021002</v>
          </cell>
          <cell r="CV5">
            <v>125</v>
          </cell>
          <cell r="CW5" t="str">
            <v>021002</v>
          </cell>
          <cell r="CX5">
            <v>102</v>
          </cell>
          <cell r="CY5" t="str">
            <v>021002</v>
          </cell>
          <cell r="CZ5">
            <v>169</v>
          </cell>
          <cell r="DA5" t="str">
            <v>021002</v>
          </cell>
          <cell r="DB5">
            <v>128</v>
          </cell>
          <cell r="DC5" t="str">
            <v>021002</v>
          </cell>
          <cell r="DD5">
            <v>150</v>
          </cell>
          <cell r="DE5" t="str">
            <v>021002</v>
          </cell>
          <cell r="DF5">
            <v>130</v>
          </cell>
          <cell r="DG5" t="str">
            <v>021002</v>
          </cell>
          <cell r="DH5">
            <v>196</v>
          </cell>
          <cell r="DI5" t="str">
            <v>021002</v>
          </cell>
          <cell r="DJ5">
            <v>151</v>
          </cell>
          <cell r="DK5" t="str">
            <v>021002</v>
          </cell>
          <cell r="DL5">
            <v>202</v>
          </cell>
          <cell r="DM5" t="str">
            <v>021002</v>
          </cell>
          <cell r="DN5">
            <v>174</v>
          </cell>
          <cell r="DO5" t="str">
            <v>021002</v>
          </cell>
          <cell r="DP5">
            <v>214</v>
          </cell>
          <cell r="DQ5" t="str">
            <v>021002</v>
          </cell>
          <cell r="DR5">
            <v>194</v>
          </cell>
          <cell r="DS5" t="str">
            <v>021002</v>
          </cell>
          <cell r="DT5">
            <v>240</v>
          </cell>
          <cell r="DU5" t="str">
            <v>021002</v>
          </cell>
          <cell r="DV5">
            <v>219</v>
          </cell>
          <cell r="DW5" t="str">
            <v>021002</v>
          </cell>
          <cell r="DX5">
            <v>272</v>
          </cell>
          <cell r="DY5" t="str">
            <v>021002</v>
          </cell>
          <cell r="DZ5">
            <v>208</v>
          </cell>
          <cell r="EA5" t="str">
            <v>021002</v>
          </cell>
          <cell r="EB5">
            <v>297</v>
          </cell>
          <cell r="EC5" t="str">
            <v>021002</v>
          </cell>
          <cell r="ED5">
            <v>220</v>
          </cell>
          <cell r="EE5" t="str">
            <v>021002</v>
          </cell>
          <cell r="EF5">
            <v>292</v>
          </cell>
          <cell r="EG5" t="str">
            <v>021002</v>
          </cell>
          <cell r="EH5">
            <v>232</v>
          </cell>
          <cell r="EI5" t="str">
            <v>021002</v>
          </cell>
          <cell r="EJ5">
            <v>260</v>
          </cell>
          <cell r="EK5" t="str">
            <v>021002</v>
          </cell>
          <cell r="EL5">
            <v>225</v>
          </cell>
          <cell r="EM5" t="str">
            <v>021002</v>
          </cell>
          <cell r="EN5">
            <v>238</v>
          </cell>
          <cell r="EO5" t="str">
            <v>021002</v>
          </cell>
          <cell r="EP5">
            <v>262</v>
          </cell>
          <cell r="EQ5" t="str">
            <v>021002</v>
          </cell>
          <cell r="ER5">
            <v>242</v>
          </cell>
          <cell r="ES5" t="str">
            <v>021002</v>
          </cell>
          <cell r="ET5">
            <v>242</v>
          </cell>
          <cell r="EU5" t="str">
            <v>021002</v>
          </cell>
          <cell r="EV5">
            <v>256</v>
          </cell>
          <cell r="EW5" t="str">
            <v>021002</v>
          </cell>
          <cell r="EX5">
            <v>236</v>
          </cell>
          <cell r="EY5" t="str">
            <v>021002</v>
          </cell>
          <cell r="EZ5">
            <v>215</v>
          </cell>
          <cell r="FA5" t="str">
            <v>021002</v>
          </cell>
          <cell r="FB5">
            <v>193</v>
          </cell>
          <cell r="FC5" t="str">
            <v>021002</v>
          </cell>
          <cell r="FD5">
            <v>218</v>
          </cell>
          <cell r="FE5" t="str">
            <v>021002</v>
          </cell>
          <cell r="FF5">
            <v>235</v>
          </cell>
          <cell r="FG5" t="str">
            <v>021002</v>
          </cell>
          <cell r="FH5">
            <v>209</v>
          </cell>
          <cell r="FI5" t="str">
            <v>021002</v>
          </cell>
          <cell r="FJ5">
            <v>228</v>
          </cell>
          <cell r="FK5" t="str">
            <v>021002</v>
          </cell>
          <cell r="FL5">
            <v>204</v>
          </cell>
          <cell r="FM5" t="str">
            <v>021002</v>
          </cell>
          <cell r="FN5">
            <v>232</v>
          </cell>
          <cell r="FO5" t="str">
            <v>021002</v>
          </cell>
          <cell r="FP5">
            <v>208</v>
          </cell>
          <cell r="FQ5" t="str">
            <v>021002</v>
          </cell>
          <cell r="FR5">
            <v>255</v>
          </cell>
          <cell r="FS5" t="str">
            <v>021002</v>
          </cell>
          <cell r="FT5">
            <v>224</v>
          </cell>
          <cell r="FU5" t="str">
            <v>021002</v>
          </cell>
          <cell r="FV5">
            <v>275</v>
          </cell>
          <cell r="FW5" t="str">
            <v>021002</v>
          </cell>
          <cell r="FX5">
            <v>201</v>
          </cell>
          <cell r="FY5" t="str">
            <v>021002</v>
          </cell>
          <cell r="FZ5">
            <v>195</v>
          </cell>
          <cell r="GA5" t="str">
            <v>021002</v>
          </cell>
          <cell r="GB5">
            <v>224</v>
          </cell>
          <cell r="GC5" t="str">
            <v>021002</v>
          </cell>
          <cell r="GD5">
            <v>232</v>
          </cell>
          <cell r="GE5" t="str">
            <v>021002</v>
          </cell>
          <cell r="GF5">
            <v>210</v>
          </cell>
          <cell r="GG5" t="str">
            <v>021002</v>
          </cell>
          <cell r="GH5">
            <v>220</v>
          </cell>
          <cell r="GI5" t="str">
            <v>021002</v>
          </cell>
          <cell r="GJ5">
            <v>193</v>
          </cell>
          <cell r="GK5" t="str">
            <v>021002</v>
          </cell>
          <cell r="GL5">
            <v>218</v>
          </cell>
          <cell r="GM5" t="str">
            <v>021002</v>
          </cell>
          <cell r="GN5">
            <v>205</v>
          </cell>
          <cell r="GO5" t="str">
            <v>021002</v>
          </cell>
          <cell r="GP5">
            <v>218</v>
          </cell>
          <cell r="GQ5" t="str">
            <v>021002</v>
          </cell>
          <cell r="GR5">
            <v>248</v>
          </cell>
          <cell r="GS5" t="str">
            <v>021002</v>
          </cell>
          <cell r="GT5">
            <v>237</v>
          </cell>
          <cell r="GU5" t="str">
            <v>021002</v>
          </cell>
          <cell r="GV5">
            <v>213</v>
          </cell>
          <cell r="GW5" t="str">
            <v>021002</v>
          </cell>
          <cell r="GX5">
            <v>245</v>
          </cell>
          <cell r="GY5" t="str">
            <v>021002</v>
          </cell>
          <cell r="GZ5">
            <v>227</v>
          </cell>
          <cell r="HA5" t="str">
            <v>021002</v>
          </cell>
          <cell r="HB5">
            <v>235</v>
          </cell>
          <cell r="HC5" t="str">
            <v>021002</v>
          </cell>
          <cell r="HD5">
            <v>241</v>
          </cell>
          <cell r="HE5" t="str">
            <v>021002</v>
          </cell>
          <cell r="HF5">
            <v>260</v>
          </cell>
          <cell r="HG5" t="str">
            <v>021002</v>
          </cell>
          <cell r="HH5">
            <v>316</v>
          </cell>
          <cell r="HI5" t="str">
            <v>021002</v>
          </cell>
          <cell r="HJ5">
            <v>283</v>
          </cell>
          <cell r="HK5" t="str">
            <v>021002</v>
          </cell>
          <cell r="HL5">
            <v>260</v>
          </cell>
          <cell r="HM5" t="str">
            <v>021002</v>
          </cell>
          <cell r="HN5">
            <v>264</v>
          </cell>
          <cell r="HO5" t="str">
            <v>021002</v>
          </cell>
          <cell r="HP5">
            <v>248</v>
          </cell>
          <cell r="HQ5" t="str">
            <v>021002</v>
          </cell>
          <cell r="HR5">
            <v>285</v>
          </cell>
          <cell r="HS5" t="str">
            <v>021002</v>
          </cell>
          <cell r="HT5">
            <v>225</v>
          </cell>
          <cell r="HU5" t="str">
            <v>021002</v>
          </cell>
          <cell r="HV5">
            <v>276</v>
          </cell>
          <cell r="HW5" t="str">
            <v>021002</v>
          </cell>
          <cell r="HX5">
            <v>296</v>
          </cell>
          <cell r="HY5" t="str">
            <v>021002</v>
          </cell>
          <cell r="HZ5">
            <v>318</v>
          </cell>
          <cell r="IA5" t="str">
            <v>021002</v>
          </cell>
          <cell r="IB5">
            <v>303</v>
          </cell>
          <cell r="IC5" t="str">
            <v>021002</v>
          </cell>
          <cell r="ID5">
            <v>319</v>
          </cell>
          <cell r="IE5" t="str">
            <v>021002</v>
          </cell>
          <cell r="IF5">
            <v>306</v>
          </cell>
          <cell r="IG5" t="str">
            <v>021002</v>
          </cell>
          <cell r="IH5">
            <v>359</v>
          </cell>
          <cell r="II5" t="str">
            <v>021002</v>
          </cell>
          <cell r="IJ5">
            <v>268</v>
          </cell>
          <cell r="IK5" t="str">
            <v>021002</v>
          </cell>
          <cell r="IL5">
            <v>367</v>
          </cell>
          <cell r="IM5" t="str">
            <v>021002</v>
          </cell>
          <cell r="IN5">
            <v>273</v>
          </cell>
          <cell r="IO5" t="str">
            <v>021002</v>
          </cell>
          <cell r="IP5">
            <v>312</v>
          </cell>
          <cell r="IQ5" t="str">
            <v>021002</v>
          </cell>
          <cell r="IR5">
            <v>258</v>
          </cell>
          <cell r="IS5" t="str">
            <v>021002</v>
          </cell>
          <cell r="IT5">
            <v>327</v>
          </cell>
          <cell r="IU5" t="str">
            <v>021002</v>
          </cell>
          <cell r="IV5">
            <v>243</v>
          </cell>
          <cell r="IW5" t="str">
            <v>021002</v>
          </cell>
          <cell r="IX5">
            <v>297</v>
          </cell>
          <cell r="IY5" t="str">
            <v>021002</v>
          </cell>
          <cell r="IZ5">
            <v>207</v>
          </cell>
          <cell r="JA5" t="str">
            <v>021002</v>
          </cell>
          <cell r="JB5">
            <v>261</v>
          </cell>
          <cell r="JC5" t="str">
            <v>021002</v>
          </cell>
          <cell r="JD5">
            <v>199</v>
          </cell>
          <cell r="JE5" t="str">
            <v>021002</v>
          </cell>
          <cell r="JF5">
            <v>254</v>
          </cell>
          <cell r="JG5" t="str">
            <v>021002</v>
          </cell>
          <cell r="JH5">
            <v>180</v>
          </cell>
          <cell r="JI5" t="str">
            <v>021002</v>
          </cell>
          <cell r="JJ5">
            <v>257</v>
          </cell>
          <cell r="JK5" t="str">
            <v>021002</v>
          </cell>
          <cell r="JL5">
            <v>161</v>
          </cell>
          <cell r="JM5" t="str">
            <v>021002</v>
          </cell>
          <cell r="JN5">
            <v>211</v>
          </cell>
          <cell r="JO5" t="str">
            <v>021002</v>
          </cell>
          <cell r="JP5">
            <v>162</v>
          </cell>
          <cell r="JQ5" t="str">
            <v>021002</v>
          </cell>
          <cell r="JR5">
            <v>207</v>
          </cell>
          <cell r="JS5" t="str">
            <v>021002</v>
          </cell>
          <cell r="JT5">
            <v>136</v>
          </cell>
          <cell r="JU5" t="str">
            <v>021002</v>
          </cell>
          <cell r="JV5">
            <v>196</v>
          </cell>
          <cell r="JW5" t="str">
            <v>021002</v>
          </cell>
          <cell r="JX5">
            <v>119</v>
          </cell>
          <cell r="JY5" t="str">
            <v>021002</v>
          </cell>
          <cell r="JZ5">
            <v>170</v>
          </cell>
          <cell r="KA5" t="str">
            <v>021002</v>
          </cell>
          <cell r="KB5">
            <v>107</v>
          </cell>
          <cell r="KC5" t="str">
            <v>021002</v>
          </cell>
          <cell r="KD5">
            <v>200</v>
          </cell>
          <cell r="KE5" t="str">
            <v>021002</v>
          </cell>
          <cell r="KF5">
            <v>87</v>
          </cell>
          <cell r="KG5" t="str">
            <v>021002</v>
          </cell>
          <cell r="KH5">
            <v>133</v>
          </cell>
          <cell r="KI5" t="str">
            <v>021002</v>
          </cell>
          <cell r="KJ5">
            <v>64</v>
          </cell>
          <cell r="KK5" t="str">
            <v>021002</v>
          </cell>
          <cell r="KL5">
            <v>139</v>
          </cell>
          <cell r="KM5" t="str">
            <v>021002</v>
          </cell>
          <cell r="KN5">
            <v>75</v>
          </cell>
          <cell r="KO5" t="str">
            <v>021002</v>
          </cell>
          <cell r="KP5">
            <v>156</v>
          </cell>
          <cell r="KQ5" t="str">
            <v>021002</v>
          </cell>
          <cell r="KR5">
            <v>24</v>
          </cell>
          <cell r="KS5" t="str">
            <v>021002</v>
          </cell>
          <cell r="KT5">
            <v>65</v>
          </cell>
          <cell r="KU5" t="str">
            <v>021002</v>
          </cell>
          <cell r="KV5">
            <v>17</v>
          </cell>
          <cell r="KW5" t="str">
            <v>021002</v>
          </cell>
          <cell r="KX5">
            <v>49</v>
          </cell>
          <cell r="KY5" t="str">
            <v>021002</v>
          </cell>
          <cell r="KZ5">
            <v>19</v>
          </cell>
          <cell r="LA5" t="str">
            <v>021002</v>
          </cell>
          <cell r="LB5">
            <v>48</v>
          </cell>
          <cell r="LC5" t="str">
            <v>021002</v>
          </cell>
          <cell r="LD5">
            <v>37</v>
          </cell>
          <cell r="LE5" t="str">
            <v>021002</v>
          </cell>
          <cell r="LF5">
            <v>87</v>
          </cell>
          <cell r="LG5" t="str">
            <v>021002</v>
          </cell>
          <cell r="LH5">
            <v>38</v>
          </cell>
          <cell r="LI5" t="str">
            <v>021002</v>
          </cell>
          <cell r="LJ5">
            <v>113</v>
          </cell>
          <cell r="LK5" t="str">
            <v>021002</v>
          </cell>
          <cell r="LL5">
            <v>33</v>
          </cell>
          <cell r="LM5" t="str">
            <v>021002</v>
          </cell>
          <cell r="LN5">
            <v>118</v>
          </cell>
          <cell r="LO5" t="str">
            <v>021002</v>
          </cell>
          <cell r="LP5">
            <v>43</v>
          </cell>
          <cell r="LQ5" t="str">
            <v>021002</v>
          </cell>
          <cell r="LR5">
            <v>125</v>
          </cell>
          <cell r="LS5" t="str">
            <v>021002</v>
          </cell>
          <cell r="LT5">
            <v>42</v>
          </cell>
          <cell r="LU5" t="str">
            <v>021002</v>
          </cell>
          <cell r="LV5">
            <v>107</v>
          </cell>
          <cell r="LW5" t="str">
            <v>021002</v>
          </cell>
          <cell r="LX5">
            <v>27</v>
          </cell>
          <cell r="LY5" t="str">
            <v>021002</v>
          </cell>
          <cell r="LZ5">
            <v>122</v>
          </cell>
          <cell r="MA5" t="str">
            <v>021002</v>
          </cell>
          <cell r="MB5">
            <v>29</v>
          </cell>
          <cell r="MC5" t="str">
            <v>021002</v>
          </cell>
          <cell r="MD5">
            <v>91</v>
          </cell>
          <cell r="ME5" t="str">
            <v>021002</v>
          </cell>
          <cell r="MF5">
            <v>15</v>
          </cell>
          <cell r="MG5" t="str">
            <v>021002</v>
          </cell>
          <cell r="MH5">
            <v>80</v>
          </cell>
          <cell r="MI5" t="str">
            <v>021002</v>
          </cell>
          <cell r="MJ5">
            <v>13</v>
          </cell>
          <cell r="MK5" t="str">
            <v>021002</v>
          </cell>
          <cell r="ML5">
            <v>48</v>
          </cell>
          <cell r="MM5" t="str">
            <v>021002</v>
          </cell>
          <cell r="MN5">
            <v>14</v>
          </cell>
          <cell r="MO5" t="str">
            <v>021002</v>
          </cell>
          <cell r="MP5">
            <v>39</v>
          </cell>
          <cell r="MQ5" t="str">
            <v>021002</v>
          </cell>
          <cell r="MR5">
            <v>6</v>
          </cell>
          <cell r="MS5" t="str">
            <v>021002</v>
          </cell>
          <cell r="MT5">
            <v>45</v>
          </cell>
          <cell r="MU5" t="str">
            <v>021002</v>
          </cell>
          <cell r="MV5">
            <v>8</v>
          </cell>
          <cell r="MW5" t="str">
            <v>021002</v>
          </cell>
          <cell r="MX5">
            <v>49</v>
          </cell>
          <cell r="MY5" t="str">
            <v>021002</v>
          </cell>
          <cell r="MZ5">
            <v>4</v>
          </cell>
          <cell r="NA5" t="str">
            <v>021002</v>
          </cell>
          <cell r="NB5">
            <v>31</v>
          </cell>
          <cell r="NC5" t="str">
            <v>021002</v>
          </cell>
          <cell r="ND5">
            <v>7</v>
          </cell>
          <cell r="NE5" t="str">
            <v>021002</v>
          </cell>
          <cell r="NF5">
            <v>26</v>
          </cell>
          <cell r="NG5" t="str">
            <v>021002</v>
          </cell>
          <cell r="NH5">
            <v>3</v>
          </cell>
          <cell r="NI5" t="str">
            <v>021003</v>
          </cell>
          <cell r="NJ5">
            <v>10</v>
          </cell>
          <cell r="NK5" t="str">
            <v>021002</v>
          </cell>
          <cell r="NL5">
            <v>1</v>
          </cell>
          <cell r="NM5" t="str">
            <v>021002</v>
          </cell>
          <cell r="NN5">
            <v>9</v>
          </cell>
          <cell r="NO5" t="str">
            <v>021002</v>
          </cell>
          <cell r="NP5">
            <v>1</v>
          </cell>
          <cell r="NQ5" t="str">
            <v>021003</v>
          </cell>
          <cell r="NR5">
            <v>5</v>
          </cell>
          <cell r="NS5" t="str">
            <v>021002</v>
          </cell>
          <cell r="NT5">
            <v>1</v>
          </cell>
          <cell r="NU5" t="str">
            <v>021003</v>
          </cell>
          <cell r="NV5">
            <v>6</v>
          </cell>
          <cell r="NY5" t="str">
            <v>021002</v>
          </cell>
          <cell r="NZ5">
            <v>2</v>
          </cell>
          <cell r="OC5" t="str">
            <v>021003</v>
          </cell>
          <cell r="OD5">
            <v>1</v>
          </cell>
          <cell r="OG5" t="str">
            <v>021111</v>
          </cell>
          <cell r="OH5">
            <v>2</v>
          </cell>
          <cell r="OK5" t="str">
            <v>021105</v>
          </cell>
          <cell r="OL5">
            <v>1</v>
          </cell>
          <cell r="OO5" t="str">
            <v>021901</v>
          </cell>
          <cell r="OP5">
            <v>1</v>
          </cell>
          <cell r="OS5" t="str">
            <v>021405</v>
          </cell>
          <cell r="OT5">
            <v>1</v>
          </cell>
          <cell r="OW5" t="str">
            <v>021424</v>
          </cell>
          <cell r="OX5">
            <v>1</v>
          </cell>
          <cell r="PA5" t="str">
            <v>021701</v>
          </cell>
          <cell r="PB5">
            <v>1</v>
          </cell>
        </row>
        <row r="6">
          <cell r="C6" t="str">
            <v>021100</v>
          </cell>
          <cell r="D6">
            <v>847</v>
          </cell>
          <cell r="E6" t="str">
            <v>021100</v>
          </cell>
          <cell r="F6">
            <v>712</v>
          </cell>
          <cell r="G6" t="str">
            <v>021100</v>
          </cell>
          <cell r="H6">
            <v>793</v>
          </cell>
          <cell r="I6" t="str">
            <v>021100</v>
          </cell>
          <cell r="J6">
            <v>742</v>
          </cell>
          <cell r="K6" t="str">
            <v>021100</v>
          </cell>
          <cell r="L6">
            <v>905</v>
          </cell>
          <cell r="M6" t="str">
            <v>021100</v>
          </cell>
          <cell r="N6">
            <v>863</v>
          </cell>
          <cell r="O6" t="str">
            <v>021100</v>
          </cell>
          <cell r="P6">
            <v>915</v>
          </cell>
          <cell r="Q6" t="str">
            <v>021100</v>
          </cell>
          <cell r="R6">
            <v>918</v>
          </cell>
          <cell r="S6" t="str">
            <v>021100</v>
          </cell>
          <cell r="T6">
            <v>1102</v>
          </cell>
          <cell r="U6" t="str">
            <v>021100</v>
          </cell>
          <cell r="V6">
            <v>1022</v>
          </cell>
          <cell r="W6" t="str">
            <v>021100</v>
          </cell>
          <cell r="X6">
            <v>1082</v>
          </cell>
          <cell r="Y6" t="str">
            <v>021100</v>
          </cell>
          <cell r="Z6">
            <v>1059</v>
          </cell>
          <cell r="AA6" t="str">
            <v>021100</v>
          </cell>
          <cell r="AB6">
            <v>1046</v>
          </cell>
          <cell r="AC6" t="str">
            <v>021100</v>
          </cell>
          <cell r="AD6">
            <v>1056</v>
          </cell>
          <cell r="AE6" t="str">
            <v>021100</v>
          </cell>
          <cell r="AF6">
            <v>1053</v>
          </cell>
          <cell r="AG6" t="str">
            <v>021100</v>
          </cell>
          <cell r="AH6">
            <v>1025</v>
          </cell>
          <cell r="AI6" t="str">
            <v>021100</v>
          </cell>
          <cell r="AJ6">
            <v>1046</v>
          </cell>
          <cell r="AK6" t="str">
            <v>021100</v>
          </cell>
          <cell r="AL6">
            <v>1027</v>
          </cell>
          <cell r="AM6" t="str">
            <v>021100</v>
          </cell>
          <cell r="AN6">
            <v>978</v>
          </cell>
          <cell r="AO6" t="str">
            <v>021100</v>
          </cell>
          <cell r="AP6">
            <v>911</v>
          </cell>
          <cell r="AQ6" t="str">
            <v>021100</v>
          </cell>
          <cell r="AR6">
            <v>946</v>
          </cell>
          <cell r="AS6" t="str">
            <v>021100</v>
          </cell>
          <cell r="AT6">
            <v>903</v>
          </cell>
          <cell r="AU6" t="str">
            <v>021100</v>
          </cell>
          <cell r="AV6">
            <v>922</v>
          </cell>
          <cell r="AW6" t="str">
            <v>021100</v>
          </cell>
          <cell r="AX6">
            <v>898</v>
          </cell>
          <cell r="AY6" t="str">
            <v>021100</v>
          </cell>
          <cell r="AZ6">
            <v>842</v>
          </cell>
          <cell r="BA6" t="str">
            <v>021100</v>
          </cell>
          <cell r="BB6">
            <v>838</v>
          </cell>
          <cell r="BC6" t="str">
            <v>021100</v>
          </cell>
          <cell r="BD6">
            <v>810</v>
          </cell>
          <cell r="BE6" t="str">
            <v>021100</v>
          </cell>
          <cell r="BF6">
            <v>757</v>
          </cell>
          <cell r="BG6" t="str">
            <v>021100</v>
          </cell>
          <cell r="BH6">
            <v>733</v>
          </cell>
          <cell r="BI6" t="str">
            <v>021100</v>
          </cell>
          <cell r="BJ6">
            <v>665</v>
          </cell>
          <cell r="BK6" t="str">
            <v>021100</v>
          </cell>
          <cell r="BL6">
            <v>652</v>
          </cell>
          <cell r="BM6" t="str">
            <v>021100</v>
          </cell>
          <cell r="BN6">
            <v>690</v>
          </cell>
          <cell r="BO6" t="str">
            <v>021003</v>
          </cell>
          <cell r="BP6">
            <v>99</v>
          </cell>
          <cell r="BQ6" t="str">
            <v>021003</v>
          </cell>
          <cell r="BR6">
            <v>79</v>
          </cell>
          <cell r="BS6" t="str">
            <v>021003</v>
          </cell>
          <cell r="BT6">
            <v>138</v>
          </cell>
          <cell r="BU6" t="str">
            <v>021003</v>
          </cell>
          <cell r="BV6">
            <v>96</v>
          </cell>
          <cell r="BW6" t="str">
            <v>021003</v>
          </cell>
          <cell r="BX6">
            <v>147</v>
          </cell>
          <cell r="BY6" t="str">
            <v>021003</v>
          </cell>
          <cell r="BZ6">
            <v>111</v>
          </cell>
          <cell r="CA6" t="str">
            <v>021003</v>
          </cell>
          <cell r="CB6">
            <v>166</v>
          </cell>
          <cell r="CC6" t="str">
            <v>021003</v>
          </cell>
          <cell r="CD6">
            <v>112</v>
          </cell>
          <cell r="CE6" t="str">
            <v>021003</v>
          </cell>
          <cell r="CF6">
            <v>157</v>
          </cell>
          <cell r="CG6" t="str">
            <v>021003</v>
          </cell>
          <cell r="CH6">
            <v>120</v>
          </cell>
          <cell r="CI6" t="str">
            <v>021003</v>
          </cell>
          <cell r="CJ6">
            <v>166</v>
          </cell>
          <cell r="CK6" t="str">
            <v>021003</v>
          </cell>
          <cell r="CL6">
            <v>95</v>
          </cell>
          <cell r="CM6" t="str">
            <v>021003</v>
          </cell>
          <cell r="CN6">
            <v>156</v>
          </cell>
          <cell r="CO6" t="str">
            <v>021003</v>
          </cell>
          <cell r="CP6">
            <v>106</v>
          </cell>
          <cell r="CQ6" t="str">
            <v>021003</v>
          </cell>
          <cell r="CR6">
            <v>152</v>
          </cell>
          <cell r="CS6" t="str">
            <v>021003</v>
          </cell>
          <cell r="CT6">
            <v>79</v>
          </cell>
          <cell r="CU6" t="str">
            <v>021003</v>
          </cell>
          <cell r="CV6">
            <v>183</v>
          </cell>
          <cell r="CW6" t="str">
            <v>021003</v>
          </cell>
          <cell r="CX6">
            <v>101</v>
          </cell>
          <cell r="CY6" t="str">
            <v>021003</v>
          </cell>
          <cell r="CZ6">
            <v>173</v>
          </cell>
          <cell r="DA6" t="str">
            <v>021003</v>
          </cell>
          <cell r="DB6">
            <v>104</v>
          </cell>
          <cell r="DC6" t="str">
            <v>021003</v>
          </cell>
          <cell r="DD6">
            <v>174</v>
          </cell>
          <cell r="DE6" t="str">
            <v>021003</v>
          </cell>
          <cell r="DF6">
            <v>146</v>
          </cell>
          <cell r="DG6" t="str">
            <v>021003</v>
          </cell>
          <cell r="DH6">
            <v>192</v>
          </cell>
          <cell r="DI6" t="str">
            <v>021003</v>
          </cell>
          <cell r="DJ6">
            <v>140</v>
          </cell>
          <cell r="DK6" t="str">
            <v>021003</v>
          </cell>
          <cell r="DL6">
            <v>225</v>
          </cell>
          <cell r="DM6" t="str">
            <v>021003</v>
          </cell>
          <cell r="DN6">
            <v>152</v>
          </cell>
          <cell r="DO6" t="str">
            <v>021003</v>
          </cell>
          <cell r="DP6">
            <v>213</v>
          </cell>
          <cell r="DQ6" t="str">
            <v>021003</v>
          </cell>
          <cell r="DR6">
            <v>154</v>
          </cell>
          <cell r="DS6" t="str">
            <v>021003</v>
          </cell>
          <cell r="DT6">
            <v>268</v>
          </cell>
          <cell r="DU6" t="str">
            <v>021003</v>
          </cell>
          <cell r="DV6">
            <v>189</v>
          </cell>
          <cell r="DW6" t="str">
            <v>021003</v>
          </cell>
          <cell r="DX6">
            <v>256</v>
          </cell>
          <cell r="DY6" t="str">
            <v>021003</v>
          </cell>
          <cell r="DZ6">
            <v>215</v>
          </cell>
          <cell r="EA6" t="str">
            <v>021003</v>
          </cell>
          <cell r="EB6">
            <v>278</v>
          </cell>
          <cell r="EC6" t="str">
            <v>021003</v>
          </cell>
          <cell r="ED6">
            <v>232</v>
          </cell>
          <cell r="EE6" t="str">
            <v>021003</v>
          </cell>
          <cell r="EF6">
            <v>327</v>
          </cell>
          <cell r="EG6" t="str">
            <v>021003</v>
          </cell>
          <cell r="EH6">
            <v>272</v>
          </cell>
          <cell r="EI6" t="str">
            <v>021003</v>
          </cell>
          <cell r="EJ6">
            <v>328</v>
          </cell>
          <cell r="EK6" t="str">
            <v>021003</v>
          </cell>
          <cell r="EL6">
            <v>246</v>
          </cell>
          <cell r="EM6" t="str">
            <v>021003</v>
          </cell>
          <cell r="EN6">
            <v>274</v>
          </cell>
          <cell r="EO6" t="str">
            <v>021003</v>
          </cell>
          <cell r="EP6">
            <v>228</v>
          </cell>
          <cell r="EQ6" t="str">
            <v>021003</v>
          </cell>
          <cell r="ER6">
            <v>241</v>
          </cell>
          <cell r="ES6" t="str">
            <v>021003</v>
          </cell>
          <cell r="ET6">
            <v>244</v>
          </cell>
          <cell r="EU6" t="str">
            <v>021003</v>
          </cell>
          <cell r="EV6">
            <v>253</v>
          </cell>
          <cell r="EW6" t="str">
            <v>021003</v>
          </cell>
          <cell r="EX6">
            <v>217</v>
          </cell>
          <cell r="EY6" t="str">
            <v>021003</v>
          </cell>
          <cell r="EZ6">
            <v>231</v>
          </cell>
          <cell r="FA6" t="str">
            <v>021003</v>
          </cell>
          <cell r="FB6">
            <v>208</v>
          </cell>
          <cell r="FC6" t="str">
            <v>021003</v>
          </cell>
          <cell r="FD6">
            <v>244</v>
          </cell>
          <cell r="FE6" t="str">
            <v>021003</v>
          </cell>
          <cell r="FF6">
            <v>244</v>
          </cell>
          <cell r="FG6" t="str">
            <v>021003</v>
          </cell>
          <cell r="FH6">
            <v>235</v>
          </cell>
          <cell r="FI6" t="str">
            <v>021003</v>
          </cell>
          <cell r="FJ6">
            <v>227</v>
          </cell>
          <cell r="FK6" t="str">
            <v>021003</v>
          </cell>
          <cell r="FL6">
            <v>212</v>
          </cell>
          <cell r="FM6" t="str">
            <v>021003</v>
          </cell>
          <cell r="FN6">
            <v>243</v>
          </cell>
          <cell r="FO6" t="str">
            <v>021003</v>
          </cell>
          <cell r="FP6">
            <v>222</v>
          </cell>
          <cell r="FQ6" t="str">
            <v>021003</v>
          </cell>
          <cell r="FR6">
            <v>239</v>
          </cell>
          <cell r="FS6" t="str">
            <v>021003</v>
          </cell>
          <cell r="FT6">
            <v>217</v>
          </cell>
          <cell r="FU6" t="str">
            <v>021003</v>
          </cell>
          <cell r="FV6">
            <v>216</v>
          </cell>
          <cell r="FW6" t="str">
            <v>021003</v>
          </cell>
          <cell r="FX6">
            <v>217</v>
          </cell>
          <cell r="FY6" t="str">
            <v>021003</v>
          </cell>
          <cell r="FZ6">
            <v>215</v>
          </cell>
          <cell r="GA6" t="str">
            <v>021003</v>
          </cell>
          <cell r="GB6">
            <v>250</v>
          </cell>
          <cell r="GC6" t="str">
            <v>021003</v>
          </cell>
          <cell r="GD6">
            <v>284</v>
          </cell>
          <cell r="GE6" t="str">
            <v>021003</v>
          </cell>
          <cell r="GF6">
            <v>233</v>
          </cell>
          <cell r="GG6" t="str">
            <v>021003</v>
          </cell>
          <cell r="GH6">
            <v>237</v>
          </cell>
          <cell r="GI6" t="str">
            <v>021003</v>
          </cell>
          <cell r="GJ6">
            <v>215</v>
          </cell>
          <cell r="GK6" t="str">
            <v>021003</v>
          </cell>
          <cell r="GL6">
            <v>229</v>
          </cell>
          <cell r="GM6" t="str">
            <v>021003</v>
          </cell>
          <cell r="GN6">
            <v>245</v>
          </cell>
          <cell r="GO6" t="str">
            <v>021003</v>
          </cell>
          <cell r="GP6">
            <v>240</v>
          </cell>
          <cell r="GQ6" t="str">
            <v>021003</v>
          </cell>
          <cell r="GR6">
            <v>231</v>
          </cell>
          <cell r="GS6" t="str">
            <v>021003</v>
          </cell>
          <cell r="GT6">
            <v>242</v>
          </cell>
          <cell r="GU6" t="str">
            <v>021003</v>
          </cell>
          <cell r="GV6">
            <v>248</v>
          </cell>
          <cell r="GW6" t="str">
            <v>021003</v>
          </cell>
          <cell r="GX6">
            <v>267</v>
          </cell>
          <cell r="GY6" t="str">
            <v>021003</v>
          </cell>
          <cell r="GZ6">
            <v>260</v>
          </cell>
          <cell r="HA6" t="str">
            <v>021003</v>
          </cell>
          <cell r="HB6">
            <v>285</v>
          </cell>
          <cell r="HC6" t="str">
            <v>021003</v>
          </cell>
          <cell r="HD6">
            <v>257</v>
          </cell>
          <cell r="HE6" t="str">
            <v>021003</v>
          </cell>
          <cell r="HF6">
            <v>281</v>
          </cell>
          <cell r="HG6" t="str">
            <v>021003</v>
          </cell>
          <cell r="HH6">
            <v>297</v>
          </cell>
          <cell r="HI6" t="str">
            <v>021003</v>
          </cell>
          <cell r="HJ6">
            <v>271</v>
          </cell>
          <cell r="HK6" t="str">
            <v>021003</v>
          </cell>
          <cell r="HL6">
            <v>297</v>
          </cell>
          <cell r="HM6" t="str">
            <v>021003</v>
          </cell>
          <cell r="HN6">
            <v>315</v>
          </cell>
          <cell r="HO6" t="str">
            <v>021003</v>
          </cell>
          <cell r="HP6">
            <v>265</v>
          </cell>
          <cell r="HQ6" t="str">
            <v>021003</v>
          </cell>
          <cell r="HR6">
            <v>325</v>
          </cell>
          <cell r="HS6" t="str">
            <v>021003</v>
          </cell>
          <cell r="HT6">
            <v>332</v>
          </cell>
          <cell r="HU6" t="str">
            <v>021003</v>
          </cell>
          <cell r="HV6">
            <v>342</v>
          </cell>
          <cell r="HW6" t="str">
            <v>021003</v>
          </cell>
          <cell r="HX6">
            <v>321</v>
          </cell>
          <cell r="HY6" t="str">
            <v>021003</v>
          </cell>
          <cell r="HZ6">
            <v>333</v>
          </cell>
          <cell r="IA6" t="str">
            <v>021003</v>
          </cell>
          <cell r="IB6">
            <v>331</v>
          </cell>
          <cell r="IC6" t="str">
            <v>021003</v>
          </cell>
          <cell r="ID6">
            <v>391</v>
          </cell>
          <cell r="IE6" t="str">
            <v>021003</v>
          </cell>
          <cell r="IF6">
            <v>339</v>
          </cell>
          <cell r="IG6" t="str">
            <v>021003</v>
          </cell>
          <cell r="IH6">
            <v>382</v>
          </cell>
          <cell r="II6" t="str">
            <v>021003</v>
          </cell>
          <cell r="IJ6">
            <v>320</v>
          </cell>
          <cell r="IK6" t="str">
            <v>021003</v>
          </cell>
          <cell r="IL6">
            <v>389</v>
          </cell>
          <cell r="IM6" t="str">
            <v>021003</v>
          </cell>
          <cell r="IN6">
            <v>307</v>
          </cell>
          <cell r="IO6" t="str">
            <v>021003</v>
          </cell>
          <cell r="IP6">
            <v>388</v>
          </cell>
          <cell r="IQ6" t="str">
            <v>021003</v>
          </cell>
          <cell r="IR6">
            <v>257</v>
          </cell>
          <cell r="IS6" t="str">
            <v>021003</v>
          </cell>
          <cell r="IT6">
            <v>338</v>
          </cell>
          <cell r="IU6" t="str">
            <v>021003</v>
          </cell>
          <cell r="IV6">
            <v>263</v>
          </cell>
          <cell r="IW6" t="str">
            <v>021003</v>
          </cell>
          <cell r="IX6">
            <v>312</v>
          </cell>
          <cell r="IY6" t="str">
            <v>021003</v>
          </cell>
          <cell r="IZ6">
            <v>227</v>
          </cell>
          <cell r="JA6" t="str">
            <v>021003</v>
          </cell>
          <cell r="JB6">
            <v>300</v>
          </cell>
          <cell r="JC6" t="str">
            <v>021003</v>
          </cell>
          <cell r="JD6">
            <v>220</v>
          </cell>
          <cell r="JE6" t="str">
            <v>021003</v>
          </cell>
          <cell r="JF6">
            <v>279</v>
          </cell>
          <cell r="JG6" t="str">
            <v>021003</v>
          </cell>
          <cell r="JH6">
            <v>195</v>
          </cell>
          <cell r="JI6" t="str">
            <v>021003</v>
          </cell>
          <cell r="JJ6">
            <v>263</v>
          </cell>
          <cell r="JK6" t="str">
            <v>021003</v>
          </cell>
          <cell r="JL6">
            <v>149</v>
          </cell>
          <cell r="JM6" t="str">
            <v>021003</v>
          </cell>
          <cell r="JN6">
            <v>217</v>
          </cell>
          <cell r="JO6" t="str">
            <v>021003</v>
          </cell>
          <cell r="JP6">
            <v>158</v>
          </cell>
          <cell r="JQ6" t="str">
            <v>021003</v>
          </cell>
          <cell r="JR6">
            <v>252</v>
          </cell>
          <cell r="JS6" t="str">
            <v>021003</v>
          </cell>
          <cell r="JT6">
            <v>138</v>
          </cell>
          <cell r="JU6" t="str">
            <v>021003</v>
          </cell>
          <cell r="JV6">
            <v>211</v>
          </cell>
          <cell r="JW6" t="str">
            <v>021003</v>
          </cell>
          <cell r="JX6">
            <v>102</v>
          </cell>
          <cell r="JY6" t="str">
            <v>021003</v>
          </cell>
          <cell r="JZ6">
            <v>180</v>
          </cell>
          <cell r="KA6" t="str">
            <v>021003</v>
          </cell>
          <cell r="KB6">
            <v>117</v>
          </cell>
          <cell r="KC6" t="str">
            <v>021003</v>
          </cell>
          <cell r="KD6">
            <v>181</v>
          </cell>
          <cell r="KE6" t="str">
            <v>021003</v>
          </cell>
          <cell r="KF6">
            <v>60</v>
          </cell>
          <cell r="KG6" t="str">
            <v>021003</v>
          </cell>
          <cell r="KH6">
            <v>142</v>
          </cell>
          <cell r="KI6" t="str">
            <v>021003</v>
          </cell>
          <cell r="KJ6">
            <v>69</v>
          </cell>
          <cell r="KK6" t="str">
            <v>021003</v>
          </cell>
          <cell r="KL6">
            <v>159</v>
          </cell>
          <cell r="KM6" t="str">
            <v>021003</v>
          </cell>
          <cell r="KN6">
            <v>66</v>
          </cell>
          <cell r="KO6" t="str">
            <v>021003</v>
          </cell>
          <cell r="KP6">
            <v>143</v>
          </cell>
          <cell r="KQ6" t="str">
            <v>021003</v>
          </cell>
          <cell r="KR6">
            <v>18</v>
          </cell>
          <cell r="KS6" t="str">
            <v>021003</v>
          </cell>
          <cell r="KT6">
            <v>64</v>
          </cell>
          <cell r="KU6" t="str">
            <v>021003</v>
          </cell>
          <cell r="KV6">
            <v>16</v>
          </cell>
          <cell r="KW6" t="str">
            <v>021003</v>
          </cell>
          <cell r="KX6">
            <v>34</v>
          </cell>
          <cell r="KY6" t="str">
            <v>021003</v>
          </cell>
          <cell r="KZ6">
            <v>24</v>
          </cell>
          <cell r="LA6" t="str">
            <v>021003</v>
          </cell>
          <cell r="LB6">
            <v>53</v>
          </cell>
          <cell r="LC6" t="str">
            <v>021003</v>
          </cell>
          <cell r="LD6">
            <v>31</v>
          </cell>
          <cell r="LE6" t="str">
            <v>021003</v>
          </cell>
          <cell r="LF6">
            <v>98</v>
          </cell>
          <cell r="LG6" t="str">
            <v>021003</v>
          </cell>
          <cell r="LH6">
            <v>49</v>
          </cell>
          <cell r="LI6" t="str">
            <v>021003</v>
          </cell>
          <cell r="LJ6">
            <v>131</v>
          </cell>
          <cell r="LK6" t="str">
            <v>021003</v>
          </cell>
          <cell r="LL6">
            <v>59</v>
          </cell>
          <cell r="LM6" t="str">
            <v>021003</v>
          </cell>
          <cell r="LN6">
            <v>131</v>
          </cell>
          <cell r="LO6" t="str">
            <v>021003</v>
          </cell>
          <cell r="LP6">
            <v>51</v>
          </cell>
          <cell r="LQ6" t="str">
            <v>021003</v>
          </cell>
          <cell r="LR6">
            <v>144</v>
          </cell>
          <cell r="LS6" t="str">
            <v>021003</v>
          </cell>
          <cell r="LT6">
            <v>40</v>
          </cell>
          <cell r="LU6" t="str">
            <v>021003</v>
          </cell>
          <cell r="LV6">
            <v>128</v>
          </cell>
          <cell r="LW6" t="str">
            <v>021003</v>
          </cell>
          <cell r="LX6">
            <v>27</v>
          </cell>
          <cell r="LY6" t="str">
            <v>021003</v>
          </cell>
          <cell r="LZ6">
            <v>109</v>
          </cell>
          <cell r="MA6" t="str">
            <v>021003</v>
          </cell>
          <cell r="MB6">
            <v>35</v>
          </cell>
          <cell r="MC6" t="str">
            <v>021003</v>
          </cell>
          <cell r="MD6">
            <v>91</v>
          </cell>
          <cell r="ME6" t="str">
            <v>021003</v>
          </cell>
          <cell r="MF6">
            <v>24</v>
          </cell>
          <cell r="MG6" t="str">
            <v>021003</v>
          </cell>
          <cell r="MH6">
            <v>91</v>
          </cell>
          <cell r="MI6" t="str">
            <v>021003</v>
          </cell>
          <cell r="MJ6">
            <v>11</v>
          </cell>
          <cell r="MK6" t="str">
            <v>021003</v>
          </cell>
          <cell r="ML6">
            <v>57</v>
          </cell>
          <cell r="MM6" t="str">
            <v>021003</v>
          </cell>
          <cell r="MN6">
            <v>10</v>
          </cell>
          <cell r="MO6" t="str">
            <v>021003</v>
          </cell>
          <cell r="MP6">
            <v>29</v>
          </cell>
          <cell r="MQ6" t="str">
            <v>021003</v>
          </cell>
          <cell r="MR6">
            <v>12</v>
          </cell>
          <cell r="MS6" t="str">
            <v>021003</v>
          </cell>
          <cell r="MT6">
            <v>43</v>
          </cell>
          <cell r="MU6" t="str">
            <v>021003</v>
          </cell>
          <cell r="MV6">
            <v>5</v>
          </cell>
          <cell r="MW6" t="str">
            <v>021003</v>
          </cell>
          <cell r="MX6">
            <v>34</v>
          </cell>
          <cell r="MY6" t="str">
            <v>021003</v>
          </cell>
          <cell r="MZ6">
            <v>7</v>
          </cell>
          <cell r="NA6" t="str">
            <v>021003</v>
          </cell>
          <cell r="NB6">
            <v>20</v>
          </cell>
          <cell r="NC6" t="str">
            <v>021003</v>
          </cell>
          <cell r="ND6">
            <v>3</v>
          </cell>
          <cell r="NE6" t="str">
            <v>021003</v>
          </cell>
          <cell r="NF6">
            <v>21</v>
          </cell>
          <cell r="NG6" t="str">
            <v>021003</v>
          </cell>
          <cell r="NH6">
            <v>4</v>
          </cell>
          <cell r="NI6" t="str">
            <v>021102</v>
          </cell>
          <cell r="NJ6">
            <v>11</v>
          </cell>
          <cell r="NM6" t="str">
            <v>021003</v>
          </cell>
          <cell r="NN6">
            <v>12</v>
          </cell>
          <cell r="NO6" t="str">
            <v>021003</v>
          </cell>
          <cell r="NP6">
            <v>1</v>
          </cell>
          <cell r="NQ6" t="str">
            <v>021102</v>
          </cell>
          <cell r="NR6">
            <v>1</v>
          </cell>
          <cell r="NS6" t="str">
            <v>021003</v>
          </cell>
          <cell r="NT6">
            <v>1</v>
          </cell>
          <cell r="NU6" t="str">
            <v>021102</v>
          </cell>
          <cell r="NV6">
            <v>2</v>
          </cell>
          <cell r="NY6" t="str">
            <v>021003</v>
          </cell>
          <cell r="NZ6">
            <v>5</v>
          </cell>
          <cell r="OC6" t="str">
            <v>021104</v>
          </cell>
          <cell r="OD6">
            <v>2</v>
          </cell>
          <cell r="OG6" t="str">
            <v>021201</v>
          </cell>
          <cell r="OH6">
            <v>1</v>
          </cell>
          <cell r="OK6" t="str">
            <v>021201</v>
          </cell>
          <cell r="OL6">
            <v>1</v>
          </cell>
          <cell r="OO6" t="str">
            <v>022001</v>
          </cell>
          <cell r="OP6">
            <v>1</v>
          </cell>
          <cell r="OS6" t="str">
            <v>021607</v>
          </cell>
          <cell r="OT6">
            <v>1</v>
          </cell>
          <cell r="OW6" t="str">
            <v>021601</v>
          </cell>
          <cell r="OX6">
            <v>2</v>
          </cell>
          <cell r="PA6" t="str">
            <v>022720</v>
          </cell>
          <cell r="PB6">
            <v>1</v>
          </cell>
        </row>
        <row r="7">
          <cell r="C7" t="str">
            <v>021102</v>
          </cell>
          <cell r="D7">
            <v>116</v>
          </cell>
          <cell r="E7" t="str">
            <v>021102</v>
          </cell>
          <cell r="F7">
            <v>134</v>
          </cell>
          <cell r="G7" t="str">
            <v>021102</v>
          </cell>
          <cell r="H7">
            <v>136</v>
          </cell>
          <cell r="I7" t="str">
            <v>021102</v>
          </cell>
          <cell r="J7">
            <v>136</v>
          </cell>
          <cell r="K7" t="str">
            <v>021102</v>
          </cell>
          <cell r="L7">
            <v>147</v>
          </cell>
          <cell r="M7" t="str">
            <v>021102</v>
          </cell>
          <cell r="N7">
            <v>136</v>
          </cell>
          <cell r="O7" t="str">
            <v>021102</v>
          </cell>
          <cell r="P7">
            <v>142</v>
          </cell>
          <cell r="Q7" t="str">
            <v>021102</v>
          </cell>
          <cell r="R7">
            <v>121</v>
          </cell>
          <cell r="S7" t="str">
            <v>021102</v>
          </cell>
          <cell r="T7">
            <v>155</v>
          </cell>
          <cell r="U7" t="str">
            <v>021102</v>
          </cell>
          <cell r="V7">
            <v>175</v>
          </cell>
          <cell r="W7" t="str">
            <v>021102</v>
          </cell>
          <cell r="X7">
            <v>171</v>
          </cell>
          <cell r="Y7" t="str">
            <v>021102</v>
          </cell>
          <cell r="Z7">
            <v>147</v>
          </cell>
          <cell r="AA7" t="str">
            <v>021102</v>
          </cell>
          <cell r="AB7">
            <v>191</v>
          </cell>
          <cell r="AC7" t="str">
            <v>021102</v>
          </cell>
          <cell r="AD7">
            <v>208</v>
          </cell>
          <cell r="AE7" t="str">
            <v>021102</v>
          </cell>
          <cell r="AF7">
            <v>216</v>
          </cell>
          <cell r="AG7" t="str">
            <v>021102</v>
          </cell>
          <cell r="AH7">
            <v>178</v>
          </cell>
          <cell r="AI7" t="str">
            <v>021102</v>
          </cell>
          <cell r="AJ7">
            <v>183</v>
          </cell>
          <cell r="AK7" t="str">
            <v>021102</v>
          </cell>
          <cell r="AL7">
            <v>214</v>
          </cell>
          <cell r="AM7" t="str">
            <v>021102</v>
          </cell>
          <cell r="AN7">
            <v>201</v>
          </cell>
          <cell r="AO7" t="str">
            <v>021102</v>
          </cell>
          <cell r="AP7">
            <v>170</v>
          </cell>
          <cell r="AQ7" t="str">
            <v>021102</v>
          </cell>
          <cell r="AR7">
            <v>204</v>
          </cell>
          <cell r="AS7" t="str">
            <v>021102</v>
          </cell>
          <cell r="AT7">
            <v>191</v>
          </cell>
          <cell r="AU7" t="str">
            <v>021102</v>
          </cell>
          <cell r="AV7">
            <v>261</v>
          </cell>
          <cell r="AW7" t="str">
            <v>021102</v>
          </cell>
          <cell r="AX7">
            <v>194</v>
          </cell>
          <cell r="AY7" t="str">
            <v>021102</v>
          </cell>
          <cell r="AZ7">
            <v>240</v>
          </cell>
          <cell r="BA7" t="str">
            <v>021102</v>
          </cell>
          <cell r="BB7">
            <v>205</v>
          </cell>
          <cell r="BC7" t="str">
            <v>021102</v>
          </cell>
          <cell r="BD7">
            <v>210</v>
          </cell>
          <cell r="BE7" t="str">
            <v>021102</v>
          </cell>
          <cell r="BF7">
            <v>223</v>
          </cell>
          <cell r="BG7" t="str">
            <v>021102</v>
          </cell>
          <cell r="BH7">
            <v>166</v>
          </cell>
          <cell r="BI7" t="str">
            <v>021102</v>
          </cell>
          <cell r="BJ7">
            <v>149</v>
          </cell>
          <cell r="BK7" t="str">
            <v>021102</v>
          </cell>
          <cell r="BL7">
            <v>148</v>
          </cell>
          <cell r="BM7" t="str">
            <v>021102</v>
          </cell>
          <cell r="BN7">
            <v>149</v>
          </cell>
          <cell r="BO7" t="str">
            <v>021100</v>
          </cell>
          <cell r="BP7">
            <v>5</v>
          </cell>
          <cell r="BQ7" t="str">
            <v>021100</v>
          </cell>
          <cell r="BR7">
            <v>10</v>
          </cell>
          <cell r="BS7" t="str">
            <v>021100</v>
          </cell>
          <cell r="BT7">
            <v>1</v>
          </cell>
          <cell r="BU7" t="str">
            <v>021102</v>
          </cell>
          <cell r="BV7">
            <v>85</v>
          </cell>
          <cell r="BW7" t="str">
            <v>021102</v>
          </cell>
          <cell r="BX7">
            <v>141</v>
          </cell>
          <cell r="BY7" t="str">
            <v>021102</v>
          </cell>
          <cell r="BZ7">
            <v>118</v>
          </cell>
          <cell r="CA7" t="str">
            <v>021102</v>
          </cell>
          <cell r="CB7">
            <v>139</v>
          </cell>
          <cell r="CC7" t="str">
            <v>021100</v>
          </cell>
          <cell r="CD7">
            <v>1</v>
          </cell>
          <cell r="CE7" t="str">
            <v>021102</v>
          </cell>
          <cell r="CF7">
            <v>140</v>
          </cell>
          <cell r="CG7" t="str">
            <v>021102</v>
          </cell>
          <cell r="CH7">
            <v>94</v>
          </cell>
          <cell r="CI7" t="str">
            <v>021102</v>
          </cell>
          <cell r="CJ7">
            <v>151</v>
          </cell>
          <cell r="CK7" t="str">
            <v>021102</v>
          </cell>
          <cell r="CL7">
            <v>74</v>
          </cell>
          <cell r="CM7" t="str">
            <v>021102</v>
          </cell>
          <cell r="CN7">
            <v>163</v>
          </cell>
          <cell r="CO7" t="str">
            <v>021102</v>
          </cell>
          <cell r="CP7">
            <v>71</v>
          </cell>
          <cell r="CQ7" t="str">
            <v>021102</v>
          </cell>
          <cell r="CR7">
            <v>153</v>
          </cell>
          <cell r="CS7" t="str">
            <v>021102</v>
          </cell>
          <cell r="CT7">
            <v>98</v>
          </cell>
          <cell r="CU7" t="str">
            <v>021102</v>
          </cell>
          <cell r="CV7">
            <v>133</v>
          </cell>
          <cell r="CW7" t="str">
            <v>021102</v>
          </cell>
          <cell r="CX7">
            <v>95</v>
          </cell>
          <cell r="CY7" t="str">
            <v>021102</v>
          </cell>
          <cell r="CZ7">
            <v>137</v>
          </cell>
          <cell r="DA7" t="str">
            <v>021102</v>
          </cell>
          <cell r="DB7">
            <v>80</v>
          </cell>
          <cell r="DC7" t="str">
            <v>021102</v>
          </cell>
          <cell r="DD7">
            <v>136</v>
          </cell>
          <cell r="DE7" t="str">
            <v>021102</v>
          </cell>
          <cell r="DF7">
            <v>98</v>
          </cell>
          <cell r="DG7" t="str">
            <v>021102</v>
          </cell>
          <cell r="DH7">
            <v>150</v>
          </cell>
          <cell r="DI7" t="str">
            <v>021102</v>
          </cell>
          <cell r="DJ7">
            <v>96</v>
          </cell>
          <cell r="DK7" t="str">
            <v>021102</v>
          </cell>
          <cell r="DL7">
            <v>153</v>
          </cell>
          <cell r="DM7" t="str">
            <v>021102</v>
          </cell>
          <cell r="DN7">
            <v>103</v>
          </cell>
          <cell r="DO7" t="str">
            <v>021102</v>
          </cell>
          <cell r="DP7">
            <v>185</v>
          </cell>
          <cell r="DQ7" t="str">
            <v>021102</v>
          </cell>
          <cell r="DR7">
            <v>115</v>
          </cell>
          <cell r="DS7" t="str">
            <v>021102</v>
          </cell>
          <cell r="DT7">
            <v>185</v>
          </cell>
          <cell r="DU7" t="str">
            <v>021102</v>
          </cell>
          <cell r="DV7">
            <v>112</v>
          </cell>
          <cell r="DW7" t="str">
            <v>021102</v>
          </cell>
          <cell r="DX7">
            <v>214</v>
          </cell>
          <cell r="DY7" t="str">
            <v>021102</v>
          </cell>
          <cell r="DZ7">
            <v>141</v>
          </cell>
          <cell r="EA7" t="str">
            <v>021102</v>
          </cell>
          <cell r="EB7">
            <v>215</v>
          </cell>
          <cell r="EC7" t="str">
            <v>021102</v>
          </cell>
          <cell r="ED7">
            <v>161</v>
          </cell>
          <cell r="EE7" t="str">
            <v>021102</v>
          </cell>
          <cell r="EF7">
            <v>214</v>
          </cell>
          <cell r="EG7" t="str">
            <v>021102</v>
          </cell>
          <cell r="EH7">
            <v>190</v>
          </cell>
          <cell r="EI7" t="str">
            <v>021102</v>
          </cell>
          <cell r="EJ7">
            <v>226</v>
          </cell>
          <cell r="EK7" t="str">
            <v>021102</v>
          </cell>
          <cell r="EL7">
            <v>165</v>
          </cell>
          <cell r="EM7" t="str">
            <v>021102</v>
          </cell>
          <cell r="EN7">
            <v>173</v>
          </cell>
          <cell r="EO7" t="str">
            <v>021102</v>
          </cell>
          <cell r="EP7">
            <v>159</v>
          </cell>
          <cell r="EQ7" t="str">
            <v>021102</v>
          </cell>
          <cell r="ER7">
            <v>174</v>
          </cell>
          <cell r="ES7" t="str">
            <v>021102</v>
          </cell>
          <cell r="ET7">
            <v>170</v>
          </cell>
          <cell r="EU7" t="str">
            <v>021102</v>
          </cell>
          <cell r="EV7">
            <v>200</v>
          </cell>
          <cell r="EW7" t="str">
            <v>021102</v>
          </cell>
          <cell r="EX7">
            <v>176</v>
          </cell>
          <cell r="EY7" t="str">
            <v>021102</v>
          </cell>
          <cell r="EZ7">
            <v>170</v>
          </cell>
          <cell r="FA7" t="str">
            <v>021102</v>
          </cell>
          <cell r="FB7">
            <v>167</v>
          </cell>
          <cell r="FC7" t="str">
            <v>021102</v>
          </cell>
          <cell r="FD7">
            <v>180</v>
          </cell>
          <cell r="FE7" t="str">
            <v>021102</v>
          </cell>
          <cell r="FF7">
            <v>153</v>
          </cell>
          <cell r="FG7" t="str">
            <v>021102</v>
          </cell>
          <cell r="FH7">
            <v>185</v>
          </cell>
          <cell r="FI7" t="str">
            <v>021102</v>
          </cell>
          <cell r="FJ7">
            <v>159</v>
          </cell>
          <cell r="FK7" t="str">
            <v>021102</v>
          </cell>
          <cell r="FL7">
            <v>158</v>
          </cell>
          <cell r="FM7" t="str">
            <v>021102</v>
          </cell>
          <cell r="FN7">
            <v>162</v>
          </cell>
          <cell r="FO7" t="str">
            <v>021102</v>
          </cell>
          <cell r="FP7">
            <v>134</v>
          </cell>
          <cell r="FQ7" t="str">
            <v>021102</v>
          </cell>
          <cell r="FR7">
            <v>148</v>
          </cell>
          <cell r="FS7" t="str">
            <v>021102</v>
          </cell>
          <cell r="FT7">
            <v>157</v>
          </cell>
          <cell r="FU7" t="str">
            <v>021102</v>
          </cell>
          <cell r="FV7">
            <v>170</v>
          </cell>
          <cell r="FW7" t="str">
            <v>021102</v>
          </cell>
          <cell r="FX7">
            <v>166</v>
          </cell>
          <cell r="FY7" t="str">
            <v>021102</v>
          </cell>
          <cell r="FZ7">
            <v>177</v>
          </cell>
          <cell r="GA7" t="str">
            <v>021102</v>
          </cell>
          <cell r="GB7">
            <v>166</v>
          </cell>
          <cell r="GC7" t="str">
            <v>021102</v>
          </cell>
          <cell r="GD7">
            <v>176</v>
          </cell>
          <cell r="GE7" t="str">
            <v>021102</v>
          </cell>
          <cell r="GF7">
            <v>179</v>
          </cell>
          <cell r="GG7" t="str">
            <v>021102</v>
          </cell>
          <cell r="GH7">
            <v>190</v>
          </cell>
          <cell r="GI7" t="str">
            <v>021102</v>
          </cell>
          <cell r="GJ7">
            <v>182</v>
          </cell>
          <cell r="GK7" t="str">
            <v>021102</v>
          </cell>
          <cell r="GL7">
            <v>171</v>
          </cell>
          <cell r="GM7" t="str">
            <v>021102</v>
          </cell>
          <cell r="GN7">
            <v>175</v>
          </cell>
          <cell r="GO7" t="str">
            <v>021102</v>
          </cell>
          <cell r="GP7">
            <v>170</v>
          </cell>
          <cell r="GQ7" t="str">
            <v>021102</v>
          </cell>
          <cell r="GR7">
            <v>165</v>
          </cell>
          <cell r="GS7" t="str">
            <v>021102</v>
          </cell>
          <cell r="GT7">
            <v>209</v>
          </cell>
          <cell r="GU7" t="str">
            <v>021102</v>
          </cell>
          <cell r="GV7">
            <v>193</v>
          </cell>
          <cell r="GW7" t="str">
            <v>021102</v>
          </cell>
          <cell r="GX7">
            <v>178</v>
          </cell>
          <cell r="GY7" t="str">
            <v>021102</v>
          </cell>
          <cell r="GZ7">
            <v>198</v>
          </cell>
          <cell r="HA7" t="str">
            <v>021102</v>
          </cell>
          <cell r="HB7">
            <v>194</v>
          </cell>
          <cell r="HC7" t="str">
            <v>021102</v>
          </cell>
          <cell r="HD7">
            <v>182</v>
          </cell>
          <cell r="HE7" t="str">
            <v>021102</v>
          </cell>
          <cell r="HF7">
            <v>198</v>
          </cell>
          <cell r="HG7" t="str">
            <v>021102</v>
          </cell>
          <cell r="HH7">
            <v>201</v>
          </cell>
          <cell r="HI7" t="str">
            <v>021102</v>
          </cell>
          <cell r="HJ7">
            <v>191</v>
          </cell>
          <cell r="HK7" t="str">
            <v>021102</v>
          </cell>
          <cell r="HL7">
            <v>215</v>
          </cell>
          <cell r="HM7" t="str">
            <v>021102</v>
          </cell>
          <cell r="HN7">
            <v>204</v>
          </cell>
          <cell r="HO7" t="str">
            <v>021102</v>
          </cell>
          <cell r="HP7">
            <v>227</v>
          </cell>
          <cell r="HQ7" t="str">
            <v>021102</v>
          </cell>
          <cell r="HR7">
            <v>217</v>
          </cell>
          <cell r="HS7" t="str">
            <v>021102</v>
          </cell>
          <cell r="HT7">
            <v>230</v>
          </cell>
          <cell r="HU7" t="str">
            <v>021102</v>
          </cell>
          <cell r="HV7">
            <v>247</v>
          </cell>
          <cell r="HW7" t="str">
            <v>021102</v>
          </cell>
          <cell r="HX7">
            <v>276</v>
          </cell>
          <cell r="HY7" t="str">
            <v>021102</v>
          </cell>
          <cell r="HZ7">
            <v>247</v>
          </cell>
          <cell r="IA7" t="str">
            <v>021102</v>
          </cell>
          <cell r="IB7">
            <v>245</v>
          </cell>
          <cell r="IC7" t="str">
            <v>021102</v>
          </cell>
          <cell r="ID7">
            <v>264</v>
          </cell>
          <cell r="IE7" t="str">
            <v>021102</v>
          </cell>
          <cell r="IF7">
            <v>246</v>
          </cell>
          <cell r="IG7" t="str">
            <v>021102</v>
          </cell>
          <cell r="IH7">
            <v>265</v>
          </cell>
          <cell r="II7" t="str">
            <v>021102</v>
          </cell>
          <cell r="IJ7">
            <v>291</v>
          </cell>
          <cell r="IK7" t="str">
            <v>021102</v>
          </cell>
          <cell r="IL7">
            <v>263</v>
          </cell>
          <cell r="IM7" t="str">
            <v>021102</v>
          </cell>
          <cell r="IN7">
            <v>241</v>
          </cell>
          <cell r="IO7" t="str">
            <v>021102</v>
          </cell>
          <cell r="IP7">
            <v>263</v>
          </cell>
          <cell r="IQ7" t="str">
            <v>021102</v>
          </cell>
          <cell r="IR7">
            <v>241</v>
          </cell>
          <cell r="IS7" t="str">
            <v>021102</v>
          </cell>
          <cell r="IT7">
            <v>246</v>
          </cell>
          <cell r="IU7" t="str">
            <v>021102</v>
          </cell>
          <cell r="IV7">
            <v>217</v>
          </cell>
          <cell r="IW7" t="str">
            <v>021102</v>
          </cell>
          <cell r="IX7">
            <v>205</v>
          </cell>
          <cell r="IY7" t="str">
            <v>021102</v>
          </cell>
          <cell r="IZ7">
            <v>156</v>
          </cell>
          <cell r="JA7" t="str">
            <v>021102</v>
          </cell>
          <cell r="JB7">
            <v>169</v>
          </cell>
          <cell r="JC7" t="str">
            <v>021102</v>
          </cell>
          <cell r="JD7">
            <v>146</v>
          </cell>
          <cell r="JE7" t="str">
            <v>021102</v>
          </cell>
          <cell r="JF7">
            <v>181</v>
          </cell>
          <cell r="JG7" t="str">
            <v>021102</v>
          </cell>
          <cell r="JH7">
            <v>144</v>
          </cell>
          <cell r="JI7" t="str">
            <v>021102</v>
          </cell>
          <cell r="JJ7">
            <v>185</v>
          </cell>
          <cell r="JK7" t="str">
            <v>021102</v>
          </cell>
          <cell r="JL7">
            <v>103</v>
          </cell>
          <cell r="JM7" t="str">
            <v>021102</v>
          </cell>
          <cell r="JN7">
            <v>156</v>
          </cell>
          <cell r="JO7" t="str">
            <v>021102</v>
          </cell>
          <cell r="JP7">
            <v>107</v>
          </cell>
          <cell r="JQ7" t="str">
            <v>021102</v>
          </cell>
          <cell r="JR7">
            <v>137</v>
          </cell>
          <cell r="JS7" t="str">
            <v>021102</v>
          </cell>
          <cell r="JT7">
            <v>113</v>
          </cell>
          <cell r="JU7" t="str">
            <v>021102</v>
          </cell>
          <cell r="JV7">
            <v>146</v>
          </cell>
          <cell r="JW7" t="str">
            <v>021102</v>
          </cell>
          <cell r="JX7">
            <v>84</v>
          </cell>
          <cell r="JY7" t="str">
            <v>021102</v>
          </cell>
          <cell r="JZ7">
            <v>122</v>
          </cell>
          <cell r="KA7" t="str">
            <v>021102</v>
          </cell>
          <cell r="KB7">
            <v>65</v>
          </cell>
          <cell r="KC7" t="str">
            <v>021102</v>
          </cell>
          <cell r="KD7">
            <v>120</v>
          </cell>
          <cell r="KE7" t="str">
            <v>021102</v>
          </cell>
          <cell r="KF7">
            <v>47</v>
          </cell>
          <cell r="KG7" t="str">
            <v>021102</v>
          </cell>
          <cell r="KH7">
            <v>80</v>
          </cell>
          <cell r="KI7" t="str">
            <v>021102</v>
          </cell>
          <cell r="KJ7">
            <v>46</v>
          </cell>
          <cell r="KK7" t="str">
            <v>021102</v>
          </cell>
          <cell r="KL7">
            <v>99</v>
          </cell>
          <cell r="KM7" t="str">
            <v>021102</v>
          </cell>
          <cell r="KN7">
            <v>36</v>
          </cell>
          <cell r="KO7" t="str">
            <v>021102</v>
          </cell>
          <cell r="KP7">
            <v>85</v>
          </cell>
          <cell r="KQ7" t="str">
            <v>021102</v>
          </cell>
          <cell r="KR7">
            <v>29</v>
          </cell>
          <cell r="KS7" t="str">
            <v>021102</v>
          </cell>
          <cell r="KT7">
            <v>28</v>
          </cell>
          <cell r="KU7" t="str">
            <v>021102</v>
          </cell>
          <cell r="KV7">
            <v>13</v>
          </cell>
          <cell r="KW7" t="str">
            <v>021102</v>
          </cell>
          <cell r="KX7">
            <v>23</v>
          </cell>
          <cell r="KY7" t="str">
            <v>021102</v>
          </cell>
          <cell r="KZ7">
            <v>9</v>
          </cell>
          <cell r="LA7" t="str">
            <v>021102</v>
          </cell>
          <cell r="LB7">
            <v>38</v>
          </cell>
          <cell r="LC7" t="str">
            <v>021102</v>
          </cell>
          <cell r="LD7">
            <v>30</v>
          </cell>
          <cell r="LE7" t="str">
            <v>021102</v>
          </cell>
          <cell r="LF7">
            <v>68</v>
          </cell>
          <cell r="LG7" t="str">
            <v>021102</v>
          </cell>
          <cell r="LH7">
            <v>49</v>
          </cell>
          <cell r="LI7" t="str">
            <v>021102</v>
          </cell>
          <cell r="LJ7">
            <v>87</v>
          </cell>
          <cell r="LK7" t="str">
            <v>021102</v>
          </cell>
          <cell r="LL7">
            <v>27</v>
          </cell>
          <cell r="LM7" t="str">
            <v>021102</v>
          </cell>
          <cell r="LN7">
            <v>94</v>
          </cell>
          <cell r="LO7" t="str">
            <v>021102</v>
          </cell>
          <cell r="LP7">
            <v>36</v>
          </cell>
          <cell r="LQ7" t="str">
            <v>021102</v>
          </cell>
          <cell r="LR7">
            <v>97</v>
          </cell>
          <cell r="LS7" t="str">
            <v>021102</v>
          </cell>
          <cell r="LT7">
            <v>30</v>
          </cell>
          <cell r="LU7" t="str">
            <v>021102</v>
          </cell>
          <cell r="LV7">
            <v>82</v>
          </cell>
          <cell r="LW7" t="str">
            <v>021102</v>
          </cell>
          <cell r="LX7">
            <v>32</v>
          </cell>
          <cell r="LY7" t="str">
            <v>021102</v>
          </cell>
          <cell r="LZ7">
            <v>74</v>
          </cell>
          <cell r="MA7" t="str">
            <v>021102</v>
          </cell>
          <cell r="MB7">
            <v>32</v>
          </cell>
          <cell r="MC7" t="str">
            <v>021102</v>
          </cell>
          <cell r="MD7">
            <v>82</v>
          </cell>
          <cell r="ME7" t="str">
            <v>021102</v>
          </cell>
          <cell r="MF7">
            <v>15</v>
          </cell>
          <cell r="MG7" t="str">
            <v>021102</v>
          </cell>
          <cell r="MH7">
            <v>49</v>
          </cell>
          <cell r="MI7" t="str">
            <v>021102</v>
          </cell>
          <cell r="MJ7">
            <v>9</v>
          </cell>
          <cell r="MK7" t="str">
            <v>021102</v>
          </cell>
          <cell r="ML7">
            <v>26</v>
          </cell>
          <cell r="MM7" t="str">
            <v>021102</v>
          </cell>
          <cell r="MN7">
            <v>5</v>
          </cell>
          <cell r="MO7" t="str">
            <v>021102</v>
          </cell>
          <cell r="MP7">
            <v>24</v>
          </cell>
          <cell r="MQ7" t="str">
            <v>021102</v>
          </cell>
          <cell r="MR7">
            <v>7</v>
          </cell>
          <cell r="MS7" t="str">
            <v>021102</v>
          </cell>
          <cell r="MT7">
            <v>28</v>
          </cell>
          <cell r="MU7" t="str">
            <v>021102</v>
          </cell>
          <cell r="MV7">
            <v>8</v>
          </cell>
          <cell r="MW7" t="str">
            <v>021102</v>
          </cell>
          <cell r="MX7">
            <v>23</v>
          </cell>
          <cell r="MY7" t="str">
            <v>021102</v>
          </cell>
          <cell r="MZ7">
            <v>5</v>
          </cell>
          <cell r="NA7" t="str">
            <v>021102</v>
          </cell>
          <cell r="NB7">
            <v>13</v>
          </cell>
          <cell r="NC7" t="str">
            <v>021102</v>
          </cell>
          <cell r="ND7">
            <v>6</v>
          </cell>
          <cell r="NE7" t="str">
            <v>021102</v>
          </cell>
          <cell r="NF7">
            <v>13</v>
          </cell>
          <cell r="NG7" t="str">
            <v>021102</v>
          </cell>
          <cell r="NH7">
            <v>2</v>
          </cell>
          <cell r="NI7" t="str">
            <v>021104</v>
          </cell>
          <cell r="NJ7">
            <v>26</v>
          </cell>
          <cell r="NM7" t="str">
            <v>021102</v>
          </cell>
          <cell r="NN7">
            <v>4</v>
          </cell>
          <cell r="NO7" t="str">
            <v>021102</v>
          </cell>
          <cell r="NP7">
            <v>2</v>
          </cell>
          <cell r="NQ7" t="str">
            <v>021104</v>
          </cell>
          <cell r="NR7">
            <v>16</v>
          </cell>
          <cell r="NU7" t="str">
            <v>021104</v>
          </cell>
          <cell r="NV7">
            <v>4</v>
          </cell>
          <cell r="NY7" t="str">
            <v>021102</v>
          </cell>
          <cell r="NZ7">
            <v>1</v>
          </cell>
          <cell r="OC7" t="str">
            <v>021105</v>
          </cell>
          <cell r="OD7">
            <v>5</v>
          </cell>
          <cell r="OG7" t="str">
            <v>021206</v>
          </cell>
          <cell r="OH7">
            <v>1</v>
          </cell>
          <cell r="OK7" t="str">
            <v>021602</v>
          </cell>
          <cell r="OL7">
            <v>2</v>
          </cell>
          <cell r="OO7" t="str">
            <v>022012</v>
          </cell>
          <cell r="OP7">
            <v>1</v>
          </cell>
          <cell r="OS7" t="str">
            <v>022002</v>
          </cell>
          <cell r="OT7">
            <v>1</v>
          </cell>
          <cell r="OW7" t="str">
            <v>021701</v>
          </cell>
          <cell r="OX7">
            <v>1</v>
          </cell>
          <cell r="PA7" t="str">
            <v>023500</v>
          </cell>
          <cell r="PB7">
            <v>1</v>
          </cell>
        </row>
        <row r="8">
          <cell r="C8" t="str">
            <v>021104</v>
          </cell>
          <cell r="D8">
            <v>369</v>
          </cell>
          <cell r="E8" t="str">
            <v>021104</v>
          </cell>
          <cell r="F8">
            <v>391</v>
          </cell>
          <cell r="G8" t="str">
            <v>021104</v>
          </cell>
          <cell r="H8">
            <v>381</v>
          </cell>
          <cell r="I8" t="str">
            <v>021104</v>
          </cell>
          <cell r="J8">
            <v>385</v>
          </cell>
          <cell r="K8" t="str">
            <v>021104</v>
          </cell>
          <cell r="L8">
            <v>465</v>
          </cell>
          <cell r="M8" t="str">
            <v>021104</v>
          </cell>
          <cell r="N8">
            <v>417</v>
          </cell>
          <cell r="O8" t="str">
            <v>021104</v>
          </cell>
          <cell r="P8">
            <v>481</v>
          </cell>
          <cell r="Q8" t="str">
            <v>021104</v>
          </cell>
          <cell r="R8">
            <v>439</v>
          </cell>
          <cell r="S8" t="str">
            <v>021104</v>
          </cell>
          <cell r="T8">
            <v>550</v>
          </cell>
          <cell r="U8" t="str">
            <v>021104</v>
          </cell>
          <cell r="V8">
            <v>550</v>
          </cell>
          <cell r="W8" t="str">
            <v>021104</v>
          </cell>
          <cell r="X8">
            <v>575</v>
          </cell>
          <cell r="Y8" t="str">
            <v>021104</v>
          </cell>
          <cell r="Z8">
            <v>508</v>
          </cell>
          <cell r="AA8" t="str">
            <v>021104</v>
          </cell>
          <cell r="AB8">
            <v>564</v>
          </cell>
          <cell r="AC8" t="str">
            <v>021104</v>
          </cell>
          <cell r="AD8">
            <v>545</v>
          </cell>
          <cell r="AE8" t="str">
            <v>021104</v>
          </cell>
          <cell r="AF8">
            <v>604</v>
          </cell>
          <cell r="AG8" t="str">
            <v>021104</v>
          </cell>
          <cell r="AH8">
            <v>607</v>
          </cell>
          <cell r="AI8" t="str">
            <v>021104</v>
          </cell>
          <cell r="AJ8">
            <v>632</v>
          </cell>
          <cell r="AK8" t="str">
            <v>021104</v>
          </cell>
          <cell r="AL8">
            <v>551</v>
          </cell>
          <cell r="AM8" t="str">
            <v>021104</v>
          </cell>
          <cell r="AN8">
            <v>576</v>
          </cell>
          <cell r="AO8" t="str">
            <v>021104</v>
          </cell>
          <cell r="AP8">
            <v>550</v>
          </cell>
          <cell r="AQ8" t="str">
            <v>021104</v>
          </cell>
          <cell r="AR8">
            <v>572</v>
          </cell>
          <cell r="AS8" t="str">
            <v>021104</v>
          </cell>
          <cell r="AT8">
            <v>586</v>
          </cell>
          <cell r="AU8" t="str">
            <v>021104</v>
          </cell>
          <cell r="AV8">
            <v>629</v>
          </cell>
          <cell r="AW8" t="str">
            <v>021104</v>
          </cell>
          <cell r="AX8">
            <v>588</v>
          </cell>
          <cell r="AY8" t="str">
            <v>021104</v>
          </cell>
          <cell r="AZ8">
            <v>549</v>
          </cell>
          <cell r="BA8" t="str">
            <v>021104</v>
          </cell>
          <cell r="BB8">
            <v>581</v>
          </cell>
          <cell r="BC8" t="str">
            <v>021104</v>
          </cell>
          <cell r="BD8">
            <v>546</v>
          </cell>
          <cell r="BE8" t="str">
            <v>021104</v>
          </cell>
          <cell r="BF8">
            <v>539</v>
          </cell>
          <cell r="BG8" t="str">
            <v>021104</v>
          </cell>
          <cell r="BH8">
            <v>462</v>
          </cell>
          <cell r="BI8" t="str">
            <v>021104</v>
          </cell>
          <cell r="BJ8">
            <v>450</v>
          </cell>
          <cell r="BK8" t="str">
            <v>021104</v>
          </cell>
          <cell r="BL8">
            <v>428</v>
          </cell>
          <cell r="BM8" t="str">
            <v>021104</v>
          </cell>
          <cell r="BN8">
            <v>394</v>
          </cell>
          <cell r="BO8" t="str">
            <v>021102</v>
          </cell>
          <cell r="BP8">
            <v>92</v>
          </cell>
          <cell r="BQ8" t="str">
            <v>021102</v>
          </cell>
          <cell r="BR8">
            <v>67</v>
          </cell>
          <cell r="BS8" t="str">
            <v>021102</v>
          </cell>
          <cell r="BT8">
            <v>138</v>
          </cell>
          <cell r="BU8" t="str">
            <v>021104</v>
          </cell>
          <cell r="BV8">
            <v>309</v>
          </cell>
          <cell r="BW8" t="str">
            <v>021104</v>
          </cell>
          <cell r="BX8">
            <v>359</v>
          </cell>
          <cell r="BY8" t="str">
            <v>021104</v>
          </cell>
          <cell r="BZ8">
            <v>293</v>
          </cell>
          <cell r="CA8" t="str">
            <v>021104</v>
          </cell>
          <cell r="CB8">
            <v>332</v>
          </cell>
          <cell r="CC8" t="str">
            <v>021102</v>
          </cell>
          <cell r="CD8">
            <v>86</v>
          </cell>
          <cell r="CE8" t="str">
            <v>021104</v>
          </cell>
          <cell r="CF8">
            <v>357</v>
          </cell>
          <cell r="CG8" t="str">
            <v>021104</v>
          </cell>
          <cell r="CH8">
            <v>212</v>
          </cell>
          <cell r="CI8" t="str">
            <v>021104</v>
          </cell>
          <cell r="CJ8">
            <v>283</v>
          </cell>
          <cell r="CK8" t="str">
            <v>021104</v>
          </cell>
          <cell r="CL8">
            <v>252</v>
          </cell>
          <cell r="CM8" t="str">
            <v>021104</v>
          </cell>
          <cell r="CN8">
            <v>351</v>
          </cell>
          <cell r="CO8" t="str">
            <v>021104</v>
          </cell>
          <cell r="CP8">
            <v>252</v>
          </cell>
          <cell r="CQ8" t="str">
            <v>021104</v>
          </cell>
          <cell r="CR8">
            <v>342</v>
          </cell>
          <cell r="CS8" t="str">
            <v>021104</v>
          </cell>
          <cell r="CT8">
            <v>262</v>
          </cell>
          <cell r="CU8" t="str">
            <v>021104</v>
          </cell>
          <cell r="CV8">
            <v>359</v>
          </cell>
          <cell r="CW8" t="str">
            <v>021104</v>
          </cell>
          <cell r="CX8">
            <v>276</v>
          </cell>
          <cell r="CY8" t="str">
            <v>021104</v>
          </cell>
          <cell r="CZ8">
            <v>399</v>
          </cell>
          <cell r="DA8" t="str">
            <v>021104</v>
          </cell>
          <cell r="DB8">
            <v>289</v>
          </cell>
          <cell r="DC8" t="str">
            <v>021104</v>
          </cell>
          <cell r="DD8">
            <v>364</v>
          </cell>
          <cell r="DE8" t="str">
            <v>021104</v>
          </cell>
          <cell r="DF8">
            <v>313</v>
          </cell>
          <cell r="DG8" t="str">
            <v>021104</v>
          </cell>
          <cell r="DH8">
            <v>412</v>
          </cell>
          <cell r="DI8" t="str">
            <v>021104</v>
          </cell>
          <cell r="DJ8">
            <v>335</v>
          </cell>
          <cell r="DK8" t="str">
            <v>021104</v>
          </cell>
          <cell r="DL8">
            <v>430</v>
          </cell>
          <cell r="DM8" t="str">
            <v>021104</v>
          </cell>
          <cell r="DN8">
            <v>397</v>
          </cell>
          <cell r="DO8" t="str">
            <v>021104</v>
          </cell>
          <cell r="DP8">
            <v>454</v>
          </cell>
          <cell r="DQ8" t="str">
            <v>021104</v>
          </cell>
          <cell r="DR8">
            <v>411</v>
          </cell>
          <cell r="DS8" t="str">
            <v>021104</v>
          </cell>
          <cell r="DT8">
            <v>554</v>
          </cell>
          <cell r="DU8" t="str">
            <v>021104</v>
          </cell>
          <cell r="DV8">
            <v>477</v>
          </cell>
          <cell r="DW8" t="str">
            <v>021104</v>
          </cell>
          <cell r="DX8">
            <v>601</v>
          </cell>
          <cell r="DY8" t="str">
            <v>021104</v>
          </cell>
          <cell r="DZ8">
            <v>568</v>
          </cell>
          <cell r="EA8" t="str">
            <v>021104</v>
          </cell>
          <cell r="EB8">
            <v>641</v>
          </cell>
          <cell r="EC8" t="str">
            <v>021104</v>
          </cell>
          <cell r="ED8">
            <v>642</v>
          </cell>
          <cell r="EE8" t="str">
            <v>021104</v>
          </cell>
          <cell r="EF8">
            <v>729</v>
          </cell>
          <cell r="EG8" t="str">
            <v>021104</v>
          </cell>
          <cell r="EH8">
            <v>697</v>
          </cell>
          <cell r="EI8" t="str">
            <v>021104</v>
          </cell>
          <cell r="EJ8">
            <v>707</v>
          </cell>
          <cell r="EK8" t="str">
            <v>021104</v>
          </cell>
          <cell r="EL8">
            <v>684</v>
          </cell>
          <cell r="EM8" t="str">
            <v>021104</v>
          </cell>
          <cell r="EN8">
            <v>615</v>
          </cell>
          <cell r="EO8" t="str">
            <v>021104</v>
          </cell>
          <cell r="EP8">
            <v>600</v>
          </cell>
          <cell r="EQ8" t="str">
            <v>021104</v>
          </cell>
          <cell r="ER8">
            <v>684</v>
          </cell>
          <cell r="ES8" t="str">
            <v>021104</v>
          </cell>
          <cell r="ET8">
            <v>655</v>
          </cell>
          <cell r="EU8" t="str">
            <v>021104</v>
          </cell>
          <cell r="EV8">
            <v>654</v>
          </cell>
          <cell r="EW8" t="str">
            <v>021104</v>
          </cell>
          <cell r="EX8">
            <v>620</v>
          </cell>
          <cell r="EY8" t="str">
            <v>021104</v>
          </cell>
          <cell r="EZ8">
            <v>542</v>
          </cell>
          <cell r="FA8" t="str">
            <v>021104</v>
          </cell>
          <cell r="FB8">
            <v>539</v>
          </cell>
          <cell r="FC8" t="str">
            <v>021104</v>
          </cell>
          <cell r="FD8">
            <v>550</v>
          </cell>
          <cell r="FE8" t="str">
            <v>021104</v>
          </cell>
          <cell r="FF8">
            <v>540</v>
          </cell>
          <cell r="FG8" t="str">
            <v>021104</v>
          </cell>
          <cell r="FH8">
            <v>559</v>
          </cell>
          <cell r="FI8" t="str">
            <v>021104</v>
          </cell>
          <cell r="FJ8">
            <v>534</v>
          </cell>
          <cell r="FK8" t="str">
            <v>021104</v>
          </cell>
          <cell r="FL8">
            <v>545</v>
          </cell>
          <cell r="FM8" t="str">
            <v>021104</v>
          </cell>
          <cell r="FN8">
            <v>534</v>
          </cell>
          <cell r="FO8" t="str">
            <v>021104</v>
          </cell>
          <cell r="FP8">
            <v>548</v>
          </cell>
          <cell r="FQ8" t="str">
            <v>021104</v>
          </cell>
          <cell r="FR8">
            <v>535</v>
          </cell>
          <cell r="FS8" t="str">
            <v>021104</v>
          </cell>
          <cell r="FT8">
            <v>483</v>
          </cell>
          <cell r="FU8" t="str">
            <v>021104</v>
          </cell>
          <cell r="FV8">
            <v>526</v>
          </cell>
          <cell r="FW8" t="str">
            <v>021104</v>
          </cell>
          <cell r="FX8">
            <v>470</v>
          </cell>
          <cell r="FY8" t="str">
            <v>021104</v>
          </cell>
          <cell r="FZ8">
            <v>536</v>
          </cell>
          <cell r="GA8" t="str">
            <v>021104</v>
          </cell>
          <cell r="GB8">
            <v>461</v>
          </cell>
          <cell r="GC8" t="str">
            <v>021104</v>
          </cell>
          <cell r="GD8">
            <v>479</v>
          </cell>
          <cell r="GE8" t="str">
            <v>021104</v>
          </cell>
          <cell r="GF8">
            <v>450</v>
          </cell>
          <cell r="GG8" t="str">
            <v>021104</v>
          </cell>
          <cell r="GH8">
            <v>514</v>
          </cell>
          <cell r="GI8" t="str">
            <v>021104</v>
          </cell>
          <cell r="GJ8">
            <v>429</v>
          </cell>
          <cell r="GK8" t="str">
            <v>021104</v>
          </cell>
          <cell r="GL8">
            <v>467</v>
          </cell>
          <cell r="GM8" t="str">
            <v>021104</v>
          </cell>
          <cell r="GN8">
            <v>421</v>
          </cell>
          <cell r="GO8" t="str">
            <v>021104</v>
          </cell>
          <cell r="GP8">
            <v>464</v>
          </cell>
          <cell r="GQ8" t="str">
            <v>021104</v>
          </cell>
          <cell r="GR8">
            <v>412</v>
          </cell>
          <cell r="GS8" t="str">
            <v>021104</v>
          </cell>
          <cell r="GT8">
            <v>436</v>
          </cell>
          <cell r="GU8" t="str">
            <v>021104</v>
          </cell>
          <cell r="GV8">
            <v>371</v>
          </cell>
          <cell r="GW8" t="str">
            <v>021104</v>
          </cell>
          <cell r="GX8">
            <v>491</v>
          </cell>
          <cell r="GY8" t="str">
            <v>021104</v>
          </cell>
          <cell r="GZ8">
            <v>384</v>
          </cell>
          <cell r="HA8" t="str">
            <v>021104</v>
          </cell>
          <cell r="HB8">
            <v>479</v>
          </cell>
          <cell r="HC8" t="str">
            <v>021104</v>
          </cell>
          <cell r="HD8">
            <v>448</v>
          </cell>
          <cell r="HE8" t="str">
            <v>021104</v>
          </cell>
          <cell r="HF8">
            <v>479</v>
          </cell>
          <cell r="HG8" t="str">
            <v>021104</v>
          </cell>
          <cell r="HH8">
            <v>426</v>
          </cell>
          <cell r="HI8" t="str">
            <v>021104</v>
          </cell>
          <cell r="HJ8">
            <v>515</v>
          </cell>
          <cell r="HK8" t="str">
            <v>021104</v>
          </cell>
          <cell r="HL8">
            <v>491</v>
          </cell>
          <cell r="HM8" t="str">
            <v>021104</v>
          </cell>
          <cell r="HN8">
            <v>590</v>
          </cell>
          <cell r="HO8" t="str">
            <v>021104</v>
          </cell>
          <cell r="HP8">
            <v>475</v>
          </cell>
          <cell r="HQ8" t="str">
            <v>021104</v>
          </cell>
          <cell r="HR8">
            <v>620</v>
          </cell>
          <cell r="HS8" t="str">
            <v>021104</v>
          </cell>
          <cell r="HT8">
            <v>489</v>
          </cell>
          <cell r="HU8" t="str">
            <v>021104</v>
          </cell>
          <cell r="HV8">
            <v>675</v>
          </cell>
          <cell r="HW8" t="str">
            <v>021104</v>
          </cell>
          <cell r="HX8">
            <v>588</v>
          </cell>
          <cell r="HY8" t="str">
            <v>021104</v>
          </cell>
          <cell r="HZ8">
            <v>730</v>
          </cell>
          <cell r="IA8" t="str">
            <v>021104</v>
          </cell>
          <cell r="IB8">
            <v>604</v>
          </cell>
          <cell r="IC8" t="str">
            <v>021104</v>
          </cell>
          <cell r="ID8">
            <v>725</v>
          </cell>
          <cell r="IE8" t="str">
            <v>021104</v>
          </cell>
          <cell r="IF8">
            <v>639</v>
          </cell>
          <cell r="IG8" t="str">
            <v>021104</v>
          </cell>
          <cell r="IH8">
            <v>791</v>
          </cell>
          <cell r="II8" t="str">
            <v>021104</v>
          </cell>
          <cell r="IJ8">
            <v>600</v>
          </cell>
          <cell r="IK8" t="str">
            <v>021104</v>
          </cell>
          <cell r="IL8">
            <v>762</v>
          </cell>
          <cell r="IM8" t="str">
            <v>021104</v>
          </cell>
          <cell r="IN8">
            <v>610</v>
          </cell>
          <cell r="IO8" t="str">
            <v>021104</v>
          </cell>
          <cell r="IP8">
            <v>784</v>
          </cell>
          <cell r="IQ8" t="str">
            <v>021104</v>
          </cell>
          <cell r="IR8">
            <v>539</v>
          </cell>
          <cell r="IS8" t="str">
            <v>021104</v>
          </cell>
          <cell r="IT8">
            <v>730</v>
          </cell>
          <cell r="IU8" t="str">
            <v>021104</v>
          </cell>
          <cell r="IV8">
            <v>522</v>
          </cell>
          <cell r="IW8" t="str">
            <v>021104</v>
          </cell>
          <cell r="IX8">
            <v>689</v>
          </cell>
          <cell r="IY8" t="str">
            <v>021104</v>
          </cell>
          <cell r="IZ8">
            <v>439</v>
          </cell>
          <cell r="JA8" t="str">
            <v>021104</v>
          </cell>
          <cell r="JB8">
            <v>640</v>
          </cell>
          <cell r="JC8" t="str">
            <v>021104</v>
          </cell>
          <cell r="JD8">
            <v>409</v>
          </cell>
          <cell r="JE8" t="str">
            <v>021104</v>
          </cell>
          <cell r="JF8">
            <v>610</v>
          </cell>
          <cell r="JG8" t="str">
            <v>021104</v>
          </cell>
          <cell r="JH8">
            <v>438</v>
          </cell>
          <cell r="JI8" t="str">
            <v>021104</v>
          </cell>
          <cell r="JJ8">
            <v>618</v>
          </cell>
          <cell r="JK8" t="str">
            <v>021104</v>
          </cell>
          <cell r="JL8">
            <v>340</v>
          </cell>
          <cell r="JM8" t="str">
            <v>021104</v>
          </cell>
          <cell r="JN8">
            <v>484</v>
          </cell>
          <cell r="JO8" t="str">
            <v>021104</v>
          </cell>
          <cell r="JP8">
            <v>310</v>
          </cell>
          <cell r="JQ8" t="str">
            <v>021104</v>
          </cell>
          <cell r="JR8">
            <v>500</v>
          </cell>
          <cell r="JS8" t="str">
            <v>021104</v>
          </cell>
          <cell r="JT8">
            <v>307</v>
          </cell>
          <cell r="JU8" t="str">
            <v>021104</v>
          </cell>
          <cell r="JV8">
            <v>466</v>
          </cell>
          <cell r="JW8" t="str">
            <v>021104</v>
          </cell>
          <cell r="JX8">
            <v>238</v>
          </cell>
          <cell r="JY8" t="str">
            <v>021104</v>
          </cell>
          <cell r="JZ8">
            <v>395</v>
          </cell>
          <cell r="KA8" t="str">
            <v>021104</v>
          </cell>
          <cell r="KB8">
            <v>223</v>
          </cell>
          <cell r="KC8" t="str">
            <v>021104</v>
          </cell>
          <cell r="KD8">
            <v>373</v>
          </cell>
          <cell r="KE8" t="str">
            <v>021104</v>
          </cell>
          <cell r="KF8">
            <v>151</v>
          </cell>
          <cell r="KG8" t="str">
            <v>021104</v>
          </cell>
          <cell r="KH8">
            <v>289</v>
          </cell>
          <cell r="KI8" t="str">
            <v>021104</v>
          </cell>
          <cell r="KJ8">
            <v>158</v>
          </cell>
          <cell r="KK8" t="str">
            <v>021104</v>
          </cell>
          <cell r="KL8">
            <v>246</v>
          </cell>
          <cell r="KM8" t="str">
            <v>021104</v>
          </cell>
          <cell r="KN8">
            <v>127</v>
          </cell>
          <cell r="KO8" t="str">
            <v>021104</v>
          </cell>
          <cell r="KP8">
            <v>248</v>
          </cell>
          <cell r="KQ8" t="str">
            <v>021104</v>
          </cell>
          <cell r="KR8">
            <v>46</v>
          </cell>
          <cell r="KS8" t="str">
            <v>021104</v>
          </cell>
          <cell r="KT8">
            <v>78</v>
          </cell>
          <cell r="KU8" t="str">
            <v>021104</v>
          </cell>
          <cell r="KV8">
            <v>20</v>
          </cell>
          <cell r="KW8" t="str">
            <v>021104</v>
          </cell>
          <cell r="KX8">
            <v>64</v>
          </cell>
          <cell r="KY8" t="str">
            <v>021104</v>
          </cell>
          <cell r="KZ8">
            <v>28</v>
          </cell>
          <cell r="LA8" t="str">
            <v>021104</v>
          </cell>
          <cell r="LB8">
            <v>74</v>
          </cell>
          <cell r="LC8" t="str">
            <v>021104</v>
          </cell>
          <cell r="LD8">
            <v>65</v>
          </cell>
          <cell r="LE8" t="str">
            <v>021104</v>
          </cell>
          <cell r="LF8">
            <v>150</v>
          </cell>
          <cell r="LG8" t="str">
            <v>021104</v>
          </cell>
          <cell r="LH8">
            <v>74</v>
          </cell>
          <cell r="LI8" t="str">
            <v>021104</v>
          </cell>
          <cell r="LJ8">
            <v>218</v>
          </cell>
          <cell r="LK8" t="str">
            <v>021104</v>
          </cell>
          <cell r="LL8">
            <v>70</v>
          </cell>
          <cell r="LM8" t="str">
            <v>021104</v>
          </cell>
          <cell r="LN8">
            <v>209</v>
          </cell>
          <cell r="LO8" t="str">
            <v>021104</v>
          </cell>
          <cell r="LP8">
            <v>67</v>
          </cell>
          <cell r="LQ8" t="str">
            <v>021104</v>
          </cell>
          <cell r="LR8">
            <v>218</v>
          </cell>
          <cell r="LS8" t="str">
            <v>021104</v>
          </cell>
          <cell r="LT8">
            <v>72</v>
          </cell>
          <cell r="LU8" t="str">
            <v>021104</v>
          </cell>
          <cell r="LV8">
            <v>228</v>
          </cell>
          <cell r="LW8" t="str">
            <v>021104</v>
          </cell>
          <cell r="LX8">
            <v>45</v>
          </cell>
          <cell r="LY8" t="str">
            <v>021104</v>
          </cell>
          <cell r="LZ8">
            <v>155</v>
          </cell>
          <cell r="MA8" t="str">
            <v>021104</v>
          </cell>
          <cell r="MB8">
            <v>58</v>
          </cell>
          <cell r="MC8" t="str">
            <v>021104</v>
          </cell>
          <cell r="MD8">
            <v>136</v>
          </cell>
          <cell r="ME8" t="str">
            <v>021104</v>
          </cell>
          <cell r="MF8">
            <v>32</v>
          </cell>
          <cell r="MG8" t="str">
            <v>021104</v>
          </cell>
          <cell r="MH8">
            <v>115</v>
          </cell>
          <cell r="MI8" t="str">
            <v>021104</v>
          </cell>
          <cell r="MJ8">
            <v>18</v>
          </cell>
          <cell r="MK8" t="str">
            <v>021104</v>
          </cell>
          <cell r="ML8">
            <v>60</v>
          </cell>
          <cell r="MM8" t="str">
            <v>021104</v>
          </cell>
          <cell r="MN8">
            <v>13</v>
          </cell>
          <cell r="MO8" t="str">
            <v>021104</v>
          </cell>
          <cell r="MP8">
            <v>56</v>
          </cell>
          <cell r="MQ8" t="str">
            <v>021104</v>
          </cell>
          <cell r="MR8">
            <v>17</v>
          </cell>
          <cell r="MS8" t="str">
            <v>021104</v>
          </cell>
          <cell r="MT8">
            <v>63</v>
          </cell>
          <cell r="MU8" t="str">
            <v>021104</v>
          </cell>
          <cell r="MV8">
            <v>11</v>
          </cell>
          <cell r="MW8" t="str">
            <v>021104</v>
          </cell>
          <cell r="MX8">
            <v>53</v>
          </cell>
          <cell r="MY8" t="str">
            <v>021104</v>
          </cell>
          <cell r="MZ8">
            <v>7</v>
          </cell>
          <cell r="NA8" t="str">
            <v>021104</v>
          </cell>
          <cell r="NB8">
            <v>26</v>
          </cell>
          <cell r="NC8" t="str">
            <v>021104</v>
          </cell>
          <cell r="ND8">
            <v>10</v>
          </cell>
          <cell r="NE8" t="str">
            <v>021104</v>
          </cell>
          <cell r="NF8">
            <v>28</v>
          </cell>
          <cell r="NG8" t="str">
            <v>021104</v>
          </cell>
          <cell r="NH8">
            <v>7</v>
          </cell>
          <cell r="NI8" t="str">
            <v>021105</v>
          </cell>
          <cell r="NJ8">
            <v>11</v>
          </cell>
          <cell r="NK8" t="str">
            <v>021104</v>
          </cell>
          <cell r="NL8">
            <v>3</v>
          </cell>
          <cell r="NM8" t="str">
            <v>021104</v>
          </cell>
          <cell r="NN8">
            <v>14</v>
          </cell>
          <cell r="NQ8" t="str">
            <v>021105</v>
          </cell>
          <cell r="NR8">
            <v>4</v>
          </cell>
          <cell r="NS8" t="str">
            <v>021104</v>
          </cell>
          <cell r="NT8">
            <v>1</v>
          </cell>
          <cell r="NU8" t="str">
            <v>021105</v>
          </cell>
          <cell r="NV8">
            <v>1</v>
          </cell>
          <cell r="NW8" t="str">
            <v>021104</v>
          </cell>
          <cell r="NX8">
            <v>2</v>
          </cell>
          <cell r="NY8" t="str">
            <v>021104</v>
          </cell>
          <cell r="NZ8">
            <v>2</v>
          </cell>
          <cell r="OA8" t="str">
            <v>021104</v>
          </cell>
          <cell r="OB8">
            <v>1</v>
          </cell>
          <cell r="OC8" t="str">
            <v>021111</v>
          </cell>
          <cell r="OD8">
            <v>2</v>
          </cell>
          <cell r="OG8" t="str">
            <v>021303</v>
          </cell>
          <cell r="OH8">
            <v>1</v>
          </cell>
          <cell r="OI8" t="str">
            <v>021104</v>
          </cell>
          <cell r="OJ8">
            <v>1</v>
          </cell>
          <cell r="OK8" t="str">
            <v>021607</v>
          </cell>
          <cell r="OL8">
            <v>1</v>
          </cell>
          <cell r="OO8" t="str">
            <v>022201</v>
          </cell>
          <cell r="OP8">
            <v>1</v>
          </cell>
          <cell r="OS8" t="str">
            <v>022300</v>
          </cell>
          <cell r="OT8">
            <v>1</v>
          </cell>
          <cell r="OW8" t="str">
            <v>021706</v>
          </cell>
          <cell r="OX8">
            <v>1</v>
          </cell>
        </row>
        <row r="9">
          <cell r="C9" t="str">
            <v>021105</v>
          </cell>
          <cell r="D9">
            <v>100</v>
          </cell>
          <cell r="E9" t="str">
            <v>021105</v>
          </cell>
          <cell r="F9">
            <v>102</v>
          </cell>
          <cell r="G9" t="str">
            <v>021105</v>
          </cell>
          <cell r="H9">
            <v>107</v>
          </cell>
          <cell r="I9" t="str">
            <v>021105</v>
          </cell>
          <cell r="J9">
            <v>103</v>
          </cell>
          <cell r="K9" t="str">
            <v>021105</v>
          </cell>
          <cell r="L9">
            <v>129</v>
          </cell>
          <cell r="M9" t="str">
            <v>021105</v>
          </cell>
          <cell r="N9">
            <v>117</v>
          </cell>
          <cell r="O9" t="str">
            <v>021105</v>
          </cell>
          <cell r="P9">
            <v>134</v>
          </cell>
          <cell r="Q9" t="str">
            <v>021105</v>
          </cell>
          <cell r="R9">
            <v>120</v>
          </cell>
          <cell r="S9" t="str">
            <v>021105</v>
          </cell>
          <cell r="T9">
            <v>159</v>
          </cell>
          <cell r="U9" t="str">
            <v>021105</v>
          </cell>
          <cell r="V9">
            <v>139</v>
          </cell>
          <cell r="W9" t="str">
            <v>021105</v>
          </cell>
          <cell r="X9">
            <v>153</v>
          </cell>
          <cell r="Y9" t="str">
            <v>021105</v>
          </cell>
          <cell r="Z9">
            <v>126</v>
          </cell>
          <cell r="AA9" t="str">
            <v>021105</v>
          </cell>
          <cell r="AB9">
            <v>165</v>
          </cell>
          <cell r="AC9" t="str">
            <v>021105</v>
          </cell>
          <cell r="AD9">
            <v>170</v>
          </cell>
          <cell r="AE9" t="str">
            <v>021105</v>
          </cell>
          <cell r="AF9">
            <v>141</v>
          </cell>
          <cell r="AG9" t="str">
            <v>021105</v>
          </cell>
          <cell r="AH9">
            <v>174</v>
          </cell>
          <cell r="AI9" t="str">
            <v>021105</v>
          </cell>
          <cell r="AJ9">
            <v>157</v>
          </cell>
          <cell r="AK9" t="str">
            <v>021105</v>
          </cell>
          <cell r="AL9">
            <v>157</v>
          </cell>
          <cell r="AM9" t="str">
            <v>021105</v>
          </cell>
          <cell r="AN9">
            <v>184</v>
          </cell>
          <cell r="AO9" t="str">
            <v>021105</v>
          </cell>
          <cell r="AP9">
            <v>167</v>
          </cell>
          <cell r="AQ9" t="str">
            <v>021105</v>
          </cell>
          <cell r="AR9">
            <v>207</v>
          </cell>
          <cell r="AS9" t="str">
            <v>021105</v>
          </cell>
          <cell r="AT9">
            <v>193</v>
          </cell>
          <cell r="AU9" t="str">
            <v>021105</v>
          </cell>
          <cell r="AV9">
            <v>199</v>
          </cell>
          <cell r="AW9" t="str">
            <v>021105</v>
          </cell>
          <cell r="AX9">
            <v>172</v>
          </cell>
          <cell r="AY9" t="str">
            <v>021105</v>
          </cell>
          <cell r="AZ9">
            <v>203</v>
          </cell>
          <cell r="BA9" t="str">
            <v>021105</v>
          </cell>
          <cell r="BB9">
            <v>214</v>
          </cell>
          <cell r="BC9" t="str">
            <v>021105</v>
          </cell>
          <cell r="BD9">
            <v>201</v>
          </cell>
          <cell r="BE9" t="str">
            <v>021105</v>
          </cell>
          <cell r="BF9">
            <v>174</v>
          </cell>
          <cell r="BG9" t="str">
            <v>021105</v>
          </cell>
          <cell r="BH9">
            <v>143</v>
          </cell>
          <cell r="BI9" t="str">
            <v>021105</v>
          </cell>
          <cell r="BJ9">
            <v>126</v>
          </cell>
          <cell r="BK9" t="str">
            <v>021105</v>
          </cell>
          <cell r="BL9">
            <v>147</v>
          </cell>
          <cell r="BM9" t="str">
            <v>021105</v>
          </cell>
          <cell r="BN9">
            <v>109</v>
          </cell>
          <cell r="BO9" t="str">
            <v>021104</v>
          </cell>
          <cell r="BP9">
            <v>386</v>
          </cell>
          <cell r="BQ9" t="str">
            <v>021104</v>
          </cell>
          <cell r="BR9">
            <v>336</v>
          </cell>
          <cell r="BS9" t="str">
            <v>021104</v>
          </cell>
          <cell r="BT9">
            <v>353</v>
          </cell>
          <cell r="BU9" t="str">
            <v>021105</v>
          </cell>
          <cell r="BV9">
            <v>87</v>
          </cell>
          <cell r="BW9" t="str">
            <v>021105</v>
          </cell>
          <cell r="BX9">
            <v>119</v>
          </cell>
          <cell r="BY9" t="str">
            <v>021105</v>
          </cell>
          <cell r="BZ9">
            <v>81</v>
          </cell>
          <cell r="CA9" t="str">
            <v>021105</v>
          </cell>
          <cell r="CB9">
            <v>120</v>
          </cell>
          <cell r="CC9" t="str">
            <v>021104</v>
          </cell>
          <cell r="CD9">
            <v>300</v>
          </cell>
          <cell r="CE9" t="str">
            <v>021105</v>
          </cell>
          <cell r="CF9">
            <v>119</v>
          </cell>
          <cell r="CG9" t="str">
            <v>021105</v>
          </cell>
          <cell r="CH9">
            <v>63</v>
          </cell>
          <cell r="CI9" t="str">
            <v>021105</v>
          </cell>
          <cell r="CJ9">
            <v>138</v>
          </cell>
          <cell r="CK9" t="str">
            <v>021105</v>
          </cell>
          <cell r="CL9">
            <v>86</v>
          </cell>
          <cell r="CM9" t="str">
            <v>021105</v>
          </cell>
          <cell r="CN9">
            <v>121</v>
          </cell>
          <cell r="CO9" t="str">
            <v>021105</v>
          </cell>
          <cell r="CP9">
            <v>73</v>
          </cell>
          <cell r="CQ9" t="str">
            <v>021105</v>
          </cell>
          <cell r="CR9">
            <v>110</v>
          </cell>
          <cell r="CS9" t="str">
            <v>021105</v>
          </cell>
          <cell r="CT9">
            <v>67</v>
          </cell>
          <cell r="CU9" t="str">
            <v>021105</v>
          </cell>
          <cell r="CV9">
            <v>128</v>
          </cell>
          <cell r="CW9" t="str">
            <v>021105</v>
          </cell>
          <cell r="CX9">
            <v>71</v>
          </cell>
          <cell r="CY9" t="str">
            <v>021105</v>
          </cell>
          <cell r="CZ9">
            <v>111</v>
          </cell>
          <cell r="DA9" t="str">
            <v>021105</v>
          </cell>
          <cell r="DB9">
            <v>64</v>
          </cell>
          <cell r="DC9" t="str">
            <v>021105</v>
          </cell>
          <cell r="DD9">
            <v>120</v>
          </cell>
          <cell r="DE9" t="str">
            <v>021105</v>
          </cell>
          <cell r="DF9">
            <v>71</v>
          </cell>
          <cell r="DG9" t="str">
            <v>021105</v>
          </cell>
          <cell r="DH9">
            <v>139</v>
          </cell>
          <cell r="DI9" t="str">
            <v>021105</v>
          </cell>
          <cell r="DJ9">
            <v>73</v>
          </cell>
          <cell r="DK9" t="str">
            <v>021105</v>
          </cell>
          <cell r="DL9">
            <v>145</v>
          </cell>
          <cell r="DM9" t="str">
            <v>021105</v>
          </cell>
          <cell r="DN9">
            <v>78</v>
          </cell>
          <cell r="DO9" t="str">
            <v>021105</v>
          </cell>
          <cell r="DP9">
            <v>132</v>
          </cell>
          <cell r="DQ9" t="str">
            <v>021105</v>
          </cell>
          <cell r="DR9">
            <v>91</v>
          </cell>
          <cell r="DS9" t="str">
            <v>021105</v>
          </cell>
          <cell r="DT9">
            <v>168</v>
          </cell>
          <cell r="DU9" t="str">
            <v>021105</v>
          </cell>
          <cell r="DV9">
            <v>109</v>
          </cell>
          <cell r="DW9" t="str">
            <v>021105</v>
          </cell>
          <cell r="DX9">
            <v>160</v>
          </cell>
          <cell r="DY9" t="str">
            <v>021105</v>
          </cell>
          <cell r="DZ9">
            <v>123</v>
          </cell>
          <cell r="EA9" t="str">
            <v>021105</v>
          </cell>
          <cell r="EB9">
            <v>163</v>
          </cell>
          <cell r="EC9" t="str">
            <v>021105</v>
          </cell>
          <cell r="ED9">
            <v>155</v>
          </cell>
          <cell r="EE9" t="str">
            <v>021105</v>
          </cell>
          <cell r="EF9">
            <v>162</v>
          </cell>
          <cell r="EG9" t="str">
            <v>021105</v>
          </cell>
          <cell r="EH9">
            <v>133</v>
          </cell>
          <cell r="EI9" t="str">
            <v>021105</v>
          </cell>
          <cell r="EJ9">
            <v>186</v>
          </cell>
          <cell r="EK9" t="str">
            <v>021105</v>
          </cell>
          <cell r="EL9">
            <v>134</v>
          </cell>
          <cell r="EM9" t="str">
            <v>021105</v>
          </cell>
          <cell r="EN9">
            <v>135</v>
          </cell>
          <cell r="EO9" t="str">
            <v>021105</v>
          </cell>
          <cell r="EP9">
            <v>148</v>
          </cell>
          <cell r="EQ9" t="str">
            <v>021105</v>
          </cell>
          <cell r="ER9">
            <v>147</v>
          </cell>
          <cell r="ES9" t="str">
            <v>021105</v>
          </cell>
          <cell r="ET9">
            <v>139</v>
          </cell>
          <cell r="EU9" t="str">
            <v>021105</v>
          </cell>
          <cell r="EV9">
            <v>160</v>
          </cell>
          <cell r="EW9" t="str">
            <v>021105</v>
          </cell>
          <cell r="EX9">
            <v>141</v>
          </cell>
          <cell r="EY9" t="str">
            <v>021105</v>
          </cell>
          <cell r="EZ9">
            <v>146</v>
          </cell>
          <cell r="FA9" t="str">
            <v>021105</v>
          </cell>
          <cell r="FB9">
            <v>139</v>
          </cell>
          <cell r="FC9" t="str">
            <v>021105</v>
          </cell>
          <cell r="FD9">
            <v>141</v>
          </cell>
          <cell r="FE9" t="str">
            <v>021105</v>
          </cell>
          <cell r="FF9">
            <v>133</v>
          </cell>
          <cell r="FG9" t="str">
            <v>021105</v>
          </cell>
          <cell r="FH9">
            <v>121</v>
          </cell>
          <cell r="FI9" t="str">
            <v>021105</v>
          </cell>
          <cell r="FJ9">
            <v>165</v>
          </cell>
          <cell r="FK9" t="str">
            <v>021105</v>
          </cell>
          <cell r="FL9">
            <v>128</v>
          </cell>
          <cell r="FM9" t="str">
            <v>021105</v>
          </cell>
          <cell r="FN9">
            <v>130</v>
          </cell>
          <cell r="FO9" t="str">
            <v>021105</v>
          </cell>
          <cell r="FP9">
            <v>156</v>
          </cell>
          <cell r="FQ9" t="str">
            <v>021105</v>
          </cell>
          <cell r="FR9">
            <v>151</v>
          </cell>
          <cell r="FS9" t="str">
            <v>021105</v>
          </cell>
          <cell r="FT9">
            <v>136</v>
          </cell>
          <cell r="FU9" t="str">
            <v>021105</v>
          </cell>
          <cell r="FV9">
            <v>139</v>
          </cell>
          <cell r="FW9" t="str">
            <v>021105</v>
          </cell>
          <cell r="FX9">
            <v>156</v>
          </cell>
          <cell r="FY9" t="str">
            <v>021105</v>
          </cell>
          <cell r="FZ9">
            <v>138</v>
          </cell>
          <cell r="GA9" t="str">
            <v>021105</v>
          </cell>
          <cell r="GB9">
            <v>133</v>
          </cell>
          <cell r="GC9" t="str">
            <v>021105</v>
          </cell>
          <cell r="GD9">
            <v>163</v>
          </cell>
          <cell r="GE9" t="str">
            <v>021105</v>
          </cell>
          <cell r="GF9">
            <v>158</v>
          </cell>
          <cell r="GG9" t="str">
            <v>021105</v>
          </cell>
          <cell r="GH9">
            <v>159</v>
          </cell>
          <cell r="GI9" t="str">
            <v>021105</v>
          </cell>
          <cell r="GJ9">
            <v>121</v>
          </cell>
          <cell r="GK9" t="str">
            <v>021105</v>
          </cell>
          <cell r="GL9">
            <v>155</v>
          </cell>
          <cell r="GM9" t="str">
            <v>021105</v>
          </cell>
          <cell r="GN9">
            <v>105</v>
          </cell>
          <cell r="GO9" t="str">
            <v>021105</v>
          </cell>
          <cell r="GP9">
            <v>139</v>
          </cell>
          <cell r="GQ9" t="str">
            <v>021105</v>
          </cell>
          <cell r="GR9">
            <v>160</v>
          </cell>
          <cell r="GS9" t="str">
            <v>021105</v>
          </cell>
          <cell r="GT9">
            <v>159</v>
          </cell>
          <cell r="GU9" t="str">
            <v>021105</v>
          </cell>
          <cell r="GV9">
            <v>150</v>
          </cell>
          <cell r="GW9" t="str">
            <v>021105</v>
          </cell>
          <cell r="GX9">
            <v>179</v>
          </cell>
          <cell r="GY9" t="str">
            <v>021105</v>
          </cell>
          <cell r="GZ9">
            <v>167</v>
          </cell>
          <cell r="HA9" t="str">
            <v>021105</v>
          </cell>
          <cell r="HB9">
            <v>173</v>
          </cell>
          <cell r="HC9" t="str">
            <v>021105</v>
          </cell>
          <cell r="HD9">
            <v>170</v>
          </cell>
          <cell r="HE9" t="str">
            <v>021105</v>
          </cell>
          <cell r="HF9">
            <v>157</v>
          </cell>
          <cell r="HG9" t="str">
            <v>021105</v>
          </cell>
          <cell r="HH9">
            <v>231</v>
          </cell>
          <cell r="HI9" t="str">
            <v>021105</v>
          </cell>
          <cell r="HJ9">
            <v>168</v>
          </cell>
          <cell r="HK9" t="str">
            <v>021105</v>
          </cell>
          <cell r="HL9">
            <v>180</v>
          </cell>
          <cell r="HM9" t="str">
            <v>021105</v>
          </cell>
          <cell r="HN9">
            <v>178</v>
          </cell>
          <cell r="HO9" t="str">
            <v>021105</v>
          </cell>
          <cell r="HP9">
            <v>180</v>
          </cell>
          <cell r="HQ9" t="str">
            <v>021105</v>
          </cell>
          <cell r="HR9">
            <v>214</v>
          </cell>
          <cell r="HS9" t="str">
            <v>021105</v>
          </cell>
          <cell r="HT9">
            <v>208</v>
          </cell>
          <cell r="HU9" t="str">
            <v>021105</v>
          </cell>
          <cell r="HV9">
            <v>190</v>
          </cell>
          <cell r="HW9" t="str">
            <v>021105</v>
          </cell>
          <cell r="HX9">
            <v>187</v>
          </cell>
          <cell r="HY9" t="str">
            <v>021105</v>
          </cell>
          <cell r="HZ9">
            <v>205</v>
          </cell>
          <cell r="IA9" t="str">
            <v>021105</v>
          </cell>
          <cell r="IB9">
            <v>222</v>
          </cell>
          <cell r="IC9" t="str">
            <v>021105</v>
          </cell>
          <cell r="ID9">
            <v>210</v>
          </cell>
          <cell r="IE9" t="str">
            <v>021105</v>
          </cell>
          <cell r="IF9">
            <v>217</v>
          </cell>
          <cell r="IG9" t="str">
            <v>021105</v>
          </cell>
          <cell r="IH9">
            <v>220</v>
          </cell>
          <cell r="II9" t="str">
            <v>021105</v>
          </cell>
          <cell r="IJ9">
            <v>222</v>
          </cell>
          <cell r="IK9" t="str">
            <v>021105</v>
          </cell>
          <cell r="IL9">
            <v>210</v>
          </cell>
          <cell r="IM9" t="str">
            <v>021105</v>
          </cell>
          <cell r="IN9">
            <v>175</v>
          </cell>
          <cell r="IO9" t="str">
            <v>021105</v>
          </cell>
          <cell r="IP9">
            <v>183</v>
          </cell>
          <cell r="IQ9" t="str">
            <v>021105</v>
          </cell>
          <cell r="IR9">
            <v>187</v>
          </cell>
          <cell r="IS9" t="str">
            <v>021105</v>
          </cell>
          <cell r="IT9">
            <v>215</v>
          </cell>
          <cell r="IU9" t="str">
            <v>021105</v>
          </cell>
          <cell r="IV9">
            <v>133</v>
          </cell>
          <cell r="IW9" t="str">
            <v>021105</v>
          </cell>
          <cell r="IX9">
            <v>194</v>
          </cell>
          <cell r="IY9" t="str">
            <v>021105</v>
          </cell>
          <cell r="IZ9">
            <v>121</v>
          </cell>
          <cell r="JA9" t="str">
            <v>021105</v>
          </cell>
          <cell r="JB9">
            <v>173</v>
          </cell>
          <cell r="JC9" t="str">
            <v>021105</v>
          </cell>
          <cell r="JD9">
            <v>144</v>
          </cell>
          <cell r="JE9" t="str">
            <v>021105</v>
          </cell>
          <cell r="JF9">
            <v>157</v>
          </cell>
          <cell r="JG9" t="str">
            <v>021105</v>
          </cell>
          <cell r="JH9">
            <v>117</v>
          </cell>
          <cell r="JI9" t="str">
            <v>021105</v>
          </cell>
          <cell r="JJ9">
            <v>157</v>
          </cell>
          <cell r="JK9" t="str">
            <v>021105</v>
          </cell>
          <cell r="JL9">
            <v>95</v>
          </cell>
          <cell r="JM9" t="str">
            <v>021105</v>
          </cell>
          <cell r="JN9">
            <v>86</v>
          </cell>
          <cell r="JO9" t="str">
            <v>021105</v>
          </cell>
          <cell r="JP9">
            <v>74</v>
          </cell>
          <cell r="JQ9" t="str">
            <v>021105</v>
          </cell>
          <cell r="JR9">
            <v>116</v>
          </cell>
          <cell r="JS9" t="str">
            <v>021105</v>
          </cell>
          <cell r="JT9">
            <v>77</v>
          </cell>
          <cell r="JU9" t="str">
            <v>021105</v>
          </cell>
          <cell r="JV9">
            <v>155</v>
          </cell>
          <cell r="JW9" t="str">
            <v>021105</v>
          </cell>
          <cell r="JX9">
            <v>66</v>
          </cell>
          <cell r="JY9" t="str">
            <v>021105</v>
          </cell>
          <cell r="JZ9">
            <v>103</v>
          </cell>
          <cell r="KA9" t="str">
            <v>021105</v>
          </cell>
          <cell r="KB9">
            <v>64</v>
          </cell>
          <cell r="KC9" t="str">
            <v>021105</v>
          </cell>
          <cell r="KD9">
            <v>80</v>
          </cell>
          <cell r="KE9" t="str">
            <v>021105</v>
          </cell>
          <cell r="KF9">
            <v>47</v>
          </cell>
          <cell r="KG9" t="str">
            <v>021105</v>
          </cell>
          <cell r="KH9">
            <v>60</v>
          </cell>
          <cell r="KI9" t="str">
            <v>021105</v>
          </cell>
          <cell r="KJ9">
            <v>43</v>
          </cell>
          <cell r="KK9" t="str">
            <v>021105</v>
          </cell>
          <cell r="KL9">
            <v>79</v>
          </cell>
          <cell r="KM9" t="str">
            <v>021105</v>
          </cell>
          <cell r="KN9">
            <v>27</v>
          </cell>
          <cell r="KO9" t="str">
            <v>021105</v>
          </cell>
          <cell r="KP9">
            <v>72</v>
          </cell>
          <cell r="KQ9" t="str">
            <v>021105</v>
          </cell>
          <cell r="KR9">
            <v>14</v>
          </cell>
          <cell r="KS9" t="str">
            <v>021105</v>
          </cell>
          <cell r="KT9">
            <v>42</v>
          </cell>
          <cell r="KU9" t="str">
            <v>021105</v>
          </cell>
          <cell r="KV9">
            <v>12</v>
          </cell>
          <cell r="KW9" t="str">
            <v>021105</v>
          </cell>
          <cell r="KX9">
            <v>19</v>
          </cell>
          <cell r="KY9" t="str">
            <v>021105</v>
          </cell>
          <cell r="KZ9">
            <v>15</v>
          </cell>
          <cell r="LA9" t="str">
            <v>021105</v>
          </cell>
          <cell r="LB9">
            <v>29</v>
          </cell>
          <cell r="LC9" t="str">
            <v>021105</v>
          </cell>
          <cell r="LD9">
            <v>34</v>
          </cell>
          <cell r="LE9" t="str">
            <v>021105</v>
          </cell>
          <cell r="LF9">
            <v>49</v>
          </cell>
          <cell r="LG9" t="str">
            <v>021105</v>
          </cell>
          <cell r="LH9">
            <v>20</v>
          </cell>
          <cell r="LI9" t="str">
            <v>021105</v>
          </cell>
          <cell r="LJ9">
            <v>59</v>
          </cell>
          <cell r="LK9" t="str">
            <v>021105</v>
          </cell>
          <cell r="LL9">
            <v>22</v>
          </cell>
          <cell r="LM9" t="str">
            <v>021105</v>
          </cell>
          <cell r="LN9">
            <v>64</v>
          </cell>
          <cell r="LO9" t="str">
            <v>021105</v>
          </cell>
          <cell r="LP9">
            <v>18</v>
          </cell>
          <cell r="LQ9" t="str">
            <v>021105</v>
          </cell>
          <cell r="LR9">
            <v>78</v>
          </cell>
          <cell r="LS9" t="str">
            <v>021105</v>
          </cell>
          <cell r="LT9">
            <v>26</v>
          </cell>
          <cell r="LU9" t="str">
            <v>021105</v>
          </cell>
          <cell r="LV9">
            <v>66</v>
          </cell>
          <cell r="LW9" t="str">
            <v>021105</v>
          </cell>
          <cell r="LX9">
            <v>22</v>
          </cell>
          <cell r="LY9" t="str">
            <v>021105</v>
          </cell>
          <cell r="LZ9">
            <v>50</v>
          </cell>
          <cell r="MA9" t="str">
            <v>021105</v>
          </cell>
          <cell r="MB9">
            <v>23</v>
          </cell>
          <cell r="MC9" t="str">
            <v>021105</v>
          </cell>
          <cell r="MD9">
            <v>63</v>
          </cell>
          <cell r="ME9" t="str">
            <v>021105</v>
          </cell>
          <cell r="MF9">
            <v>21</v>
          </cell>
          <cell r="MG9" t="str">
            <v>021105</v>
          </cell>
          <cell r="MH9">
            <v>30</v>
          </cell>
          <cell r="MI9" t="str">
            <v>021105</v>
          </cell>
          <cell r="MJ9">
            <v>11</v>
          </cell>
          <cell r="MK9" t="str">
            <v>021105</v>
          </cell>
          <cell r="ML9">
            <v>29</v>
          </cell>
          <cell r="MM9" t="str">
            <v>021105</v>
          </cell>
          <cell r="MN9">
            <v>6</v>
          </cell>
          <cell r="MO9" t="str">
            <v>021105</v>
          </cell>
          <cell r="MP9">
            <v>22</v>
          </cell>
          <cell r="MQ9" t="str">
            <v>021105</v>
          </cell>
          <cell r="MR9">
            <v>8</v>
          </cell>
          <cell r="MS9" t="str">
            <v>021105</v>
          </cell>
          <cell r="MT9">
            <v>26</v>
          </cell>
          <cell r="MU9" t="str">
            <v>021105</v>
          </cell>
          <cell r="MV9">
            <v>7</v>
          </cell>
          <cell r="MW9" t="str">
            <v>021105</v>
          </cell>
          <cell r="MX9">
            <v>14</v>
          </cell>
          <cell r="MY9" t="str">
            <v>021105</v>
          </cell>
          <cell r="MZ9">
            <v>5</v>
          </cell>
          <cell r="NA9" t="str">
            <v>021105</v>
          </cell>
          <cell r="NB9">
            <v>17</v>
          </cell>
          <cell r="NC9" t="str">
            <v>021105</v>
          </cell>
          <cell r="ND9">
            <v>6</v>
          </cell>
          <cell r="NE9" t="str">
            <v>021105</v>
          </cell>
          <cell r="NF9">
            <v>17</v>
          </cell>
          <cell r="NG9" t="str">
            <v>021105</v>
          </cell>
          <cell r="NH9">
            <v>3</v>
          </cell>
          <cell r="NI9" t="str">
            <v>021111</v>
          </cell>
          <cell r="NJ9">
            <v>32</v>
          </cell>
          <cell r="NK9" t="str">
            <v>021105</v>
          </cell>
          <cell r="NL9">
            <v>2</v>
          </cell>
          <cell r="NM9" t="str">
            <v>021105</v>
          </cell>
          <cell r="NN9">
            <v>7</v>
          </cell>
          <cell r="NO9" t="str">
            <v>021105</v>
          </cell>
          <cell r="NP9">
            <v>1</v>
          </cell>
          <cell r="NQ9" t="str">
            <v>021111</v>
          </cell>
          <cell r="NR9">
            <v>11</v>
          </cell>
          <cell r="NU9" t="str">
            <v>021111</v>
          </cell>
          <cell r="NV9">
            <v>8</v>
          </cell>
          <cell r="NW9" t="str">
            <v>021105</v>
          </cell>
          <cell r="NX9">
            <v>1</v>
          </cell>
          <cell r="NY9" t="str">
            <v>021111</v>
          </cell>
          <cell r="NZ9">
            <v>5</v>
          </cell>
          <cell r="OC9" t="str">
            <v>021201</v>
          </cell>
          <cell r="OD9">
            <v>4</v>
          </cell>
          <cell r="OG9" t="str">
            <v>021405</v>
          </cell>
          <cell r="OH9">
            <v>1</v>
          </cell>
          <cell r="OK9" t="str">
            <v>021701</v>
          </cell>
          <cell r="OL9">
            <v>2</v>
          </cell>
          <cell r="OO9" t="str">
            <v>022203</v>
          </cell>
          <cell r="OP9">
            <v>1</v>
          </cell>
          <cell r="OS9" t="str">
            <v>026003</v>
          </cell>
          <cell r="OT9">
            <v>1</v>
          </cell>
          <cell r="OW9" t="str">
            <v>022205</v>
          </cell>
          <cell r="OX9">
            <v>1</v>
          </cell>
        </row>
        <row r="10">
          <cell r="C10" t="str">
            <v>021110</v>
          </cell>
          <cell r="D10">
            <v>1022</v>
          </cell>
          <cell r="E10" t="str">
            <v>021110</v>
          </cell>
          <cell r="F10">
            <v>971</v>
          </cell>
          <cell r="G10" t="str">
            <v>021110</v>
          </cell>
          <cell r="H10">
            <v>1055</v>
          </cell>
          <cell r="I10" t="str">
            <v>021110</v>
          </cell>
          <cell r="J10">
            <v>998</v>
          </cell>
          <cell r="K10" t="str">
            <v>021110</v>
          </cell>
          <cell r="L10">
            <v>1135</v>
          </cell>
          <cell r="M10" t="str">
            <v>021110</v>
          </cell>
          <cell r="N10">
            <v>1127</v>
          </cell>
          <cell r="O10" t="str">
            <v>021110</v>
          </cell>
          <cell r="P10">
            <v>1193</v>
          </cell>
          <cell r="Q10" t="str">
            <v>021110</v>
          </cell>
          <cell r="R10">
            <v>1193</v>
          </cell>
          <cell r="S10" t="str">
            <v>021110</v>
          </cell>
          <cell r="T10">
            <v>1345</v>
          </cell>
          <cell r="U10" t="str">
            <v>021110</v>
          </cell>
          <cell r="V10">
            <v>1322</v>
          </cell>
          <cell r="W10" t="str">
            <v>021110</v>
          </cell>
          <cell r="X10">
            <v>1346</v>
          </cell>
          <cell r="Y10" t="str">
            <v>021110</v>
          </cell>
          <cell r="Z10">
            <v>1257</v>
          </cell>
          <cell r="AA10" t="str">
            <v>021110</v>
          </cell>
          <cell r="AB10">
            <v>1353</v>
          </cell>
          <cell r="AC10" t="str">
            <v>021110</v>
          </cell>
          <cell r="AD10">
            <v>1319</v>
          </cell>
          <cell r="AE10" t="str">
            <v>021110</v>
          </cell>
          <cell r="AF10">
            <v>1338</v>
          </cell>
          <cell r="AG10" t="str">
            <v>021110</v>
          </cell>
          <cell r="AH10">
            <v>1305</v>
          </cell>
          <cell r="AI10" t="str">
            <v>021110</v>
          </cell>
          <cell r="AJ10">
            <v>1384</v>
          </cell>
          <cell r="AK10" t="str">
            <v>021110</v>
          </cell>
          <cell r="AL10">
            <v>1270</v>
          </cell>
          <cell r="AM10" t="str">
            <v>021110</v>
          </cell>
          <cell r="AN10">
            <v>1180</v>
          </cell>
          <cell r="AO10" t="str">
            <v>021110</v>
          </cell>
          <cell r="AP10">
            <v>1178</v>
          </cell>
          <cell r="AQ10" t="str">
            <v>021110</v>
          </cell>
          <cell r="AR10">
            <v>1260</v>
          </cell>
          <cell r="AS10" t="str">
            <v>021110</v>
          </cell>
          <cell r="AT10">
            <v>1167</v>
          </cell>
          <cell r="AU10" t="str">
            <v>021110</v>
          </cell>
          <cell r="AV10">
            <v>1167</v>
          </cell>
          <cell r="AW10" t="str">
            <v>021110</v>
          </cell>
          <cell r="AX10">
            <v>1076</v>
          </cell>
          <cell r="AY10" t="str">
            <v>021110</v>
          </cell>
          <cell r="AZ10">
            <v>1039</v>
          </cell>
          <cell r="BA10" t="str">
            <v>021110</v>
          </cell>
          <cell r="BB10">
            <v>1026</v>
          </cell>
          <cell r="BC10" t="str">
            <v>021110</v>
          </cell>
          <cell r="BD10">
            <v>976</v>
          </cell>
          <cell r="BE10" t="str">
            <v>021110</v>
          </cell>
          <cell r="BF10">
            <v>944</v>
          </cell>
          <cell r="BG10" t="str">
            <v>021110</v>
          </cell>
          <cell r="BH10">
            <v>852</v>
          </cell>
          <cell r="BI10" t="str">
            <v>021110</v>
          </cell>
          <cell r="BJ10">
            <v>777</v>
          </cell>
          <cell r="BK10" t="str">
            <v>021110</v>
          </cell>
          <cell r="BL10">
            <v>801</v>
          </cell>
          <cell r="BM10" t="str">
            <v>021110</v>
          </cell>
          <cell r="BN10">
            <v>727</v>
          </cell>
          <cell r="BO10" t="str">
            <v>021105</v>
          </cell>
          <cell r="BP10">
            <v>132</v>
          </cell>
          <cell r="BQ10" t="str">
            <v>021105</v>
          </cell>
          <cell r="BR10">
            <v>78</v>
          </cell>
          <cell r="BS10" t="str">
            <v>021105</v>
          </cell>
          <cell r="BT10">
            <v>132</v>
          </cell>
          <cell r="BU10" t="str">
            <v>021110</v>
          </cell>
          <cell r="BV10">
            <v>4</v>
          </cell>
          <cell r="BW10" t="str">
            <v>021110</v>
          </cell>
          <cell r="BX10">
            <v>2</v>
          </cell>
          <cell r="BY10" t="str">
            <v>021110</v>
          </cell>
          <cell r="BZ10">
            <v>1</v>
          </cell>
          <cell r="CA10" t="str">
            <v>021111</v>
          </cell>
          <cell r="CB10">
            <v>332</v>
          </cell>
          <cell r="CC10" t="str">
            <v>021105</v>
          </cell>
          <cell r="CD10">
            <v>63</v>
          </cell>
          <cell r="CE10" t="str">
            <v>021110</v>
          </cell>
          <cell r="CF10">
            <v>1</v>
          </cell>
          <cell r="CG10" t="str">
            <v>021111</v>
          </cell>
          <cell r="CH10">
            <v>231</v>
          </cell>
          <cell r="CI10" t="str">
            <v>021110</v>
          </cell>
          <cell r="CJ10">
            <v>1</v>
          </cell>
          <cell r="CK10" t="str">
            <v>021111</v>
          </cell>
          <cell r="CL10">
            <v>257</v>
          </cell>
          <cell r="CM10" t="str">
            <v>021111</v>
          </cell>
          <cell r="CN10">
            <v>338</v>
          </cell>
          <cell r="CO10" t="str">
            <v>021111</v>
          </cell>
          <cell r="CP10">
            <v>256</v>
          </cell>
          <cell r="CQ10" t="str">
            <v>021111</v>
          </cell>
          <cell r="CR10">
            <v>315</v>
          </cell>
          <cell r="CS10" t="str">
            <v>021110</v>
          </cell>
          <cell r="CT10">
            <v>1</v>
          </cell>
          <cell r="CU10" t="str">
            <v>021111</v>
          </cell>
          <cell r="CV10">
            <v>355</v>
          </cell>
          <cell r="CW10" t="str">
            <v>021111</v>
          </cell>
          <cell r="CX10">
            <v>292</v>
          </cell>
          <cell r="CY10" t="str">
            <v>021111</v>
          </cell>
          <cell r="CZ10">
            <v>376</v>
          </cell>
          <cell r="DA10" t="str">
            <v>021111</v>
          </cell>
          <cell r="DB10">
            <v>319</v>
          </cell>
          <cell r="DC10" t="str">
            <v>021111</v>
          </cell>
          <cell r="DD10">
            <v>369</v>
          </cell>
          <cell r="DE10" t="str">
            <v>021111</v>
          </cell>
          <cell r="DF10">
            <v>350</v>
          </cell>
          <cell r="DG10" t="str">
            <v>021111</v>
          </cell>
          <cell r="DH10">
            <v>371</v>
          </cell>
          <cell r="DI10" t="str">
            <v>021111</v>
          </cell>
          <cell r="DJ10">
            <v>366</v>
          </cell>
          <cell r="DK10" t="str">
            <v>021111</v>
          </cell>
          <cell r="DL10">
            <v>399</v>
          </cell>
          <cell r="DM10" t="str">
            <v>021111</v>
          </cell>
          <cell r="DN10">
            <v>401</v>
          </cell>
          <cell r="DO10" t="str">
            <v>021111</v>
          </cell>
          <cell r="DP10">
            <v>486</v>
          </cell>
          <cell r="DQ10" t="str">
            <v>021111</v>
          </cell>
          <cell r="DR10">
            <v>432</v>
          </cell>
          <cell r="DS10" t="str">
            <v>021111</v>
          </cell>
          <cell r="DT10">
            <v>550</v>
          </cell>
          <cell r="DU10" t="str">
            <v>021110</v>
          </cell>
          <cell r="DV10">
            <v>1</v>
          </cell>
          <cell r="DW10" t="str">
            <v>021111</v>
          </cell>
          <cell r="DX10">
            <v>651</v>
          </cell>
          <cell r="DY10" t="str">
            <v>021111</v>
          </cell>
          <cell r="DZ10">
            <v>548</v>
          </cell>
          <cell r="EA10" t="str">
            <v>021111</v>
          </cell>
          <cell r="EB10">
            <v>693</v>
          </cell>
          <cell r="EC10" t="str">
            <v>021111</v>
          </cell>
          <cell r="ED10">
            <v>641</v>
          </cell>
          <cell r="EE10" t="str">
            <v>021111</v>
          </cell>
          <cell r="EF10">
            <v>678</v>
          </cell>
          <cell r="EG10" t="str">
            <v>021110</v>
          </cell>
          <cell r="EH10">
            <v>1</v>
          </cell>
          <cell r="EI10" t="str">
            <v>021111</v>
          </cell>
          <cell r="EJ10">
            <v>632</v>
          </cell>
          <cell r="EK10" t="str">
            <v>021111</v>
          </cell>
          <cell r="EL10">
            <v>626</v>
          </cell>
          <cell r="EM10" t="str">
            <v>021111</v>
          </cell>
          <cell r="EN10">
            <v>583</v>
          </cell>
          <cell r="EO10" t="str">
            <v>021111</v>
          </cell>
          <cell r="EP10">
            <v>615</v>
          </cell>
          <cell r="EQ10" t="str">
            <v>021111</v>
          </cell>
          <cell r="ER10">
            <v>595</v>
          </cell>
          <cell r="ES10" t="str">
            <v>021111</v>
          </cell>
          <cell r="ET10">
            <v>570</v>
          </cell>
          <cell r="EU10" t="str">
            <v>021111</v>
          </cell>
          <cell r="EV10">
            <v>641</v>
          </cell>
          <cell r="EW10" t="str">
            <v>021111</v>
          </cell>
          <cell r="EX10">
            <v>616</v>
          </cell>
          <cell r="EY10" t="str">
            <v>021111</v>
          </cell>
          <cell r="EZ10">
            <v>518</v>
          </cell>
          <cell r="FA10" t="str">
            <v>021111</v>
          </cell>
          <cell r="FB10">
            <v>550</v>
          </cell>
          <cell r="FC10" t="str">
            <v>021111</v>
          </cell>
          <cell r="FD10">
            <v>526</v>
          </cell>
          <cell r="FE10" t="str">
            <v>021111</v>
          </cell>
          <cell r="FF10">
            <v>554</v>
          </cell>
          <cell r="FG10" t="str">
            <v>021111</v>
          </cell>
          <cell r="FH10">
            <v>506</v>
          </cell>
          <cell r="FI10" t="str">
            <v>021111</v>
          </cell>
          <cell r="FJ10">
            <v>531</v>
          </cell>
          <cell r="FK10" t="str">
            <v>021111</v>
          </cell>
          <cell r="FL10">
            <v>468</v>
          </cell>
          <cell r="FM10" t="str">
            <v>021111</v>
          </cell>
          <cell r="FN10">
            <v>563</v>
          </cell>
          <cell r="FO10" t="str">
            <v>021111</v>
          </cell>
          <cell r="FP10">
            <v>474</v>
          </cell>
          <cell r="FQ10" t="str">
            <v>021111</v>
          </cell>
          <cell r="FR10">
            <v>532</v>
          </cell>
          <cell r="FS10" t="str">
            <v>021111</v>
          </cell>
          <cell r="FT10">
            <v>430</v>
          </cell>
          <cell r="FU10" t="str">
            <v>021111</v>
          </cell>
          <cell r="FV10">
            <v>557</v>
          </cell>
          <cell r="FW10" t="str">
            <v>021111</v>
          </cell>
          <cell r="FX10">
            <v>471</v>
          </cell>
          <cell r="FY10" t="str">
            <v>021111</v>
          </cell>
          <cell r="FZ10">
            <v>531</v>
          </cell>
          <cell r="GA10" t="str">
            <v>021111</v>
          </cell>
          <cell r="GB10">
            <v>435</v>
          </cell>
          <cell r="GC10" t="str">
            <v>021111</v>
          </cell>
          <cell r="GD10">
            <v>557</v>
          </cell>
          <cell r="GE10" t="str">
            <v>021111</v>
          </cell>
          <cell r="GF10">
            <v>448</v>
          </cell>
          <cell r="GG10" t="str">
            <v>021111</v>
          </cell>
          <cell r="GH10">
            <v>516</v>
          </cell>
          <cell r="GI10" t="str">
            <v>021111</v>
          </cell>
          <cell r="GJ10">
            <v>422</v>
          </cell>
          <cell r="GK10" t="str">
            <v>021111</v>
          </cell>
          <cell r="GL10">
            <v>551</v>
          </cell>
          <cell r="GM10" t="str">
            <v>021111</v>
          </cell>
          <cell r="GN10">
            <v>415</v>
          </cell>
          <cell r="GO10" t="str">
            <v>021111</v>
          </cell>
          <cell r="GP10">
            <v>508</v>
          </cell>
          <cell r="GQ10" t="str">
            <v>021111</v>
          </cell>
          <cell r="GR10">
            <v>455</v>
          </cell>
          <cell r="GS10" t="str">
            <v>021111</v>
          </cell>
          <cell r="GT10">
            <v>543</v>
          </cell>
          <cell r="GU10" t="str">
            <v>021111</v>
          </cell>
          <cell r="GV10">
            <v>412</v>
          </cell>
          <cell r="GW10" t="str">
            <v>021111</v>
          </cell>
          <cell r="GX10">
            <v>500</v>
          </cell>
          <cell r="GY10" t="str">
            <v>021111</v>
          </cell>
          <cell r="GZ10">
            <v>408</v>
          </cell>
          <cell r="HA10" t="str">
            <v>021111</v>
          </cell>
          <cell r="HB10">
            <v>534</v>
          </cell>
          <cell r="HC10" t="str">
            <v>021111</v>
          </cell>
          <cell r="HD10">
            <v>414</v>
          </cell>
          <cell r="HE10" t="str">
            <v>021111</v>
          </cell>
          <cell r="HF10">
            <v>511</v>
          </cell>
          <cell r="HG10" t="str">
            <v>021111</v>
          </cell>
          <cell r="HH10">
            <v>426</v>
          </cell>
          <cell r="HI10" t="str">
            <v>021111</v>
          </cell>
          <cell r="HJ10">
            <v>460</v>
          </cell>
          <cell r="HK10" t="str">
            <v>021111</v>
          </cell>
          <cell r="HL10">
            <v>469</v>
          </cell>
          <cell r="HM10" t="str">
            <v>021111</v>
          </cell>
          <cell r="HN10">
            <v>560</v>
          </cell>
          <cell r="HO10" t="str">
            <v>021111</v>
          </cell>
          <cell r="HP10">
            <v>468</v>
          </cell>
          <cell r="HQ10" t="str">
            <v>021111</v>
          </cell>
          <cell r="HR10">
            <v>585</v>
          </cell>
          <cell r="HS10" t="str">
            <v>021111</v>
          </cell>
          <cell r="HT10">
            <v>486</v>
          </cell>
          <cell r="HU10" t="str">
            <v>021111</v>
          </cell>
          <cell r="HV10">
            <v>630</v>
          </cell>
          <cell r="HW10" t="str">
            <v>021111</v>
          </cell>
          <cell r="HX10">
            <v>559</v>
          </cell>
          <cell r="HY10" t="str">
            <v>021111</v>
          </cell>
          <cell r="HZ10">
            <v>680</v>
          </cell>
          <cell r="IA10" t="str">
            <v>021111</v>
          </cell>
          <cell r="IB10">
            <v>602</v>
          </cell>
          <cell r="IC10" t="str">
            <v>021111</v>
          </cell>
          <cell r="ID10">
            <v>743</v>
          </cell>
          <cell r="IE10" t="str">
            <v>021111</v>
          </cell>
          <cell r="IF10">
            <v>601</v>
          </cell>
          <cell r="IG10" t="str">
            <v>021111</v>
          </cell>
          <cell r="IH10">
            <v>754</v>
          </cell>
          <cell r="II10" t="str">
            <v>021111</v>
          </cell>
          <cell r="IJ10">
            <v>581</v>
          </cell>
          <cell r="IK10" t="str">
            <v>021111</v>
          </cell>
          <cell r="IL10">
            <v>852</v>
          </cell>
          <cell r="IM10" t="str">
            <v>021111</v>
          </cell>
          <cell r="IN10">
            <v>598</v>
          </cell>
          <cell r="IO10" t="str">
            <v>021111</v>
          </cell>
          <cell r="IP10">
            <v>812</v>
          </cell>
          <cell r="IQ10" t="str">
            <v>021111</v>
          </cell>
          <cell r="IR10">
            <v>561</v>
          </cell>
          <cell r="IS10" t="str">
            <v>021111</v>
          </cell>
          <cell r="IT10">
            <v>832</v>
          </cell>
          <cell r="IU10" t="str">
            <v>021111</v>
          </cell>
          <cell r="IV10">
            <v>535</v>
          </cell>
          <cell r="IW10" t="str">
            <v>021111</v>
          </cell>
          <cell r="IX10">
            <v>805</v>
          </cell>
          <cell r="IY10" t="str">
            <v>021111</v>
          </cell>
          <cell r="IZ10">
            <v>490</v>
          </cell>
          <cell r="JA10" t="str">
            <v>021111</v>
          </cell>
          <cell r="JB10">
            <v>692</v>
          </cell>
          <cell r="JC10" t="str">
            <v>021111</v>
          </cell>
          <cell r="JD10">
            <v>467</v>
          </cell>
          <cell r="JE10" t="str">
            <v>021111</v>
          </cell>
          <cell r="JF10">
            <v>671</v>
          </cell>
          <cell r="JG10" t="str">
            <v>021111</v>
          </cell>
          <cell r="JH10">
            <v>488</v>
          </cell>
          <cell r="JI10" t="str">
            <v>021111</v>
          </cell>
          <cell r="JJ10">
            <v>654</v>
          </cell>
          <cell r="JK10" t="str">
            <v>021111</v>
          </cell>
          <cell r="JL10">
            <v>379</v>
          </cell>
          <cell r="JM10" t="str">
            <v>021111</v>
          </cell>
          <cell r="JN10">
            <v>594</v>
          </cell>
          <cell r="JO10" t="str">
            <v>021111</v>
          </cell>
          <cell r="JP10">
            <v>357</v>
          </cell>
          <cell r="JQ10" t="str">
            <v>021111</v>
          </cell>
          <cell r="JR10">
            <v>623</v>
          </cell>
          <cell r="JS10" t="str">
            <v>021111</v>
          </cell>
          <cell r="JT10">
            <v>365</v>
          </cell>
          <cell r="JU10" t="str">
            <v>021111</v>
          </cell>
          <cell r="JV10">
            <v>534</v>
          </cell>
          <cell r="JW10" t="str">
            <v>021111</v>
          </cell>
          <cell r="JX10">
            <v>233</v>
          </cell>
          <cell r="JY10" t="str">
            <v>021111</v>
          </cell>
          <cell r="JZ10">
            <v>456</v>
          </cell>
          <cell r="KA10" t="str">
            <v>021111</v>
          </cell>
          <cell r="KB10">
            <v>235</v>
          </cell>
          <cell r="KC10" t="str">
            <v>021111</v>
          </cell>
          <cell r="KD10">
            <v>430</v>
          </cell>
          <cell r="KE10" t="str">
            <v>021111</v>
          </cell>
          <cell r="KF10">
            <v>188</v>
          </cell>
          <cell r="KG10" t="str">
            <v>021111</v>
          </cell>
          <cell r="KH10">
            <v>342</v>
          </cell>
          <cell r="KI10" t="str">
            <v>021111</v>
          </cell>
          <cell r="KJ10">
            <v>172</v>
          </cell>
          <cell r="KK10" t="str">
            <v>021111</v>
          </cell>
          <cell r="KL10">
            <v>350</v>
          </cell>
          <cell r="KM10" t="str">
            <v>021111</v>
          </cell>
          <cell r="KN10">
            <v>145</v>
          </cell>
          <cell r="KO10" t="str">
            <v>021111</v>
          </cell>
          <cell r="KP10">
            <v>293</v>
          </cell>
          <cell r="KQ10" t="str">
            <v>021111</v>
          </cell>
          <cell r="KR10">
            <v>68</v>
          </cell>
          <cell r="KS10" t="str">
            <v>021111</v>
          </cell>
          <cell r="KT10">
            <v>130</v>
          </cell>
          <cell r="KU10" t="str">
            <v>021111</v>
          </cell>
          <cell r="KV10">
            <v>38</v>
          </cell>
          <cell r="KW10" t="str">
            <v>021111</v>
          </cell>
          <cell r="KX10">
            <v>84</v>
          </cell>
          <cell r="KY10" t="str">
            <v>021111</v>
          </cell>
          <cell r="KZ10">
            <v>25</v>
          </cell>
          <cell r="LA10" t="str">
            <v>021111</v>
          </cell>
          <cell r="LB10">
            <v>96</v>
          </cell>
          <cell r="LC10" t="str">
            <v>021111</v>
          </cell>
          <cell r="LD10">
            <v>81</v>
          </cell>
          <cell r="LE10" t="str">
            <v>021111</v>
          </cell>
          <cell r="LF10">
            <v>170</v>
          </cell>
          <cell r="LG10" t="str">
            <v>021111</v>
          </cell>
          <cell r="LH10">
            <v>75</v>
          </cell>
          <cell r="LI10" t="str">
            <v>021111</v>
          </cell>
          <cell r="LJ10">
            <v>264</v>
          </cell>
          <cell r="LK10" t="str">
            <v>021111</v>
          </cell>
          <cell r="LL10">
            <v>75</v>
          </cell>
          <cell r="LM10" t="str">
            <v>021111</v>
          </cell>
          <cell r="LN10">
            <v>248</v>
          </cell>
          <cell r="LO10" t="str">
            <v>021111</v>
          </cell>
          <cell r="LP10">
            <v>84</v>
          </cell>
          <cell r="LQ10" t="str">
            <v>021111</v>
          </cell>
          <cell r="LR10">
            <v>277</v>
          </cell>
          <cell r="LS10" t="str">
            <v>021111</v>
          </cell>
          <cell r="LT10">
            <v>71</v>
          </cell>
          <cell r="LU10" t="str">
            <v>021111</v>
          </cell>
          <cell r="LV10">
            <v>272</v>
          </cell>
          <cell r="LW10" t="str">
            <v>021111</v>
          </cell>
          <cell r="LX10">
            <v>55</v>
          </cell>
          <cell r="LY10" t="str">
            <v>021111</v>
          </cell>
          <cell r="LZ10">
            <v>215</v>
          </cell>
          <cell r="MA10" t="str">
            <v>021111</v>
          </cell>
          <cell r="MB10">
            <v>51</v>
          </cell>
          <cell r="MC10" t="str">
            <v>021111</v>
          </cell>
          <cell r="MD10">
            <v>180</v>
          </cell>
          <cell r="ME10" t="str">
            <v>021111</v>
          </cell>
          <cell r="MF10">
            <v>47</v>
          </cell>
          <cell r="MG10" t="str">
            <v>021111</v>
          </cell>
          <cell r="MH10">
            <v>150</v>
          </cell>
          <cell r="MI10" t="str">
            <v>021111</v>
          </cell>
          <cell r="MJ10">
            <v>21</v>
          </cell>
          <cell r="MK10" t="str">
            <v>021111</v>
          </cell>
          <cell r="ML10">
            <v>69</v>
          </cell>
          <cell r="MM10" t="str">
            <v>021111</v>
          </cell>
          <cell r="MN10">
            <v>23</v>
          </cell>
          <cell r="MO10" t="str">
            <v>021111</v>
          </cell>
          <cell r="MP10">
            <v>64</v>
          </cell>
          <cell r="MQ10" t="str">
            <v>021111</v>
          </cell>
          <cell r="MR10">
            <v>19</v>
          </cell>
          <cell r="MS10" t="str">
            <v>021111</v>
          </cell>
          <cell r="MT10">
            <v>82</v>
          </cell>
          <cell r="MU10" t="str">
            <v>021111</v>
          </cell>
          <cell r="MV10">
            <v>20</v>
          </cell>
          <cell r="MW10" t="str">
            <v>021111</v>
          </cell>
          <cell r="MX10">
            <v>72</v>
          </cell>
          <cell r="MY10" t="str">
            <v>021111</v>
          </cell>
          <cell r="MZ10">
            <v>7</v>
          </cell>
          <cell r="NA10" t="str">
            <v>021111</v>
          </cell>
          <cell r="NB10">
            <v>53</v>
          </cell>
          <cell r="NC10" t="str">
            <v>021111</v>
          </cell>
          <cell r="ND10">
            <v>15</v>
          </cell>
          <cell r="NE10" t="str">
            <v>021111</v>
          </cell>
          <cell r="NF10">
            <v>28</v>
          </cell>
          <cell r="NG10" t="str">
            <v>021111</v>
          </cell>
          <cell r="NH10">
            <v>8</v>
          </cell>
          <cell r="NI10" t="str">
            <v>021201</v>
          </cell>
          <cell r="NJ10">
            <v>31</v>
          </cell>
          <cell r="NK10" t="str">
            <v>021111</v>
          </cell>
          <cell r="NL10">
            <v>1</v>
          </cell>
          <cell r="NM10" t="str">
            <v>021111</v>
          </cell>
          <cell r="NN10">
            <v>16</v>
          </cell>
          <cell r="NO10" t="str">
            <v>021111</v>
          </cell>
          <cell r="NP10">
            <v>5</v>
          </cell>
          <cell r="NQ10" t="str">
            <v>021201</v>
          </cell>
          <cell r="NR10">
            <v>11</v>
          </cell>
          <cell r="NS10" t="str">
            <v>021111</v>
          </cell>
          <cell r="NT10">
            <v>2</v>
          </cell>
          <cell r="NU10" t="str">
            <v>021201</v>
          </cell>
          <cell r="NV10">
            <v>8</v>
          </cell>
          <cell r="NW10" t="str">
            <v>021201</v>
          </cell>
          <cell r="NX10">
            <v>1</v>
          </cell>
          <cell r="NY10" t="str">
            <v>021201</v>
          </cell>
          <cell r="NZ10">
            <v>4</v>
          </cell>
          <cell r="OA10" t="str">
            <v>021111</v>
          </cell>
          <cell r="OB10">
            <v>2</v>
          </cell>
          <cell r="OC10" t="str">
            <v>021205</v>
          </cell>
          <cell r="OD10">
            <v>3</v>
          </cell>
          <cell r="OG10" t="str">
            <v>021424</v>
          </cell>
          <cell r="OH10">
            <v>2</v>
          </cell>
          <cell r="OK10" t="str">
            <v>021800</v>
          </cell>
          <cell r="OL10">
            <v>1</v>
          </cell>
          <cell r="OO10" t="str">
            <v>022208</v>
          </cell>
          <cell r="OP10">
            <v>1</v>
          </cell>
          <cell r="OS10" t="str">
            <v>027002</v>
          </cell>
          <cell r="OT10">
            <v>2</v>
          </cell>
          <cell r="OW10" t="str">
            <v>022300</v>
          </cell>
          <cell r="OX10">
            <v>1</v>
          </cell>
        </row>
        <row r="11">
          <cell r="C11" t="str">
            <v>021111</v>
          </cell>
          <cell r="D11">
            <v>370</v>
          </cell>
          <cell r="E11" t="str">
            <v>021111</v>
          </cell>
          <cell r="F11">
            <v>371</v>
          </cell>
          <cell r="G11" t="str">
            <v>021111</v>
          </cell>
          <cell r="H11">
            <v>391</v>
          </cell>
          <cell r="I11" t="str">
            <v>021111</v>
          </cell>
          <cell r="J11">
            <v>344</v>
          </cell>
          <cell r="K11" t="str">
            <v>021111</v>
          </cell>
          <cell r="L11">
            <v>444</v>
          </cell>
          <cell r="M11" t="str">
            <v>021111</v>
          </cell>
          <cell r="N11">
            <v>398</v>
          </cell>
          <cell r="O11" t="str">
            <v>021111</v>
          </cell>
          <cell r="P11">
            <v>442</v>
          </cell>
          <cell r="Q11" t="str">
            <v>021111</v>
          </cell>
          <cell r="R11">
            <v>409</v>
          </cell>
          <cell r="S11" t="str">
            <v>021111</v>
          </cell>
          <cell r="T11">
            <v>522</v>
          </cell>
          <cell r="U11" t="str">
            <v>021111</v>
          </cell>
          <cell r="V11">
            <v>492</v>
          </cell>
          <cell r="W11" t="str">
            <v>021111</v>
          </cell>
          <cell r="X11">
            <v>539</v>
          </cell>
          <cell r="Y11" t="str">
            <v>021111</v>
          </cell>
          <cell r="Z11">
            <v>490</v>
          </cell>
          <cell r="AA11" t="str">
            <v>021111</v>
          </cell>
          <cell r="AB11">
            <v>579</v>
          </cell>
          <cell r="AC11" t="str">
            <v>021111</v>
          </cell>
          <cell r="AD11">
            <v>522</v>
          </cell>
          <cell r="AE11" t="str">
            <v>021111</v>
          </cell>
          <cell r="AF11">
            <v>571</v>
          </cell>
          <cell r="AG11" t="str">
            <v>021111</v>
          </cell>
          <cell r="AH11">
            <v>488</v>
          </cell>
          <cell r="AI11" t="str">
            <v>021111</v>
          </cell>
          <cell r="AJ11">
            <v>581</v>
          </cell>
          <cell r="AK11" t="str">
            <v>021111</v>
          </cell>
          <cell r="AL11">
            <v>495</v>
          </cell>
          <cell r="AM11" t="str">
            <v>021111</v>
          </cell>
          <cell r="AN11">
            <v>500</v>
          </cell>
          <cell r="AO11" t="str">
            <v>021111</v>
          </cell>
          <cell r="AP11">
            <v>490</v>
          </cell>
          <cell r="AQ11" t="str">
            <v>021111</v>
          </cell>
          <cell r="AR11">
            <v>525</v>
          </cell>
          <cell r="AS11" t="str">
            <v>021111</v>
          </cell>
          <cell r="AT11">
            <v>502</v>
          </cell>
          <cell r="AU11" t="str">
            <v>021111</v>
          </cell>
          <cell r="AV11">
            <v>527</v>
          </cell>
          <cell r="AW11" t="str">
            <v>021111</v>
          </cell>
          <cell r="AX11">
            <v>488</v>
          </cell>
          <cell r="AY11" t="str">
            <v>021111</v>
          </cell>
          <cell r="AZ11">
            <v>564</v>
          </cell>
          <cell r="BA11" t="str">
            <v>021111</v>
          </cell>
          <cell r="BB11">
            <v>473</v>
          </cell>
          <cell r="BC11" t="str">
            <v>021111</v>
          </cell>
          <cell r="BD11">
            <v>501</v>
          </cell>
          <cell r="BE11" t="str">
            <v>021111</v>
          </cell>
          <cell r="BF11">
            <v>460</v>
          </cell>
          <cell r="BG11" t="str">
            <v>021111</v>
          </cell>
          <cell r="BH11">
            <v>432</v>
          </cell>
          <cell r="BI11" t="str">
            <v>021111</v>
          </cell>
          <cell r="BJ11">
            <v>408</v>
          </cell>
          <cell r="BK11" t="str">
            <v>021111</v>
          </cell>
          <cell r="BL11">
            <v>415</v>
          </cell>
          <cell r="BM11" t="str">
            <v>021111</v>
          </cell>
          <cell r="BN11">
            <v>352</v>
          </cell>
          <cell r="BO11" t="str">
            <v>021110</v>
          </cell>
          <cell r="BP11">
            <v>12</v>
          </cell>
          <cell r="BQ11" t="str">
            <v>021110</v>
          </cell>
          <cell r="BR11">
            <v>19</v>
          </cell>
          <cell r="BS11" t="str">
            <v>021110</v>
          </cell>
          <cell r="BT11">
            <v>5</v>
          </cell>
          <cell r="BU11" t="str">
            <v>021111</v>
          </cell>
          <cell r="BV11">
            <v>288</v>
          </cell>
          <cell r="BW11" t="str">
            <v>021111</v>
          </cell>
          <cell r="BX11">
            <v>334</v>
          </cell>
          <cell r="BY11" t="str">
            <v>021111</v>
          </cell>
          <cell r="BZ11">
            <v>258</v>
          </cell>
          <cell r="CA11" t="str">
            <v>021201</v>
          </cell>
          <cell r="CB11">
            <v>596</v>
          </cell>
          <cell r="CC11" t="str">
            <v>021111</v>
          </cell>
          <cell r="CD11">
            <v>259</v>
          </cell>
          <cell r="CE11" t="str">
            <v>021111</v>
          </cell>
          <cell r="CF11">
            <v>320</v>
          </cell>
          <cell r="CG11" t="str">
            <v>021120</v>
          </cell>
          <cell r="CH11">
            <v>1</v>
          </cell>
          <cell r="CI11" t="str">
            <v>021111</v>
          </cell>
          <cell r="CJ11">
            <v>348</v>
          </cell>
          <cell r="CK11" t="str">
            <v>021201</v>
          </cell>
          <cell r="CL11">
            <v>579</v>
          </cell>
          <cell r="CM11" t="str">
            <v>021201</v>
          </cell>
          <cell r="CN11">
            <v>653</v>
          </cell>
          <cell r="CO11" t="str">
            <v>021120</v>
          </cell>
          <cell r="CP11">
            <v>1</v>
          </cell>
          <cell r="CQ11" t="str">
            <v>021201</v>
          </cell>
          <cell r="CR11">
            <v>703</v>
          </cell>
          <cell r="CS11" t="str">
            <v>021111</v>
          </cell>
          <cell r="CT11">
            <v>272</v>
          </cell>
          <cell r="CU11" t="str">
            <v>021201</v>
          </cell>
          <cell r="CV11">
            <v>695</v>
          </cell>
          <cell r="CW11" t="str">
            <v>021201</v>
          </cell>
          <cell r="CX11">
            <v>682</v>
          </cell>
          <cell r="CY11" t="str">
            <v>021201</v>
          </cell>
          <cell r="CZ11">
            <v>733</v>
          </cell>
          <cell r="DA11" t="str">
            <v>021200</v>
          </cell>
          <cell r="DB11">
            <v>1</v>
          </cell>
          <cell r="DC11" t="str">
            <v>021201</v>
          </cell>
          <cell r="DD11">
            <v>792</v>
          </cell>
          <cell r="DE11" t="str">
            <v>021120</v>
          </cell>
          <cell r="DF11">
            <v>1</v>
          </cell>
          <cell r="DG11" t="str">
            <v>021201</v>
          </cell>
          <cell r="DH11">
            <v>800</v>
          </cell>
          <cell r="DI11" t="str">
            <v>021201</v>
          </cell>
          <cell r="DJ11">
            <v>779</v>
          </cell>
          <cell r="DK11" t="str">
            <v>021201</v>
          </cell>
          <cell r="DL11">
            <v>878</v>
          </cell>
          <cell r="DM11" t="str">
            <v>021201</v>
          </cell>
          <cell r="DN11">
            <v>987</v>
          </cell>
          <cell r="DO11" t="str">
            <v>021201</v>
          </cell>
          <cell r="DP11">
            <v>1077</v>
          </cell>
          <cell r="DQ11" t="str">
            <v>021201</v>
          </cell>
          <cell r="DR11">
            <v>1122</v>
          </cell>
          <cell r="DS11" t="str">
            <v>021130</v>
          </cell>
          <cell r="DT11">
            <v>1</v>
          </cell>
          <cell r="DU11" t="str">
            <v>021111</v>
          </cell>
          <cell r="DV11">
            <v>521</v>
          </cell>
          <cell r="DW11" t="str">
            <v>021201</v>
          </cell>
          <cell r="DX11">
            <v>1405</v>
          </cell>
          <cell r="DY11" t="str">
            <v>021201</v>
          </cell>
          <cell r="DZ11">
            <v>1402</v>
          </cell>
          <cell r="EA11" t="str">
            <v>021201</v>
          </cell>
          <cell r="EB11">
            <v>1465</v>
          </cell>
          <cell r="EC11" t="str">
            <v>021201</v>
          </cell>
          <cell r="ED11">
            <v>1477</v>
          </cell>
          <cell r="EE11" t="str">
            <v>021201</v>
          </cell>
          <cell r="EF11">
            <v>1590</v>
          </cell>
          <cell r="EG11" t="str">
            <v>021111</v>
          </cell>
          <cell r="EH11">
            <v>699</v>
          </cell>
          <cell r="EI11" t="str">
            <v>021201</v>
          </cell>
          <cell r="EJ11">
            <v>1450</v>
          </cell>
          <cell r="EK11" t="str">
            <v>021201</v>
          </cell>
          <cell r="EL11">
            <v>1517</v>
          </cell>
          <cell r="EM11" t="str">
            <v>021201</v>
          </cell>
          <cell r="EN11">
            <v>1437</v>
          </cell>
          <cell r="EO11" t="str">
            <v>021201</v>
          </cell>
          <cell r="EP11">
            <v>1430</v>
          </cell>
          <cell r="EQ11" t="str">
            <v>021201</v>
          </cell>
          <cell r="ER11">
            <v>1345</v>
          </cell>
          <cell r="ES11" t="str">
            <v>021200</v>
          </cell>
          <cell r="ET11">
            <v>1</v>
          </cell>
          <cell r="EU11" t="str">
            <v>021201</v>
          </cell>
          <cell r="EV11">
            <v>1246</v>
          </cell>
          <cell r="EW11" t="str">
            <v>021201</v>
          </cell>
          <cell r="EX11">
            <v>1372</v>
          </cell>
          <cell r="EY11" t="str">
            <v>021201</v>
          </cell>
          <cell r="EZ11">
            <v>1094</v>
          </cell>
          <cell r="FA11" t="str">
            <v>021201</v>
          </cell>
          <cell r="FB11">
            <v>1191</v>
          </cell>
          <cell r="FC11" t="str">
            <v>021201</v>
          </cell>
          <cell r="FD11">
            <v>1007</v>
          </cell>
          <cell r="FE11" t="str">
            <v>021201</v>
          </cell>
          <cell r="FF11">
            <v>1142</v>
          </cell>
          <cell r="FG11" t="str">
            <v>021201</v>
          </cell>
          <cell r="FH11">
            <v>937</v>
          </cell>
          <cell r="FI11" t="str">
            <v>021201</v>
          </cell>
          <cell r="FJ11">
            <v>1048</v>
          </cell>
          <cell r="FK11" t="str">
            <v>021201</v>
          </cell>
          <cell r="FL11">
            <v>925</v>
          </cell>
          <cell r="FM11" t="str">
            <v>021201</v>
          </cell>
          <cell r="FN11">
            <v>1002</v>
          </cell>
          <cell r="FO11" t="str">
            <v>021201</v>
          </cell>
          <cell r="FP11">
            <v>867</v>
          </cell>
          <cell r="FQ11" t="str">
            <v>021201</v>
          </cell>
          <cell r="FR11">
            <v>996</v>
          </cell>
          <cell r="FS11" t="str">
            <v>021201</v>
          </cell>
          <cell r="FT11">
            <v>915</v>
          </cell>
          <cell r="FU11" t="str">
            <v>021201</v>
          </cell>
          <cell r="FV11">
            <v>1033</v>
          </cell>
          <cell r="FW11" t="str">
            <v>021201</v>
          </cell>
          <cell r="FX11">
            <v>764</v>
          </cell>
          <cell r="FY11" t="str">
            <v>021201</v>
          </cell>
          <cell r="FZ11">
            <v>974</v>
          </cell>
          <cell r="GA11" t="str">
            <v>021201</v>
          </cell>
          <cell r="GB11">
            <v>810</v>
          </cell>
          <cell r="GC11" t="str">
            <v>021201</v>
          </cell>
          <cell r="GD11">
            <v>924</v>
          </cell>
          <cell r="GE11" t="str">
            <v>021201</v>
          </cell>
          <cell r="GF11">
            <v>760</v>
          </cell>
          <cell r="GG11" t="str">
            <v>021201</v>
          </cell>
          <cell r="GH11">
            <v>920</v>
          </cell>
          <cell r="GI11" t="str">
            <v>021201</v>
          </cell>
          <cell r="GJ11">
            <v>725</v>
          </cell>
          <cell r="GK11" t="str">
            <v>021201</v>
          </cell>
          <cell r="GL11">
            <v>920</v>
          </cell>
          <cell r="GM11" t="str">
            <v>021201</v>
          </cell>
          <cell r="GN11">
            <v>769</v>
          </cell>
          <cell r="GO11" t="str">
            <v>021201</v>
          </cell>
          <cell r="GP11">
            <v>898</v>
          </cell>
          <cell r="GQ11" t="str">
            <v>021201</v>
          </cell>
          <cell r="GR11">
            <v>723</v>
          </cell>
          <cell r="GS11" t="str">
            <v>021201</v>
          </cell>
          <cell r="GT11">
            <v>915</v>
          </cell>
          <cell r="GU11" t="str">
            <v>021201</v>
          </cell>
          <cell r="GV11">
            <v>747</v>
          </cell>
          <cell r="GW11" t="str">
            <v>021201</v>
          </cell>
          <cell r="GX11">
            <v>988</v>
          </cell>
          <cell r="GY11" t="str">
            <v>021201</v>
          </cell>
          <cell r="GZ11">
            <v>727</v>
          </cell>
          <cell r="HA11" t="str">
            <v>021201</v>
          </cell>
          <cell r="HB11">
            <v>1024</v>
          </cell>
          <cell r="HC11" t="str">
            <v>021201</v>
          </cell>
          <cell r="HD11">
            <v>779</v>
          </cell>
          <cell r="HE11" t="str">
            <v>021200</v>
          </cell>
          <cell r="HF11">
            <v>1</v>
          </cell>
          <cell r="HG11" t="str">
            <v>021201</v>
          </cell>
          <cell r="HH11">
            <v>910</v>
          </cell>
          <cell r="HI11" t="str">
            <v>021201</v>
          </cell>
          <cell r="HJ11">
            <v>1112</v>
          </cell>
          <cell r="HK11" t="str">
            <v>021201</v>
          </cell>
          <cell r="HL11">
            <v>930</v>
          </cell>
          <cell r="HM11" t="str">
            <v>021201</v>
          </cell>
          <cell r="HN11">
            <v>1226</v>
          </cell>
          <cell r="HO11" t="str">
            <v>021201</v>
          </cell>
          <cell r="HP11">
            <v>968</v>
          </cell>
          <cell r="HQ11" t="str">
            <v>021201</v>
          </cell>
          <cell r="HR11">
            <v>1219</v>
          </cell>
          <cell r="HS11" t="str">
            <v>021201</v>
          </cell>
          <cell r="HT11">
            <v>1034</v>
          </cell>
          <cell r="HU11" t="str">
            <v>021201</v>
          </cell>
          <cell r="HV11">
            <v>1358</v>
          </cell>
          <cell r="HW11" t="str">
            <v>021201</v>
          </cell>
          <cell r="HX11">
            <v>1061</v>
          </cell>
          <cell r="HY11" t="str">
            <v>021201</v>
          </cell>
          <cell r="HZ11">
            <v>1389</v>
          </cell>
          <cell r="IA11" t="str">
            <v>021201</v>
          </cell>
          <cell r="IB11">
            <v>1150</v>
          </cell>
          <cell r="IC11" t="str">
            <v>021201</v>
          </cell>
          <cell r="ID11">
            <v>1467</v>
          </cell>
          <cell r="IE11" t="str">
            <v>021201</v>
          </cell>
          <cell r="IF11">
            <v>1148</v>
          </cell>
          <cell r="IG11" t="str">
            <v>021201</v>
          </cell>
          <cell r="IH11">
            <v>1421</v>
          </cell>
          <cell r="II11" t="str">
            <v>021201</v>
          </cell>
          <cell r="IJ11">
            <v>1065</v>
          </cell>
          <cell r="IK11" t="str">
            <v>021120</v>
          </cell>
          <cell r="IL11">
            <v>1</v>
          </cell>
          <cell r="IM11" t="str">
            <v>021201</v>
          </cell>
          <cell r="IN11">
            <v>1063</v>
          </cell>
          <cell r="IO11" t="str">
            <v>021201</v>
          </cell>
          <cell r="IP11">
            <v>1313</v>
          </cell>
          <cell r="IQ11" t="str">
            <v>021201</v>
          </cell>
          <cell r="IR11">
            <v>998</v>
          </cell>
          <cell r="IS11" t="str">
            <v>021201</v>
          </cell>
          <cell r="IT11">
            <v>1234</v>
          </cell>
          <cell r="IU11" t="str">
            <v>021201</v>
          </cell>
          <cell r="IV11">
            <v>827</v>
          </cell>
          <cell r="IW11" t="str">
            <v>021201</v>
          </cell>
          <cell r="IX11">
            <v>1215</v>
          </cell>
          <cell r="IY11" t="str">
            <v>021201</v>
          </cell>
          <cell r="IZ11">
            <v>726</v>
          </cell>
          <cell r="JA11" t="str">
            <v>021201</v>
          </cell>
          <cell r="JB11">
            <v>1070</v>
          </cell>
          <cell r="JC11" t="str">
            <v>021201</v>
          </cell>
          <cell r="JD11">
            <v>628</v>
          </cell>
          <cell r="JE11" t="str">
            <v>021201</v>
          </cell>
          <cell r="JF11">
            <v>974</v>
          </cell>
          <cell r="JG11" t="str">
            <v>021201</v>
          </cell>
          <cell r="JH11">
            <v>597</v>
          </cell>
          <cell r="JI11" t="str">
            <v>021201</v>
          </cell>
          <cell r="JJ11">
            <v>939</v>
          </cell>
          <cell r="JK11" t="str">
            <v>021201</v>
          </cell>
          <cell r="JL11">
            <v>546</v>
          </cell>
          <cell r="JM11" t="str">
            <v>021201</v>
          </cell>
          <cell r="JN11">
            <v>870</v>
          </cell>
          <cell r="JO11" t="str">
            <v>021201</v>
          </cell>
          <cell r="JP11">
            <v>542</v>
          </cell>
          <cell r="JQ11" t="str">
            <v>021201</v>
          </cell>
          <cell r="JR11">
            <v>836</v>
          </cell>
          <cell r="JS11" t="str">
            <v>021201</v>
          </cell>
          <cell r="JT11">
            <v>415</v>
          </cell>
          <cell r="JU11" t="str">
            <v>021201</v>
          </cell>
          <cell r="JV11">
            <v>766</v>
          </cell>
          <cell r="JW11" t="str">
            <v>021201</v>
          </cell>
          <cell r="JX11">
            <v>373</v>
          </cell>
          <cell r="JY11" t="str">
            <v>021201</v>
          </cell>
          <cell r="JZ11">
            <v>648</v>
          </cell>
          <cell r="KA11" t="str">
            <v>021201</v>
          </cell>
          <cell r="KB11">
            <v>368</v>
          </cell>
          <cell r="KC11" t="str">
            <v>021201</v>
          </cell>
          <cell r="KD11">
            <v>692</v>
          </cell>
          <cell r="KE11" t="str">
            <v>021201</v>
          </cell>
          <cell r="KF11">
            <v>278</v>
          </cell>
          <cell r="KG11" t="str">
            <v>021201</v>
          </cell>
          <cell r="KH11">
            <v>544</v>
          </cell>
          <cell r="KI11" t="str">
            <v>021201</v>
          </cell>
          <cell r="KJ11">
            <v>279</v>
          </cell>
          <cell r="KK11" t="str">
            <v>021201</v>
          </cell>
          <cell r="KL11">
            <v>526</v>
          </cell>
          <cell r="KM11" t="str">
            <v>021201</v>
          </cell>
          <cell r="KN11">
            <v>180</v>
          </cell>
          <cell r="KO11" t="str">
            <v>021201</v>
          </cell>
          <cell r="KP11">
            <v>405</v>
          </cell>
          <cell r="KQ11" t="str">
            <v>021201</v>
          </cell>
          <cell r="KR11">
            <v>111</v>
          </cell>
          <cell r="KS11" t="str">
            <v>021201</v>
          </cell>
          <cell r="KT11">
            <v>211</v>
          </cell>
          <cell r="KU11" t="str">
            <v>021201</v>
          </cell>
          <cell r="KV11">
            <v>72</v>
          </cell>
          <cell r="KW11" t="str">
            <v>021201</v>
          </cell>
          <cell r="KX11">
            <v>170</v>
          </cell>
          <cell r="KY11" t="str">
            <v>021201</v>
          </cell>
          <cell r="KZ11">
            <v>74</v>
          </cell>
          <cell r="LA11" t="str">
            <v>021201</v>
          </cell>
          <cell r="LB11">
            <v>161</v>
          </cell>
          <cell r="LC11" t="str">
            <v>021201</v>
          </cell>
          <cell r="LD11">
            <v>97</v>
          </cell>
          <cell r="LE11" t="str">
            <v>021201</v>
          </cell>
          <cell r="LF11">
            <v>291</v>
          </cell>
          <cell r="LG11" t="str">
            <v>021201</v>
          </cell>
          <cell r="LH11">
            <v>135</v>
          </cell>
          <cell r="LI11" t="str">
            <v>021201</v>
          </cell>
          <cell r="LJ11">
            <v>387</v>
          </cell>
          <cell r="LK11" t="str">
            <v>021201</v>
          </cell>
          <cell r="LL11">
            <v>132</v>
          </cell>
          <cell r="LM11" t="str">
            <v>021201</v>
          </cell>
          <cell r="LN11">
            <v>383</v>
          </cell>
          <cell r="LO11" t="str">
            <v>021201</v>
          </cell>
          <cell r="LP11">
            <v>139</v>
          </cell>
          <cell r="LQ11" t="str">
            <v>021201</v>
          </cell>
          <cell r="LR11">
            <v>404</v>
          </cell>
          <cell r="LS11" t="str">
            <v>021201</v>
          </cell>
          <cell r="LT11">
            <v>108</v>
          </cell>
          <cell r="LU11" t="str">
            <v>021201</v>
          </cell>
          <cell r="LV11">
            <v>325</v>
          </cell>
          <cell r="LW11" t="str">
            <v>021201</v>
          </cell>
          <cell r="LX11">
            <v>87</v>
          </cell>
          <cell r="LY11" t="str">
            <v>021201</v>
          </cell>
          <cell r="LZ11">
            <v>270</v>
          </cell>
          <cell r="MA11" t="str">
            <v>021201</v>
          </cell>
          <cell r="MB11">
            <v>69</v>
          </cell>
          <cell r="MC11" t="str">
            <v>021201</v>
          </cell>
          <cell r="MD11">
            <v>177</v>
          </cell>
          <cell r="ME11" t="str">
            <v>021201</v>
          </cell>
          <cell r="MF11">
            <v>59</v>
          </cell>
          <cell r="MG11" t="str">
            <v>021201</v>
          </cell>
          <cell r="MH11">
            <v>150</v>
          </cell>
          <cell r="MI11" t="str">
            <v>021201</v>
          </cell>
          <cell r="MJ11">
            <v>34</v>
          </cell>
          <cell r="MK11" t="str">
            <v>021201</v>
          </cell>
          <cell r="ML11">
            <v>119</v>
          </cell>
          <cell r="MM11" t="str">
            <v>021201</v>
          </cell>
          <cell r="MN11">
            <v>22</v>
          </cell>
          <cell r="MO11" t="str">
            <v>021201</v>
          </cell>
          <cell r="MP11">
            <v>68</v>
          </cell>
          <cell r="MQ11" t="str">
            <v>021201</v>
          </cell>
          <cell r="MR11">
            <v>29</v>
          </cell>
          <cell r="MS11" t="str">
            <v>021201</v>
          </cell>
          <cell r="MT11">
            <v>77</v>
          </cell>
          <cell r="MU11" t="str">
            <v>021201</v>
          </cell>
          <cell r="MV11">
            <v>13</v>
          </cell>
          <cell r="MW11" t="str">
            <v>021201</v>
          </cell>
          <cell r="MX11">
            <v>52</v>
          </cell>
          <cell r="MY11" t="str">
            <v>021201</v>
          </cell>
          <cell r="MZ11">
            <v>15</v>
          </cell>
          <cell r="NA11" t="str">
            <v>021201</v>
          </cell>
          <cell r="NB11">
            <v>54</v>
          </cell>
          <cell r="NC11" t="str">
            <v>021201</v>
          </cell>
          <cell r="ND11">
            <v>3</v>
          </cell>
          <cell r="NE11" t="str">
            <v>021201</v>
          </cell>
          <cell r="NF11">
            <v>29</v>
          </cell>
          <cell r="NG11" t="str">
            <v>021201</v>
          </cell>
          <cell r="NH11">
            <v>3</v>
          </cell>
          <cell r="NI11" t="str">
            <v>021205</v>
          </cell>
          <cell r="NJ11">
            <v>16</v>
          </cell>
          <cell r="NK11" t="str">
            <v>021201</v>
          </cell>
          <cell r="NL11">
            <v>2</v>
          </cell>
          <cell r="NM11" t="str">
            <v>021201</v>
          </cell>
          <cell r="NN11">
            <v>20</v>
          </cell>
          <cell r="NO11" t="str">
            <v>021201</v>
          </cell>
          <cell r="NP11">
            <v>1</v>
          </cell>
          <cell r="NQ11" t="str">
            <v>021205</v>
          </cell>
          <cell r="NR11">
            <v>6</v>
          </cell>
          <cell r="NS11" t="str">
            <v>021201</v>
          </cell>
          <cell r="NT11">
            <v>1</v>
          </cell>
          <cell r="NU11" t="str">
            <v>021205</v>
          </cell>
          <cell r="NV11">
            <v>2</v>
          </cell>
          <cell r="NY11" t="str">
            <v>021205</v>
          </cell>
          <cell r="NZ11">
            <v>2</v>
          </cell>
          <cell r="OA11" t="str">
            <v>021201</v>
          </cell>
          <cell r="OB11">
            <v>1</v>
          </cell>
          <cell r="OC11" t="str">
            <v>021206</v>
          </cell>
          <cell r="OD11">
            <v>2</v>
          </cell>
          <cell r="OG11" t="str">
            <v>021502</v>
          </cell>
          <cell r="OH11">
            <v>1</v>
          </cell>
          <cell r="OK11" t="str">
            <v>022103</v>
          </cell>
          <cell r="OL11">
            <v>1</v>
          </cell>
          <cell r="OO11" t="str">
            <v>022300</v>
          </cell>
          <cell r="OP11">
            <v>1</v>
          </cell>
          <cell r="OQ11" t="str">
            <v>021201</v>
          </cell>
          <cell r="OR11">
            <v>1</v>
          </cell>
          <cell r="OS11" t="str">
            <v>029001</v>
          </cell>
          <cell r="OT11">
            <v>1</v>
          </cell>
          <cell r="OW11" t="str">
            <v>022400</v>
          </cell>
          <cell r="OX11">
            <v>1</v>
          </cell>
        </row>
        <row r="12">
          <cell r="C12" t="str">
            <v>021120</v>
          </cell>
          <cell r="D12">
            <v>1503</v>
          </cell>
          <cell r="E12" t="str">
            <v>021120</v>
          </cell>
          <cell r="F12">
            <v>1423</v>
          </cell>
          <cell r="G12" t="str">
            <v>021120</v>
          </cell>
          <cell r="H12">
            <v>1525</v>
          </cell>
          <cell r="I12" t="str">
            <v>021120</v>
          </cell>
          <cell r="J12">
            <v>1484</v>
          </cell>
          <cell r="K12" t="str">
            <v>021120</v>
          </cell>
          <cell r="L12">
            <v>1725</v>
          </cell>
          <cell r="M12" t="str">
            <v>021120</v>
          </cell>
          <cell r="N12">
            <v>1636</v>
          </cell>
          <cell r="O12" t="str">
            <v>021120</v>
          </cell>
          <cell r="P12">
            <v>1860</v>
          </cell>
          <cell r="Q12" t="str">
            <v>021120</v>
          </cell>
          <cell r="R12">
            <v>1700</v>
          </cell>
          <cell r="S12" t="str">
            <v>021120</v>
          </cell>
          <cell r="T12">
            <v>2009</v>
          </cell>
          <cell r="U12" t="str">
            <v>021120</v>
          </cell>
          <cell r="V12">
            <v>1968</v>
          </cell>
          <cell r="W12" t="str">
            <v>021120</v>
          </cell>
          <cell r="X12">
            <v>2007</v>
          </cell>
          <cell r="Y12" t="str">
            <v>021120</v>
          </cell>
          <cell r="Z12">
            <v>1976</v>
          </cell>
          <cell r="AA12" t="str">
            <v>021120</v>
          </cell>
          <cell r="AB12">
            <v>2071</v>
          </cell>
          <cell r="AC12" t="str">
            <v>021120</v>
          </cell>
          <cell r="AD12">
            <v>1958</v>
          </cell>
          <cell r="AE12" t="str">
            <v>021120</v>
          </cell>
          <cell r="AF12">
            <v>1882</v>
          </cell>
          <cell r="AG12" t="str">
            <v>021120</v>
          </cell>
          <cell r="AH12">
            <v>1826</v>
          </cell>
          <cell r="AI12" t="str">
            <v>021120</v>
          </cell>
          <cell r="AJ12">
            <v>1841</v>
          </cell>
          <cell r="AK12" t="str">
            <v>021120</v>
          </cell>
          <cell r="AL12">
            <v>1792</v>
          </cell>
          <cell r="AM12" t="str">
            <v>021120</v>
          </cell>
          <cell r="AN12">
            <v>1704</v>
          </cell>
          <cell r="AO12" t="str">
            <v>021120</v>
          </cell>
          <cell r="AP12">
            <v>1678</v>
          </cell>
          <cell r="AQ12" t="str">
            <v>021120</v>
          </cell>
          <cell r="AR12">
            <v>1692</v>
          </cell>
          <cell r="AS12" t="str">
            <v>021120</v>
          </cell>
          <cell r="AT12">
            <v>1633</v>
          </cell>
          <cell r="AU12" t="str">
            <v>021120</v>
          </cell>
          <cell r="AV12">
            <v>1552</v>
          </cell>
          <cell r="AW12" t="str">
            <v>021120</v>
          </cell>
          <cell r="AX12">
            <v>1526</v>
          </cell>
          <cell r="AY12" t="str">
            <v>021120</v>
          </cell>
          <cell r="AZ12">
            <v>1433</v>
          </cell>
          <cell r="BA12" t="str">
            <v>021120</v>
          </cell>
          <cell r="BB12">
            <v>1350</v>
          </cell>
          <cell r="BC12" t="str">
            <v>021120</v>
          </cell>
          <cell r="BD12">
            <v>1385</v>
          </cell>
          <cell r="BE12" t="str">
            <v>021120</v>
          </cell>
          <cell r="BF12">
            <v>1244</v>
          </cell>
          <cell r="BG12" t="str">
            <v>021120</v>
          </cell>
          <cell r="BH12">
            <v>1182</v>
          </cell>
          <cell r="BI12" t="str">
            <v>021120</v>
          </cell>
          <cell r="BJ12">
            <v>1092</v>
          </cell>
          <cell r="BK12" t="str">
            <v>021120</v>
          </cell>
          <cell r="BL12">
            <v>1060</v>
          </cell>
          <cell r="BM12" t="str">
            <v>021120</v>
          </cell>
          <cell r="BN12">
            <v>1130</v>
          </cell>
          <cell r="BO12" t="str">
            <v>021111</v>
          </cell>
          <cell r="BP12">
            <v>360</v>
          </cell>
          <cell r="BQ12" t="str">
            <v>021111</v>
          </cell>
          <cell r="BR12">
            <v>315</v>
          </cell>
          <cell r="BS12" t="str">
            <v>021111</v>
          </cell>
          <cell r="BT12">
            <v>358</v>
          </cell>
          <cell r="BU12" t="str">
            <v>021201</v>
          </cell>
          <cell r="BV12">
            <v>557</v>
          </cell>
          <cell r="BW12" t="str">
            <v>021120</v>
          </cell>
          <cell r="BX12">
            <v>1</v>
          </cell>
          <cell r="BY12" t="str">
            <v>021120</v>
          </cell>
          <cell r="BZ12">
            <v>1</v>
          </cell>
          <cell r="CA12" t="str">
            <v>021205</v>
          </cell>
          <cell r="CB12">
            <v>143</v>
          </cell>
          <cell r="CC12" t="str">
            <v>021201</v>
          </cell>
          <cell r="CD12">
            <v>554</v>
          </cell>
          <cell r="CE12" t="str">
            <v>021130</v>
          </cell>
          <cell r="CF12">
            <v>1</v>
          </cell>
          <cell r="CG12" t="str">
            <v>021130</v>
          </cell>
          <cell r="CH12">
            <v>1</v>
          </cell>
          <cell r="CI12" t="str">
            <v>021120</v>
          </cell>
          <cell r="CJ12">
            <v>1</v>
          </cell>
          <cell r="CK12" t="str">
            <v>021205</v>
          </cell>
          <cell r="CL12">
            <v>87</v>
          </cell>
          <cell r="CM12" t="str">
            <v>021205</v>
          </cell>
          <cell r="CN12">
            <v>140</v>
          </cell>
          <cell r="CO12" t="str">
            <v>021130</v>
          </cell>
          <cell r="CP12">
            <v>1</v>
          </cell>
          <cell r="CQ12" t="str">
            <v>021205</v>
          </cell>
          <cell r="CR12">
            <v>143</v>
          </cell>
          <cell r="CS12" t="str">
            <v>021201</v>
          </cell>
          <cell r="CT12">
            <v>618</v>
          </cell>
          <cell r="CU12" t="str">
            <v>021205</v>
          </cell>
          <cell r="CV12">
            <v>136</v>
          </cell>
          <cell r="CW12" t="str">
            <v>021205</v>
          </cell>
          <cell r="CX12">
            <v>96</v>
          </cell>
          <cell r="CY12" t="str">
            <v>021205</v>
          </cell>
          <cell r="CZ12">
            <v>138</v>
          </cell>
          <cell r="DA12" t="str">
            <v>021201</v>
          </cell>
          <cell r="DB12">
            <v>686</v>
          </cell>
          <cell r="DC12" t="str">
            <v>021205</v>
          </cell>
          <cell r="DD12">
            <v>142</v>
          </cell>
          <cell r="DE12" t="str">
            <v>021201</v>
          </cell>
          <cell r="DF12">
            <v>786</v>
          </cell>
          <cell r="DG12" t="str">
            <v>021205</v>
          </cell>
          <cell r="DH12">
            <v>132</v>
          </cell>
          <cell r="DI12" t="str">
            <v>021205</v>
          </cell>
          <cell r="DJ12">
            <v>103</v>
          </cell>
          <cell r="DK12" t="str">
            <v>021205</v>
          </cell>
          <cell r="DL12">
            <v>167</v>
          </cell>
          <cell r="DM12" t="str">
            <v>021205</v>
          </cell>
          <cell r="DN12">
            <v>98</v>
          </cell>
          <cell r="DO12" t="str">
            <v>021205</v>
          </cell>
          <cell r="DP12">
            <v>189</v>
          </cell>
          <cell r="DQ12" t="str">
            <v>021205</v>
          </cell>
          <cell r="DR12">
            <v>137</v>
          </cell>
          <cell r="DS12" t="str">
            <v>021201</v>
          </cell>
          <cell r="DT12">
            <v>1219</v>
          </cell>
          <cell r="DU12" t="str">
            <v>021201</v>
          </cell>
          <cell r="DV12">
            <v>1292</v>
          </cell>
          <cell r="DW12" t="str">
            <v>021205</v>
          </cell>
          <cell r="DX12">
            <v>213</v>
          </cell>
          <cell r="DY12" t="str">
            <v>021205</v>
          </cell>
          <cell r="DZ12">
            <v>146</v>
          </cell>
          <cell r="EA12" t="str">
            <v>021205</v>
          </cell>
          <cell r="EB12">
            <v>237</v>
          </cell>
          <cell r="EC12" t="str">
            <v>021205</v>
          </cell>
          <cell r="ED12">
            <v>186</v>
          </cell>
          <cell r="EE12" t="str">
            <v>021205</v>
          </cell>
          <cell r="EF12">
            <v>241</v>
          </cell>
          <cell r="EG12" t="str">
            <v>021201</v>
          </cell>
          <cell r="EH12">
            <v>1698</v>
          </cell>
          <cell r="EI12" t="str">
            <v>021205</v>
          </cell>
          <cell r="EJ12">
            <v>254</v>
          </cell>
          <cell r="EK12" t="str">
            <v>021205</v>
          </cell>
          <cell r="EL12">
            <v>224</v>
          </cell>
          <cell r="EM12" t="str">
            <v>021205</v>
          </cell>
          <cell r="EN12">
            <v>247</v>
          </cell>
          <cell r="EO12" t="str">
            <v>021205</v>
          </cell>
          <cell r="EP12">
            <v>192</v>
          </cell>
          <cell r="EQ12" t="str">
            <v>021205</v>
          </cell>
          <cell r="ER12">
            <v>197</v>
          </cell>
          <cell r="ES12" t="str">
            <v>021201</v>
          </cell>
          <cell r="ET12">
            <v>1414</v>
          </cell>
          <cell r="EU12" t="str">
            <v>021205</v>
          </cell>
          <cell r="EV12">
            <v>193</v>
          </cell>
          <cell r="EW12" t="str">
            <v>021205</v>
          </cell>
          <cell r="EX12">
            <v>200</v>
          </cell>
          <cell r="EY12" t="str">
            <v>021205</v>
          </cell>
          <cell r="EZ12">
            <v>209</v>
          </cell>
          <cell r="FA12" t="str">
            <v>021205</v>
          </cell>
          <cell r="FB12">
            <v>155</v>
          </cell>
          <cell r="FC12" t="str">
            <v>021205</v>
          </cell>
          <cell r="FD12">
            <v>162</v>
          </cell>
          <cell r="FE12" t="str">
            <v>021205</v>
          </cell>
          <cell r="FF12">
            <v>168</v>
          </cell>
          <cell r="FG12" t="str">
            <v>021205</v>
          </cell>
          <cell r="FH12">
            <v>177</v>
          </cell>
          <cell r="FI12" t="str">
            <v>021205</v>
          </cell>
          <cell r="FJ12">
            <v>163</v>
          </cell>
          <cell r="FK12" t="str">
            <v>021205</v>
          </cell>
          <cell r="FL12">
            <v>186</v>
          </cell>
          <cell r="FM12" t="str">
            <v>021205</v>
          </cell>
          <cell r="FN12">
            <v>165</v>
          </cell>
          <cell r="FO12" t="str">
            <v>021205</v>
          </cell>
          <cell r="FP12">
            <v>152</v>
          </cell>
          <cell r="FQ12" t="str">
            <v>021205</v>
          </cell>
          <cell r="FR12">
            <v>178</v>
          </cell>
          <cell r="FS12" t="str">
            <v>021205</v>
          </cell>
          <cell r="FT12">
            <v>170</v>
          </cell>
          <cell r="FU12" t="str">
            <v>021205</v>
          </cell>
          <cell r="FV12">
            <v>187</v>
          </cell>
          <cell r="FW12" t="str">
            <v>021205</v>
          </cell>
          <cell r="FX12">
            <v>173</v>
          </cell>
          <cell r="FY12" t="str">
            <v>021205</v>
          </cell>
          <cell r="FZ12">
            <v>198</v>
          </cell>
          <cell r="GA12" t="str">
            <v>021205</v>
          </cell>
          <cell r="GB12">
            <v>155</v>
          </cell>
          <cell r="GC12" t="str">
            <v>021205</v>
          </cell>
          <cell r="GD12">
            <v>165</v>
          </cell>
          <cell r="GE12" t="str">
            <v>021205</v>
          </cell>
          <cell r="GF12">
            <v>183</v>
          </cell>
          <cell r="GG12" t="str">
            <v>021205</v>
          </cell>
          <cell r="GH12">
            <v>160</v>
          </cell>
          <cell r="GI12" t="str">
            <v>021205</v>
          </cell>
          <cell r="GJ12">
            <v>188</v>
          </cell>
          <cell r="GK12" t="str">
            <v>021205</v>
          </cell>
          <cell r="GL12">
            <v>175</v>
          </cell>
          <cell r="GM12" t="str">
            <v>021205</v>
          </cell>
          <cell r="GN12">
            <v>185</v>
          </cell>
          <cell r="GO12" t="str">
            <v>021205</v>
          </cell>
          <cell r="GP12">
            <v>177</v>
          </cell>
          <cell r="GQ12" t="str">
            <v>021205</v>
          </cell>
          <cell r="GR12">
            <v>174</v>
          </cell>
          <cell r="GS12" t="str">
            <v>021205</v>
          </cell>
          <cell r="GT12">
            <v>212</v>
          </cell>
          <cell r="GU12" t="str">
            <v>021205</v>
          </cell>
          <cell r="GV12">
            <v>186</v>
          </cell>
          <cell r="GW12" t="str">
            <v>021205</v>
          </cell>
          <cell r="GX12">
            <v>170</v>
          </cell>
          <cell r="GY12" t="str">
            <v>021205</v>
          </cell>
          <cell r="GZ12">
            <v>195</v>
          </cell>
          <cell r="HA12" t="str">
            <v>021205</v>
          </cell>
          <cell r="HB12">
            <v>182</v>
          </cell>
          <cell r="HC12" t="str">
            <v>021205</v>
          </cell>
          <cell r="HD12">
            <v>208</v>
          </cell>
          <cell r="HE12" t="str">
            <v>021201</v>
          </cell>
          <cell r="HF12">
            <v>1020</v>
          </cell>
          <cell r="HG12" t="str">
            <v>021205</v>
          </cell>
          <cell r="HH12">
            <v>216</v>
          </cell>
          <cell r="HI12" t="str">
            <v>021205</v>
          </cell>
          <cell r="HJ12">
            <v>206</v>
          </cell>
          <cell r="HK12" t="str">
            <v>021205</v>
          </cell>
          <cell r="HL12">
            <v>238</v>
          </cell>
          <cell r="HM12" t="str">
            <v>021205</v>
          </cell>
          <cell r="HN12">
            <v>230</v>
          </cell>
          <cell r="HO12" t="str">
            <v>021205</v>
          </cell>
          <cell r="HP12">
            <v>250</v>
          </cell>
          <cell r="HQ12" t="str">
            <v>021205</v>
          </cell>
          <cell r="HR12">
            <v>225</v>
          </cell>
          <cell r="HS12" t="str">
            <v>021205</v>
          </cell>
          <cell r="HT12">
            <v>276</v>
          </cell>
          <cell r="HU12" t="str">
            <v>021205</v>
          </cell>
          <cell r="HV12">
            <v>191</v>
          </cell>
          <cell r="HW12" t="str">
            <v>021205</v>
          </cell>
          <cell r="HX12">
            <v>229</v>
          </cell>
          <cell r="HY12" t="str">
            <v>021205</v>
          </cell>
          <cell r="HZ12">
            <v>266</v>
          </cell>
          <cell r="IA12" t="str">
            <v>021205</v>
          </cell>
          <cell r="IB12">
            <v>230</v>
          </cell>
          <cell r="IC12" t="str">
            <v>021205</v>
          </cell>
          <cell r="ID12">
            <v>256</v>
          </cell>
          <cell r="IE12" t="str">
            <v>021205</v>
          </cell>
          <cell r="IF12">
            <v>230</v>
          </cell>
          <cell r="IG12" t="str">
            <v>021205</v>
          </cell>
          <cell r="IH12">
            <v>256</v>
          </cell>
          <cell r="II12" t="str">
            <v>021205</v>
          </cell>
          <cell r="IJ12">
            <v>237</v>
          </cell>
          <cell r="IK12" t="str">
            <v>021201</v>
          </cell>
          <cell r="IL12">
            <v>1386</v>
          </cell>
          <cell r="IM12" t="str">
            <v>021205</v>
          </cell>
          <cell r="IN12">
            <v>220</v>
          </cell>
          <cell r="IO12" t="str">
            <v>021205</v>
          </cell>
          <cell r="IP12">
            <v>272</v>
          </cell>
          <cell r="IQ12" t="str">
            <v>021205</v>
          </cell>
          <cell r="IR12">
            <v>199</v>
          </cell>
          <cell r="IS12" t="str">
            <v>021205</v>
          </cell>
          <cell r="IT12">
            <v>228</v>
          </cell>
          <cell r="IU12" t="str">
            <v>021205</v>
          </cell>
          <cell r="IV12">
            <v>202</v>
          </cell>
          <cell r="IW12" t="str">
            <v>021205</v>
          </cell>
          <cell r="IX12">
            <v>233</v>
          </cell>
          <cell r="IY12" t="str">
            <v>021205</v>
          </cell>
          <cell r="IZ12">
            <v>153</v>
          </cell>
          <cell r="JA12" t="str">
            <v>021205</v>
          </cell>
          <cell r="JB12">
            <v>196</v>
          </cell>
          <cell r="JC12" t="str">
            <v>021205</v>
          </cell>
          <cell r="JD12">
            <v>146</v>
          </cell>
          <cell r="JE12" t="str">
            <v>021205</v>
          </cell>
          <cell r="JF12">
            <v>193</v>
          </cell>
          <cell r="JG12" t="str">
            <v>021205</v>
          </cell>
          <cell r="JH12">
            <v>153</v>
          </cell>
          <cell r="JI12" t="str">
            <v>021205</v>
          </cell>
          <cell r="JJ12">
            <v>168</v>
          </cell>
          <cell r="JK12" t="str">
            <v>021205</v>
          </cell>
          <cell r="JL12">
            <v>132</v>
          </cell>
          <cell r="JM12" t="str">
            <v>021205</v>
          </cell>
          <cell r="JN12">
            <v>168</v>
          </cell>
          <cell r="JO12" t="str">
            <v>021205</v>
          </cell>
          <cell r="JP12">
            <v>118</v>
          </cell>
          <cell r="JQ12" t="str">
            <v>021205</v>
          </cell>
          <cell r="JR12">
            <v>169</v>
          </cell>
          <cell r="JS12" t="str">
            <v>021205</v>
          </cell>
          <cell r="JT12">
            <v>87</v>
          </cell>
          <cell r="JU12" t="str">
            <v>021205</v>
          </cell>
          <cell r="JV12">
            <v>123</v>
          </cell>
          <cell r="JW12" t="str">
            <v>021205</v>
          </cell>
          <cell r="JX12">
            <v>91</v>
          </cell>
          <cell r="JY12" t="str">
            <v>021205</v>
          </cell>
          <cell r="JZ12">
            <v>117</v>
          </cell>
          <cell r="KA12" t="str">
            <v>021205</v>
          </cell>
          <cell r="KB12">
            <v>76</v>
          </cell>
          <cell r="KC12" t="str">
            <v>021205</v>
          </cell>
          <cell r="KD12">
            <v>137</v>
          </cell>
          <cell r="KE12" t="str">
            <v>021205</v>
          </cell>
          <cell r="KF12">
            <v>65</v>
          </cell>
          <cell r="KG12" t="str">
            <v>021205</v>
          </cell>
          <cell r="KH12">
            <v>94</v>
          </cell>
          <cell r="KI12" t="str">
            <v>021205</v>
          </cell>
          <cell r="KJ12">
            <v>55</v>
          </cell>
          <cell r="KK12" t="str">
            <v>021205</v>
          </cell>
          <cell r="KL12">
            <v>85</v>
          </cell>
          <cell r="KM12" t="str">
            <v>021205</v>
          </cell>
          <cell r="KN12">
            <v>54</v>
          </cell>
          <cell r="KO12" t="str">
            <v>021205</v>
          </cell>
          <cell r="KP12">
            <v>81</v>
          </cell>
          <cell r="KQ12" t="str">
            <v>021205</v>
          </cell>
          <cell r="KR12">
            <v>22</v>
          </cell>
          <cell r="KS12" t="str">
            <v>021205</v>
          </cell>
          <cell r="KT12">
            <v>37</v>
          </cell>
          <cell r="KU12" t="str">
            <v>021205</v>
          </cell>
          <cell r="KV12">
            <v>19</v>
          </cell>
          <cell r="KW12" t="str">
            <v>021205</v>
          </cell>
          <cell r="KX12">
            <v>26</v>
          </cell>
          <cell r="KY12" t="str">
            <v>021205</v>
          </cell>
          <cell r="KZ12">
            <v>18</v>
          </cell>
          <cell r="LA12" t="str">
            <v>021205</v>
          </cell>
          <cell r="LB12">
            <v>34</v>
          </cell>
          <cell r="LC12" t="str">
            <v>021205</v>
          </cell>
          <cell r="LD12">
            <v>30</v>
          </cell>
          <cell r="LE12" t="str">
            <v>021205</v>
          </cell>
          <cell r="LF12">
            <v>64</v>
          </cell>
          <cell r="LG12" t="str">
            <v>021205</v>
          </cell>
          <cell r="LH12">
            <v>34</v>
          </cell>
          <cell r="LI12" t="str">
            <v>021205</v>
          </cell>
          <cell r="LJ12">
            <v>90</v>
          </cell>
          <cell r="LK12" t="str">
            <v>021205</v>
          </cell>
          <cell r="LL12">
            <v>26</v>
          </cell>
          <cell r="LM12" t="str">
            <v>021205</v>
          </cell>
          <cell r="LN12">
            <v>87</v>
          </cell>
          <cell r="LO12" t="str">
            <v>021205</v>
          </cell>
          <cell r="LP12">
            <v>36</v>
          </cell>
          <cell r="LQ12" t="str">
            <v>021205</v>
          </cell>
          <cell r="LR12">
            <v>110</v>
          </cell>
          <cell r="LS12" t="str">
            <v>021205</v>
          </cell>
          <cell r="LT12">
            <v>31</v>
          </cell>
          <cell r="LU12" t="str">
            <v>021205</v>
          </cell>
          <cell r="LV12">
            <v>85</v>
          </cell>
          <cell r="LW12" t="str">
            <v>021205</v>
          </cell>
          <cell r="LX12">
            <v>24</v>
          </cell>
          <cell r="LY12" t="str">
            <v>021205</v>
          </cell>
          <cell r="LZ12">
            <v>76</v>
          </cell>
          <cell r="MA12" t="str">
            <v>021205</v>
          </cell>
          <cell r="MB12">
            <v>20</v>
          </cell>
          <cell r="MC12" t="str">
            <v>021205</v>
          </cell>
          <cell r="MD12">
            <v>70</v>
          </cell>
          <cell r="ME12" t="str">
            <v>021205</v>
          </cell>
          <cell r="MF12">
            <v>17</v>
          </cell>
          <cell r="MG12" t="str">
            <v>021205</v>
          </cell>
          <cell r="MH12">
            <v>51</v>
          </cell>
          <cell r="MI12" t="str">
            <v>021205</v>
          </cell>
          <cell r="MJ12">
            <v>5</v>
          </cell>
          <cell r="MK12" t="str">
            <v>021205</v>
          </cell>
          <cell r="ML12">
            <v>34</v>
          </cell>
          <cell r="MM12" t="str">
            <v>021205</v>
          </cell>
          <cell r="MN12">
            <v>12</v>
          </cell>
          <cell r="MO12" t="str">
            <v>021205</v>
          </cell>
          <cell r="MP12">
            <v>27</v>
          </cell>
          <cell r="MQ12" t="str">
            <v>021205</v>
          </cell>
          <cell r="MR12">
            <v>8</v>
          </cell>
          <cell r="MS12" t="str">
            <v>021205</v>
          </cell>
          <cell r="MT12">
            <v>28</v>
          </cell>
          <cell r="MU12" t="str">
            <v>021205</v>
          </cell>
          <cell r="MV12">
            <v>6</v>
          </cell>
          <cell r="MW12" t="str">
            <v>021205</v>
          </cell>
          <cell r="MX12">
            <v>20</v>
          </cell>
          <cell r="MY12" t="str">
            <v>021205</v>
          </cell>
          <cell r="MZ12">
            <v>6</v>
          </cell>
          <cell r="NA12" t="str">
            <v>021205</v>
          </cell>
          <cell r="NB12">
            <v>26</v>
          </cell>
          <cell r="NC12" t="str">
            <v>021205</v>
          </cell>
          <cell r="ND12">
            <v>5</v>
          </cell>
          <cell r="NE12" t="str">
            <v>021205</v>
          </cell>
          <cell r="NF12">
            <v>6</v>
          </cell>
          <cell r="NG12" t="str">
            <v>021205</v>
          </cell>
          <cell r="NH12">
            <v>4</v>
          </cell>
          <cell r="NI12" t="str">
            <v>021206</v>
          </cell>
          <cell r="NJ12">
            <v>6</v>
          </cell>
          <cell r="NK12" t="str">
            <v>021205</v>
          </cell>
          <cell r="NL12">
            <v>1</v>
          </cell>
          <cell r="NM12" t="str">
            <v>021205</v>
          </cell>
          <cell r="NN12">
            <v>8</v>
          </cell>
          <cell r="NQ12" t="str">
            <v>021206</v>
          </cell>
          <cell r="NR12">
            <v>4</v>
          </cell>
          <cell r="NU12" t="str">
            <v>021206</v>
          </cell>
          <cell r="NV12">
            <v>5</v>
          </cell>
          <cell r="NY12" t="str">
            <v>021206</v>
          </cell>
          <cell r="NZ12">
            <v>1</v>
          </cell>
          <cell r="OC12" t="str">
            <v>021303</v>
          </cell>
          <cell r="OD12">
            <v>4</v>
          </cell>
          <cell r="OG12" t="str">
            <v>021701</v>
          </cell>
          <cell r="OH12">
            <v>1</v>
          </cell>
          <cell r="OK12" t="str">
            <v>022208</v>
          </cell>
          <cell r="OL12">
            <v>1</v>
          </cell>
          <cell r="OO12" t="str">
            <v>023002</v>
          </cell>
          <cell r="OP12">
            <v>1</v>
          </cell>
          <cell r="OS12" t="str">
            <v>029100</v>
          </cell>
          <cell r="OT12">
            <v>1</v>
          </cell>
          <cell r="OW12" t="str">
            <v>026004</v>
          </cell>
          <cell r="OX12">
            <v>1</v>
          </cell>
        </row>
        <row r="13">
          <cell r="C13" t="str">
            <v>021130</v>
          </cell>
          <cell r="D13">
            <v>576</v>
          </cell>
          <cell r="E13" t="str">
            <v>021130</v>
          </cell>
          <cell r="F13">
            <v>544</v>
          </cell>
          <cell r="G13" t="str">
            <v>021130</v>
          </cell>
          <cell r="H13">
            <v>659</v>
          </cell>
          <cell r="I13" t="str">
            <v>021130</v>
          </cell>
          <cell r="J13">
            <v>609</v>
          </cell>
          <cell r="K13" t="str">
            <v>021130</v>
          </cell>
          <cell r="L13">
            <v>673</v>
          </cell>
          <cell r="M13" t="str">
            <v>021130</v>
          </cell>
          <cell r="N13">
            <v>649</v>
          </cell>
          <cell r="O13" t="str">
            <v>021130</v>
          </cell>
          <cell r="P13">
            <v>723</v>
          </cell>
          <cell r="Q13" t="str">
            <v>021130</v>
          </cell>
          <cell r="R13">
            <v>634</v>
          </cell>
          <cell r="S13" t="str">
            <v>021130</v>
          </cell>
          <cell r="T13">
            <v>774</v>
          </cell>
          <cell r="U13" t="str">
            <v>021130</v>
          </cell>
          <cell r="V13">
            <v>746</v>
          </cell>
          <cell r="W13" t="str">
            <v>021130</v>
          </cell>
          <cell r="X13">
            <v>791</v>
          </cell>
          <cell r="Y13" t="str">
            <v>021130</v>
          </cell>
          <cell r="Z13">
            <v>773</v>
          </cell>
          <cell r="AA13" t="str">
            <v>021130</v>
          </cell>
          <cell r="AB13">
            <v>825</v>
          </cell>
          <cell r="AC13" t="str">
            <v>021130</v>
          </cell>
          <cell r="AD13">
            <v>795</v>
          </cell>
          <cell r="AE13" t="str">
            <v>021130</v>
          </cell>
          <cell r="AF13">
            <v>795</v>
          </cell>
          <cell r="AG13" t="str">
            <v>021130</v>
          </cell>
          <cell r="AH13">
            <v>710</v>
          </cell>
          <cell r="AI13" t="str">
            <v>021130</v>
          </cell>
          <cell r="AJ13">
            <v>751</v>
          </cell>
          <cell r="AK13" t="str">
            <v>021130</v>
          </cell>
          <cell r="AL13">
            <v>722</v>
          </cell>
          <cell r="AM13" t="str">
            <v>021130</v>
          </cell>
          <cell r="AN13">
            <v>724</v>
          </cell>
          <cell r="AO13" t="str">
            <v>021130</v>
          </cell>
          <cell r="AP13">
            <v>674</v>
          </cell>
          <cell r="AQ13" t="str">
            <v>021130</v>
          </cell>
          <cell r="AR13">
            <v>687</v>
          </cell>
          <cell r="AS13" t="str">
            <v>021130</v>
          </cell>
          <cell r="AT13">
            <v>660</v>
          </cell>
          <cell r="AU13" t="str">
            <v>021130</v>
          </cell>
          <cell r="AV13">
            <v>622</v>
          </cell>
          <cell r="AW13" t="str">
            <v>021130</v>
          </cell>
          <cell r="AX13">
            <v>625</v>
          </cell>
          <cell r="AY13" t="str">
            <v>021130</v>
          </cell>
          <cell r="AZ13">
            <v>617</v>
          </cell>
          <cell r="BA13" t="str">
            <v>021130</v>
          </cell>
          <cell r="BB13">
            <v>587</v>
          </cell>
          <cell r="BC13" t="str">
            <v>021130</v>
          </cell>
          <cell r="BD13">
            <v>565</v>
          </cell>
          <cell r="BE13" t="str">
            <v>021130</v>
          </cell>
          <cell r="BF13">
            <v>511</v>
          </cell>
          <cell r="BG13" t="str">
            <v>021130</v>
          </cell>
          <cell r="BH13">
            <v>466</v>
          </cell>
          <cell r="BI13" t="str">
            <v>021130</v>
          </cell>
          <cell r="BJ13">
            <v>433</v>
          </cell>
          <cell r="BK13" t="str">
            <v>021130</v>
          </cell>
          <cell r="BL13">
            <v>478</v>
          </cell>
          <cell r="BM13" t="str">
            <v>021130</v>
          </cell>
          <cell r="BN13">
            <v>391</v>
          </cell>
          <cell r="BO13" t="str">
            <v>021120</v>
          </cell>
          <cell r="BP13">
            <v>40</v>
          </cell>
          <cell r="BQ13" t="str">
            <v>021120</v>
          </cell>
          <cell r="BR13">
            <v>17</v>
          </cell>
          <cell r="BS13" t="str">
            <v>021120</v>
          </cell>
          <cell r="BT13">
            <v>1</v>
          </cell>
          <cell r="BU13" t="str">
            <v>021205</v>
          </cell>
          <cell r="BV13">
            <v>105</v>
          </cell>
          <cell r="BW13" t="str">
            <v>021130</v>
          </cell>
          <cell r="BX13">
            <v>1</v>
          </cell>
          <cell r="BY13" t="str">
            <v>021201</v>
          </cell>
          <cell r="BZ13">
            <v>544</v>
          </cell>
          <cell r="CA13" t="str">
            <v>021206</v>
          </cell>
          <cell r="CB13">
            <v>118</v>
          </cell>
          <cell r="CC13" t="str">
            <v>021205</v>
          </cell>
          <cell r="CD13">
            <v>115</v>
          </cell>
          <cell r="CE13" t="str">
            <v>021201</v>
          </cell>
          <cell r="CF13">
            <v>568</v>
          </cell>
          <cell r="CG13" t="str">
            <v>021201</v>
          </cell>
          <cell r="CH13">
            <v>586</v>
          </cell>
          <cell r="CI13" t="str">
            <v>021130</v>
          </cell>
          <cell r="CJ13">
            <v>1</v>
          </cell>
          <cell r="CK13" t="str">
            <v>021206</v>
          </cell>
          <cell r="CL13">
            <v>71</v>
          </cell>
          <cell r="CM13" t="str">
            <v>021206</v>
          </cell>
          <cell r="CN13">
            <v>125</v>
          </cell>
          <cell r="CO13" t="str">
            <v>021201</v>
          </cell>
          <cell r="CP13">
            <v>610</v>
          </cell>
          <cell r="CQ13" t="str">
            <v>021206</v>
          </cell>
          <cell r="CR13">
            <v>149</v>
          </cell>
          <cell r="CS13" t="str">
            <v>021205</v>
          </cell>
          <cell r="CT13">
            <v>85</v>
          </cell>
          <cell r="CU13" t="str">
            <v>021206</v>
          </cell>
          <cell r="CV13">
            <v>145</v>
          </cell>
          <cell r="CW13" t="str">
            <v>021206</v>
          </cell>
          <cell r="CX13">
            <v>87</v>
          </cell>
          <cell r="CY13" t="str">
            <v>021206</v>
          </cell>
          <cell r="CZ13">
            <v>137</v>
          </cell>
          <cell r="DA13" t="str">
            <v>021205</v>
          </cell>
          <cell r="DB13">
            <v>94</v>
          </cell>
          <cell r="DC13" t="str">
            <v>021206</v>
          </cell>
          <cell r="DD13">
            <v>167</v>
          </cell>
          <cell r="DE13" t="str">
            <v>021205</v>
          </cell>
          <cell r="DF13">
            <v>107</v>
          </cell>
          <cell r="DG13" t="str">
            <v>021206</v>
          </cell>
          <cell r="DH13">
            <v>139</v>
          </cell>
          <cell r="DI13" t="str">
            <v>021206</v>
          </cell>
          <cell r="DJ13">
            <v>80</v>
          </cell>
          <cell r="DK13" t="str">
            <v>021206</v>
          </cell>
          <cell r="DL13">
            <v>163</v>
          </cell>
          <cell r="DM13" t="str">
            <v>021206</v>
          </cell>
          <cell r="DN13">
            <v>90</v>
          </cell>
          <cell r="DO13" t="str">
            <v>021206</v>
          </cell>
          <cell r="DP13">
            <v>152</v>
          </cell>
          <cell r="DQ13" t="str">
            <v>021206</v>
          </cell>
          <cell r="DR13">
            <v>88</v>
          </cell>
          <cell r="DS13" t="str">
            <v>021205</v>
          </cell>
          <cell r="DT13">
            <v>217</v>
          </cell>
          <cell r="DU13" t="str">
            <v>021205</v>
          </cell>
          <cell r="DV13">
            <v>159</v>
          </cell>
          <cell r="DW13" t="str">
            <v>021206</v>
          </cell>
          <cell r="DX13">
            <v>168</v>
          </cell>
          <cell r="DY13" t="str">
            <v>021206</v>
          </cell>
          <cell r="DZ13">
            <v>116</v>
          </cell>
          <cell r="EA13" t="str">
            <v>021206</v>
          </cell>
          <cell r="EB13">
            <v>183</v>
          </cell>
          <cell r="EC13" t="str">
            <v>021206</v>
          </cell>
          <cell r="ED13">
            <v>132</v>
          </cell>
          <cell r="EE13" t="str">
            <v>021206</v>
          </cell>
          <cell r="EF13">
            <v>188</v>
          </cell>
          <cell r="EG13" t="str">
            <v>021205</v>
          </cell>
          <cell r="EH13">
            <v>175</v>
          </cell>
          <cell r="EI13" t="str">
            <v>021206</v>
          </cell>
          <cell r="EJ13">
            <v>168</v>
          </cell>
          <cell r="EK13" t="str">
            <v>021206</v>
          </cell>
          <cell r="EL13">
            <v>128</v>
          </cell>
          <cell r="EM13" t="str">
            <v>021206</v>
          </cell>
          <cell r="EN13">
            <v>176</v>
          </cell>
          <cell r="EO13" t="str">
            <v>021206</v>
          </cell>
          <cell r="EP13">
            <v>148</v>
          </cell>
          <cell r="EQ13" t="str">
            <v>021206</v>
          </cell>
          <cell r="ER13">
            <v>140</v>
          </cell>
          <cell r="ES13" t="str">
            <v>021205</v>
          </cell>
          <cell r="ET13">
            <v>198</v>
          </cell>
          <cell r="EU13" t="str">
            <v>021206</v>
          </cell>
          <cell r="EV13">
            <v>165</v>
          </cell>
          <cell r="EW13" t="str">
            <v>021206</v>
          </cell>
          <cell r="EX13">
            <v>133</v>
          </cell>
          <cell r="EY13" t="str">
            <v>021206</v>
          </cell>
          <cell r="EZ13">
            <v>148</v>
          </cell>
          <cell r="FA13" t="str">
            <v>021206</v>
          </cell>
          <cell r="FB13">
            <v>119</v>
          </cell>
          <cell r="FC13" t="str">
            <v>021206</v>
          </cell>
          <cell r="FD13">
            <v>125</v>
          </cell>
          <cell r="FE13" t="str">
            <v>021206</v>
          </cell>
          <cell r="FF13">
            <v>124</v>
          </cell>
          <cell r="FG13" t="str">
            <v>021206</v>
          </cell>
          <cell r="FH13">
            <v>119</v>
          </cell>
          <cell r="FI13" t="str">
            <v>021206</v>
          </cell>
          <cell r="FJ13">
            <v>156</v>
          </cell>
          <cell r="FK13" t="str">
            <v>021206</v>
          </cell>
          <cell r="FL13">
            <v>125</v>
          </cell>
          <cell r="FM13" t="str">
            <v>021206</v>
          </cell>
          <cell r="FN13">
            <v>146</v>
          </cell>
          <cell r="FO13" t="str">
            <v>021206</v>
          </cell>
          <cell r="FP13">
            <v>149</v>
          </cell>
          <cell r="FQ13" t="str">
            <v>021206</v>
          </cell>
          <cell r="FR13">
            <v>137</v>
          </cell>
          <cell r="FS13" t="str">
            <v>021206</v>
          </cell>
          <cell r="FT13">
            <v>150</v>
          </cell>
          <cell r="FU13" t="str">
            <v>021206</v>
          </cell>
          <cell r="FV13">
            <v>135</v>
          </cell>
          <cell r="FW13" t="str">
            <v>021206</v>
          </cell>
          <cell r="FX13">
            <v>126</v>
          </cell>
          <cell r="FY13" t="str">
            <v>021206</v>
          </cell>
          <cell r="FZ13">
            <v>171</v>
          </cell>
          <cell r="GA13" t="str">
            <v>021206</v>
          </cell>
          <cell r="GB13">
            <v>141</v>
          </cell>
          <cell r="GC13" t="str">
            <v>021206</v>
          </cell>
          <cell r="GD13">
            <v>151</v>
          </cell>
          <cell r="GE13" t="str">
            <v>021206</v>
          </cell>
          <cell r="GF13">
            <v>152</v>
          </cell>
          <cell r="GG13" t="str">
            <v>021206</v>
          </cell>
          <cell r="GH13">
            <v>170</v>
          </cell>
          <cell r="GI13" t="str">
            <v>021206</v>
          </cell>
          <cell r="GJ13">
            <v>138</v>
          </cell>
          <cell r="GK13" t="str">
            <v>021206</v>
          </cell>
          <cell r="GL13">
            <v>151</v>
          </cell>
          <cell r="GM13" t="str">
            <v>021206</v>
          </cell>
          <cell r="GN13">
            <v>142</v>
          </cell>
          <cell r="GO13" t="str">
            <v>021206</v>
          </cell>
          <cell r="GP13">
            <v>171</v>
          </cell>
          <cell r="GQ13" t="str">
            <v>021206</v>
          </cell>
          <cell r="GR13">
            <v>173</v>
          </cell>
          <cell r="GS13" t="str">
            <v>021206</v>
          </cell>
          <cell r="GT13">
            <v>185</v>
          </cell>
          <cell r="GU13" t="str">
            <v>021206</v>
          </cell>
          <cell r="GV13">
            <v>191</v>
          </cell>
          <cell r="GW13" t="str">
            <v>021206</v>
          </cell>
          <cell r="GX13">
            <v>189</v>
          </cell>
          <cell r="GY13" t="str">
            <v>021206</v>
          </cell>
          <cell r="GZ13">
            <v>193</v>
          </cell>
          <cell r="HA13" t="str">
            <v>021206</v>
          </cell>
          <cell r="HB13">
            <v>170</v>
          </cell>
          <cell r="HC13" t="str">
            <v>021206</v>
          </cell>
          <cell r="HD13">
            <v>191</v>
          </cell>
          <cell r="HE13" t="str">
            <v>021205</v>
          </cell>
          <cell r="HF13">
            <v>209</v>
          </cell>
          <cell r="HG13" t="str">
            <v>021206</v>
          </cell>
          <cell r="HH13">
            <v>187</v>
          </cell>
          <cell r="HI13" t="str">
            <v>021206</v>
          </cell>
          <cell r="HJ13">
            <v>172</v>
          </cell>
          <cell r="HK13" t="str">
            <v>021206</v>
          </cell>
          <cell r="HL13">
            <v>166</v>
          </cell>
          <cell r="HM13" t="str">
            <v>021206</v>
          </cell>
          <cell r="HN13">
            <v>181</v>
          </cell>
          <cell r="HO13" t="str">
            <v>021206</v>
          </cell>
          <cell r="HP13">
            <v>199</v>
          </cell>
          <cell r="HQ13" t="str">
            <v>021206</v>
          </cell>
          <cell r="HR13">
            <v>182</v>
          </cell>
          <cell r="HS13" t="str">
            <v>021206</v>
          </cell>
          <cell r="HT13">
            <v>185</v>
          </cell>
          <cell r="HU13" t="str">
            <v>021206</v>
          </cell>
          <cell r="HV13">
            <v>192</v>
          </cell>
          <cell r="HW13" t="str">
            <v>021206</v>
          </cell>
          <cell r="HX13">
            <v>175</v>
          </cell>
          <cell r="HY13" t="str">
            <v>021206</v>
          </cell>
          <cell r="HZ13">
            <v>190</v>
          </cell>
          <cell r="IA13" t="str">
            <v>021206</v>
          </cell>
          <cell r="IB13">
            <v>210</v>
          </cell>
          <cell r="IC13" t="str">
            <v>021206</v>
          </cell>
          <cell r="ID13">
            <v>193</v>
          </cell>
          <cell r="IE13" t="str">
            <v>021206</v>
          </cell>
          <cell r="IF13">
            <v>199</v>
          </cell>
          <cell r="IG13" t="str">
            <v>021206</v>
          </cell>
          <cell r="IH13">
            <v>220</v>
          </cell>
          <cell r="II13" t="str">
            <v>021206</v>
          </cell>
          <cell r="IJ13">
            <v>204</v>
          </cell>
          <cell r="IK13" t="str">
            <v>021205</v>
          </cell>
          <cell r="IL13">
            <v>271</v>
          </cell>
          <cell r="IM13" t="str">
            <v>021206</v>
          </cell>
          <cell r="IN13">
            <v>170</v>
          </cell>
          <cell r="IO13" t="str">
            <v>021206</v>
          </cell>
          <cell r="IP13">
            <v>184</v>
          </cell>
          <cell r="IQ13" t="str">
            <v>021206</v>
          </cell>
          <cell r="IR13">
            <v>166</v>
          </cell>
          <cell r="IS13" t="str">
            <v>021206</v>
          </cell>
          <cell r="IT13">
            <v>197</v>
          </cell>
          <cell r="IU13" t="str">
            <v>021206</v>
          </cell>
          <cell r="IV13">
            <v>153</v>
          </cell>
          <cell r="IW13" t="str">
            <v>021206</v>
          </cell>
          <cell r="IX13">
            <v>178</v>
          </cell>
          <cell r="IY13" t="str">
            <v>021206</v>
          </cell>
          <cell r="IZ13">
            <v>124</v>
          </cell>
          <cell r="JA13" t="str">
            <v>021206</v>
          </cell>
          <cell r="JB13">
            <v>166</v>
          </cell>
          <cell r="JC13" t="str">
            <v>021206</v>
          </cell>
          <cell r="JD13">
            <v>160</v>
          </cell>
          <cell r="JE13" t="str">
            <v>021206</v>
          </cell>
          <cell r="JF13">
            <v>145</v>
          </cell>
          <cell r="JG13" t="str">
            <v>021206</v>
          </cell>
          <cell r="JH13">
            <v>114</v>
          </cell>
          <cell r="JI13" t="str">
            <v>021206</v>
          </cell>
          <cell r="JJ13">
            <v>141</v>
          </cell>
          <cell r="JK13" t="str">
            <v>021206</v>
          </cell>
          <cell r="JL13">
            <v>90</v>
          </cell>
          <cell r="JM13" t="str">
            <v>021206</v>
          </cell>
          <cell r="JN13">
            <v>147</v>
          </cell>
          <cell r="JO13" t="str">
            <v>021206</v>
          </cell>
          <cell r="JP13">
            <v>93</v>
          </cell>
          <cell r="JQ13" t="str">
            <v>021206</v>
          </cell>
          <cell r="JR13">
            <v>125</v>
          </cell>
          <cell r="JS13" t="str">
            <v>021206</v>
          </cell>
          <cell r="JT13">
            <v>74</v>
          </cell>
          <cell r="JU13" t="str">
            <v>021206</v>
          </cell>
          <cell r="JV13">
            <v>105</v>
          </cell>
          <cell r="JW13" t="str">
            <v>021206</v>
          </cell>
          <cell r="JX13">
            <v>66</v>
          </cell>
          <cell r="JY13" t="str">
            <v>021206</v>
          </cell>
          <cell r="JZ13">
            <v>110</v>
          </cell>
          <cell r="KA13" t="str">
            <v>021206</v>
          </cell>
          <cell r="KB13">
            <v>69</v>
          </cell>
          <cell r="KC13" t="str">
            <v>021206</v>
          </cell>
          <cell r="KD13">
            <v>118</v>
          </cell>
          <cell r="KE13" t="str">
            <v>021206</v>
          </cell>
          <cell r="KF13">
            <v>45</v>
          </cell>
          <cell r="KG13" t="str">
            <v>021206</v>
          </cell>
          <cell r="KH13">
            <v>74</v>
          </cell>
          <cell r="KI13" t="str">
            <v>021206</v>
          </cell>
          <cell r="KJ13">
            <v>58</v>
          </cell>
          <cell r="KK13" t="str">
            <v>021206</v>
          </cell>
          <cell r="KL13">
            <v>76</v>
          </cell>
          <cell r="KM13" t="str">
            <v>021206</v>
          </cell>
          <cell r="KN13">
            <v>42</v>
          </cell>
          <cell r="KO13" t="str">
            <v>021206</v>
          </cell>
          <cell r="KP13">
            <v>45</v>
          </cell>
          <cell r="KQ13" t="str">
            <v>021206</v>
          </cell>
          <cell r="KR13">
            <v>15</v>
          </cell>
          <cell r="KS13" t="str">
            <v>021206</v>
          </cell>
          <cell r="KT13">
            <v>38</v>
          </cell>
          <cell r="KU13" t="str">
            <v>021206</v>
          </cell>
          <cell r="KV13">
            <v>7</v>
          </cell>
          <cell r="KW13" t="str">
            <v>021206</v>
          </cell>
          <cell r="KX13">
            <v>17</v>
          </cell>
          <cell r="KY13" t="str">
            <v>021206</v>
          </cell>
          <cell r="KZ13">
            <v>10</v>
          </cell>
          <cell r="LA13" t="str">
            <v>021206</v>
          </cell>
          <cell r="LB13">
            <v>37</v>
          </cell>
          <cell r="LC13" t="str">
            <v>021206</v>
          </cell>
          <cell r="LD13">
            <v>16</v>
          </cell>
          <cell r="LE13" t="str">
            <v>021206</v>
          </cell>
          <cell r="LF13">
            <v>45</v>
          </cell>
          <cell r="LG13" t="str">
            <v>021206</v>
          </cell>
          <cell r="LH13">
            <v>25</v>
          </cell>
          <cell r="LI13" t="str">
            <v>021206</v>
          </cell>
          <cell r="LJ13">
            <v>55</v>
          </cell>
          <cell r="LK13" t="str">
            <v>021206</v>
          </cell>
          <cell r="LL13">
            <v>20</v>
          </cell>
          <cell r="LM13" t="str">
            <v>021206</v>
          </cell>
          <cell r="LN13">
            <v>72</v>
          </cell>
          <cell r="LO13" t="str">
            <v>021206</v>
          </cell>
          <cell r="LP13">
            <v>19</v>
          </cell>
          <cell r="LQ13" t="str">
            <v>021206</v>
          </cell>
          <cell r="LR13">
            <v>90</v>
          </cell>
          <cell r="LS13" t="str">
            <v>021206</v>
          </cell>
          <cell r="LT13">
            <v>21</v>
          </cell>
          <cell r="LU13" t="str">
            <v>021206</v>
          </cell>
          <cell r="LV13">
            <v>72</v>
          </cell>
          <cell r="LW13" t="str">
            <v>021206</v>
          </cell>
          <cell r="LX13">
            <v>21</v>
          </cell>
          <cell r="LY13" t="str">
            <v>021206</v>
          </cell>
          <cell r="LZ13">
            <v>73</v>
          </cell>
          <cell r="MA13" t="str">
            <v>021206</v>
          </cell>
          <cell r="MB13">
            <v>13</v>
          </cell>
          <cell r="MC13" t="str">
            <v>021206</v>
          </cell>
          <cell r="MD13">
            <v>45</v>
          </cell>
          <cell r="ME13" t="str">
            <v>021206</v>
          </cell>
          <cell r="MF13">
            <v>19</v>
          </cell>
          <cell r="MG13" t="str">
            <v>021206</v>
          </cell>
          <cell r="MH13">
            <v>48</v>
          </cell>
          <cell r="MI13" t="str">
            <v>021206</v>
          </cell>
          <cell r="MJ13">
            <v>8</v>
          </cell>
          <cell r="MK13" t="str">
            <v>021206</v>
          </cell>
          <cell r="ML13">
            <v>25</v>
          </cell>
          <cell r="MM13" t="str">
            <v>021206</v>
          </cell>
          <cell r="MN13">
            <v>10</v>
          </cell>
          <cell r="MO13" t="str">
            <v>021206</v>
          </cell>
          <cell r="MP13">
            <v>16</v>
          </cell>
          <cell r="MQ13" t="str">
            <v>021206</v>
          </cell>
          <cell r="MR13">
            <v>4</v>
          </cell>
          <cell r="MS13" t="str">
            <v>021206</v>
          </cell>
          <cell r="MT13">
            <v>18</v>
          </cell>
          <cell r="MU13" t="str">
            <v>021206</v>
          </cell>
          <cell r="MV13">
            <v>4</v>
          </cell>
          <cell r="MW13" t="str">
            <v>021206</v>
          </cell>
          <cell r="MX13">
            <v>17</v>
          </cell>
          <cell r="MY13" t="str">
            <v>021206</v>
          </cell>
          <cell r="MZ13">
            <v>5</v>
          </cell>
          <cell r="NA13" t="str">
            <v>021206</v>
          </cell>
          <cell r="NB13">
            <v>21</v>
          </cell>
          <cell r="NC13" t="str">
            <v>021206</v>
          </cell>
          <cell r="ND13">
            <v>1</v>
          </cell>
          <cell r="NE13" t="str">
            <v>021206</v>
          </cell>
          <cell r="NF13">
            <v>16</v>
          </cell>
          <cell r="NG13" t="str">
            <v>021206</v>
          </cell>
          <cell r="NH13">
            <v>3</v>
          </cell>
          <cell r="NI13" t="str">
            <v>021303</v>
          </cell>
          <cell r="NJ13">
            <v>52</v>
          </cell>
          <cell r="NK13" t="str">
            <v>021206</v>
          </cell>
          <cell r="NL13">
            <v>1</v>
          </cell>
          <cell r="NM13" t="str">
            <v>021206</v>
          </cell>
          <cell r="NN13">
            <v>7</v>
          </cell>
          <cell r="NO13" t="str">
            <v>021206</v>
          </cell>
          <cell r="NP13">
            <v>1</v>
          </cell>
          <cell r="NQ13" t="str">
            <v>021303</v>
          </cell>
          <cell r="NR13">
            <v>16</v>
          </cell>
          <cell r="NU13" t="str">
            <v>021303</v>
          </cell>
          <cell r="NV13">
            <v>19</v>
          </cell>
          <cell r="NY13" t="str">
            <v>021303</v>
          </cell>
          <cell r="NZ13">
            <v>7</v>
          </cell>
          <cell r="OC13" t="str">
            <v>021401</v>
          </cell>
          <cell r="OD13">
            <v>1</v>
          </cell>
          <cell r="OG13" t="str">
            <v>021706</v>
          </cell>
          <cell r="OH13">
            <v>1</v>
          </cell>
          <cell r="OK13" t="str">
            <v>022300</v>
          </cell>
          <cell r="OL13">
            <v>1</v>
          </cell>
          <cell r="OO13" t="str">
            <v>024005</v>
          </cell>
          <cell r="OP13">
            <v>2</v>
          </cell>
          <cell r="OS13" t="str">
            <v>029400</v>
          </cell>
          <cell r="OT13">
            <v>1</v>
          </cell>
          <cell r="OW13" t="str">
            <v>028002</v>
          </cell>
          <cell r="OX13">
            <v>1</v>
          </cell>
        </row>
        <row r="14">
          <cell r="C14" t="str">
            <v>021200</v>
          </cell>
          <cell r="D14">
            <v>786</v>
          </cell>
          <cell r="E14" t="str">
            <v>021200</v>
          </cell>
          <cell r="F14">
            <v>733</v>
          </cell>
          <cell r="G14" t="str">
            <v>021200</v>
          </cell>
          <cell r="H14">
            <v>824</v>
          </cell>
          <cell r="I14" t="str">
            <v>021200</v>
          </cell>
          <cell r="J14">
            <v>816</v>
          </cell>
          <cell r="K14" t="str">
            <v>021200</v>
          </cell>
          <cell r="L14">
            <v>924</v>
          </cell>
          <cell r="M14" t="str">
            <v>021200</v>
          </cell>
          <cell r="N14">
            <v>903</v>
          </cell>
          <cell r="O14" t="str">
            <v>021200</v>
          </cell>
          <cell r="P14">
            <v>1004</v>
          </cell>
          <cell r="Q14" t="str">
            <v>021200</v>
          </cell>
          <cell r="R14">
            <v>906</v>
          </cell>
          <cell r="S14" t="str">
            <v>021200</v>
          </cell>
          <cell r="T14">
            <v>1112</v>
          </cell>
          <cell r="U14" t="str">
            <v>021200</v>
          </cell>
          <cell r="V14">
            <v>1060</v>
          </cell>
          <cell r="W14" t="str">
            <v>021200</v>
          </cell>
          <cell r="X14">
            <v>1119</v>
          </cell>
          <cell r="Y14" t="str">
            <v>021200</v>
          </cell>
          <cell r="Z14">
            <v>1068</v>
          </cell>
          <cell r="AA14" t="str">
            <v>021200</v>
          </cell>
          <cell r="AB14">
            <v>1143</v>
          </cell>
          <cell r="AC14" t="str">
            <v>021200</v>
          </cell>
          <cell r="AD14">
            <v>1062</v>
          </cell>
          <cell r="AE14" t="str">
            <v>021200</v>
          </cell>
          <cell r="AF14">
            <v>1086</v>
          </cell>
          <cell r="AG14" t="str">
            <v>021200</v>
          </cell>
          <cell r="AH14">
            <v>1013</v>
          </cell>
          <cell r="AI14" t="str">
            <v>021200</v>
          </cell>
          <cell r="AJ14">
            <v>1112</v>
          </cell>
          <cell r="AK14" t="str">
            <v>021200</v>
          </cell>
          <cell r="AL14">
            <v>943</v>
          </cell>
          <cell r="AM14" t="str">
            <v>021200</v>
          </cell>
          <cell r="AN14">
            <v>970</v>
          </cell>
          <cell r="AO14" t="str">
            <v>021200</v>
          </cell>
          <cell r="AP14">
            <v>946</v>
          </cell>
          <cell r="AQ14" t="str">
            <v>021200</v>
          </cell>
          <cell r="AR14">
            <v>985</v>
          </cell>
          <cell r="AS14" t="str">
            <v>021200</v>
          </cell>
          <cell r="AT14">
            <v>988</v>
          </cell>
          <cell r="AU14" t="str">
            <v>021200</v>
          </cell>
          <cell r="AV14">
            <v>942</v>
          </cell>
          <cell r="AW14" t="str">
            <v>021200</v>
          </cell>
          <cell r="AX14">
            <v>841</v>
          </cell>
          <cell r="AY14" t="str">
            <v>021200</v>
          </cell>
          <cell r="AZ14">
            <v>899</v>
          </cell>
          <cell r="BA14" t="str">
            <v>021200</v>
          </cell>
          <cell r="BB14">
            <v>879</v>
          </cell>
          <cell r="BC14" t="str">
            <v>021200</v>
          </cell>
          <cell r="BD14">
            <v>880</v>
          </cell>
          <cell r="BE14" t="str">
            <v>021200</v>
          </cell>
          <cell r="BF14">
            <v>813</v>
          </cell>
          <cell r="BG14" t="str">
            <v>021200</v>
          </cell>
          <cell r="BH14">
            <v>801</v>
          </cell>
          <cell r="BI14" t="str">
            <v>021200</v>
          </cell>
          <cell r="BJ14">
            <v>718</v>
          </cell>
          <cell r="BK14" t="str">
            <v>021200</v>
          </cell>
          <cell r="BL14">
            <v>825</v>
          </cell>
          <cell r="BM14" t="str">
            <v>021200</v>
          </cell>
          <cell r="BN14">
            <v>772</v>
          </cell>
          <cell r="BO14" t="str">
            <v>021130</v>
          </cell>
          <cell r="BP14">
            <v>49</v>
          </cell>
          <cell r="BQ14" t="str">
            <v>021130</v>
          </cell>
          <cell r="BR14">
            <v>30</v>
          </cell>
          <cell r="BS14" t="str">
            <v>021201</v>
          </cell>
          <cell r="BT14">
            <v>660</v>
          </cell>
          <cell r="BU14" t="str">
            <v>021206</v>
          </cell>
          <cell r="BV14">
            <v>93</v>
          </cell>
          <cell r="BW14" t="str">
            <v>021201</v>
          </cell>
          <cell r="BX14">
            <v>577</v>
          </cell>
          <cell r="BY14" t="str">
            <v>021205</v>
          </cell>
          <cell r="BZ14">
            <v>101</v>
          </cell>
          <cell r="CA14" t="str">
            <v>021303</v>
          </cell>
          <cell r="CB14">
            <v>433</v>
          </cell>
          <cell r="CC14" t="str">
            <v>021206</v>
          </cell>
          <cell r="CD14">
            <v>76</v>
          </cell>
          <cell r="CE14" t="str">
            <v>021205</v>
          </cell>
          <cell r="CF14">
            <v>125</v>
          </cell>
          <cell r="CG14" t="str">
            <v>021205</v>
          </cell>
          <cell r="CH14">
            <v>83</v>
          </cell>
          <cell r="CI14" t="str">
            <v>021201</v>
          </cell>
          <cell r="CJ14">
            <v>556</v>
          </cell>
          <cell r="CK14" t="str">
            <v>021303</v>
          </cell>
          <cell r="CL14">
            <v>365</v>
          </cell>
          <cell r="CM14" t="str">
            <v>021303</v>
          </cell>
          <cell r="CN14">
            <v>434</v>
          </cell>
          <cell r="CO14" t="str">
            <v>021205</v>
          </cell>
          <cell r="CP14">
            <v>99</v>
          </cell>
          <cell r="CQ14" t="str">
            <v>021303</v>
          </cell>
          <cell r="CR14">
            <v>436</v>
          </cell>
          <cell r="CS14" t="str">
            <v>021206</v>
          </cell>
          <cell r="CT14">
            <v>79</v>
          </cell>
          <cell r="CU14" t="str">
            <v>021303</v>
          </cell>
          <cell r="CV14">
            <v>446</v>
          </cell>
          <cell r="CW14" t="str">
            <v>021303</v>
          </cell>
          <cell r="CX14">
            <v>436</v>
          </cell>
          <cell r="CY14" t="str">
            <v>021303</v>
          </cell>
          <cell r="CZ14">
            <v>475</v>
          </cell>
          <cell r="DA14" t="str">
            <v>021206</v>
          </cell>
          <cell r="DB14">
            <v>82</v>
          </cell>
          <cell r="DC14" t="str">
            <v>021303</v>
          </cell>
          <cell r="DD14">
            <v>526</v>
          </cell>
          <cell r="DE14" t="str">
            <v>021206</v>
          </cell>
          <cell r="DF14">
            <v>71</v>
          </cell>
          <cell r="DG14" t="str">
            <v>021303</v>
          </cell>
          <cell r="DH14">
            <v>543</v>
          </cell>
          <cell r="DI14" t="str">
            <v>021303</v>
          </cell>
          <cell r="DJ14">
            <v>591</v>
          </cell>
          <cell r="DK14" t="str">
            <v>021303</v>
          </cell>
          <cell r="DL14">
            <v>635</v>
          </cell>
          <cell r="DM14" t="str">
            <v>021303</v>
          </cell>
          <cell r="DN14">
            <v>628</v>
          </cell>
          <cell r="DO14" t="str">
            <v>021303</v>
          </cell>
          <cell r="DP14">
            <v>681</v>
          </cell>
          <cell r="DQ14" t="str">
            <v>021303</v>
          </cell>
          <cell r="DR14">
            <v>753</v>
          </cell>
          <cell r="DS14" t="str">
            <v>021206</v>
          </cell>
          <cell r="DT14">
            <v>168</v>
          </cell>
          <cell r="DU14" t="str">
            <v>021206</v>
          </cell>
          <cell r="DV14">
            <v>107</v>
          </cell>
          <cell r="DW14" t="str">
            <v>021303</v>
          </cell>
          <cell r="DX14">
            <v>857</v>
          </cell>
          <cell r="DY14" t="str">
            <v>021303</v>
          </cell>
          <cell r="DZ14">
            <v>856</v>
          </cell>
          <cell r="EA14" t="str">
            <v>021303</v>
          </cell>
          <cell r="EB14">
            <v>947</v>
          </cell>
          <cell r="EC14" t="str">
            <v>021303</v>
          </cell>
          <cell r="ED14">
            <v>963</v>
          </cell>
          <cell r="EE14" t="str">
            <v>021303</v>
          </cell>
          <cell r="EF14">
            <v>1031</v>
          </cell>
          <cell r="EG14" t="str">
            <v>021206</v>
          </cell>
          <cell r="EH14">
            <v>138</v>
          </cell>
          <cell r="EI14" t="str">
            <v>021303</v>
          </cell>
          <cell r="EJ14">
            <v>984</v>
          </cell>
          <cell r="EK14" t="str">
            <v>021303</v>
          </cell>
          <cell r="EL14">
            <v>971</v>
          </cell>
          <cell r="EM14" t="str">
            <v>021303</v>
          </cell>
          <cell r="EN14">
            <v>892</v>
          </cell>
          <cell r="EO14" t="str">
            <v>021303</v>
          </cell>
          <cell r="EP14">
            <v>959</v>
          </cell>
          <cell r="EQ14" t="str">
            <v>021303</v>
          </cell>
          <cell r="ER14">
            <v>923</v>
          </cell>
          <cell r="ES14" t="str">
            <v>021206</v>
          </cell>
          <cell r="ET14">
            <v>126</v>
          </cell>
          <cell r="EU14" t="str">
            <v>021303</v>
          </cell>
          <cell r="EV14">
            <v>927</v>
          </cell>
          <cell r="EW14" t="str">
            <v>021303</v>
          </cell>
          <cell r="EX14">
            <v>971</v>
          </cell>
          <cell r="EY14" t="str">
            <v>021303</v>
          </cell>
          <cell r="EZ14">
            <v>780</v>
          </cell>
          <cell r="FA14" t="str">
            <v>021303</v>
          </cell>
          <cell r="FB14">
            <v>873</v>
          </cell>
          <cell r="FC14" t="str">
            <v>021303</v>
          </cell>
          <cell r="FD14">
            <v>707</v>
          </cell>
          <cell r="FE14" t="str">
            <v>021303</v>
          </cell>
          <cell r="FF14">
            <v>866</v>
          </cell>
          <cell r="FG14" t="str">
            <v>021303</v>
          </cell>
          <cell r="FH14">
            <v>731</v>
          </cell>
          <cell r="FI14" t="str">
            <v>021303</v>
          </cell>
          <cell r="FJ14">
            <v>770</v>
          </cell>
          <cell r="FK14" t="str">
            <v>021303</v>
          </cell>
          <cell r="FL14">
            <v>649</v>
          </cell>
          <cell r="FM14" t="str">
            <v>021303</v>
          </cell>
          <cell r="FN14">
            <v>780</v>
          </cell>
          <cell r="FO14" t="str">
            <v>021303</v>
          </cell>
          <cell r="FP14">
            <v>691</v>
          </cell>
          <cell r="FQ14" t="str">
            <v>021303</v>
          </cell>
          <cell r="FR14">
            <v>719</v>
          </cell>
          <cell r="FS14" t="str">
            <v>021303</v>
          </cell>
          <cell r="FT14">
            <v>625</v>
          </cell>
          <cell r="FU14" t="str">
            <v>021303</v>
          </cell>
          <cell r="FV14">
            <v>757</v>
          </cell>
          <cell r="FW14" t="str">
            <v>021303</v>
          </cell>
          <cell r="FX14">
            <v>587</v>
          </cell>
          <cell r="FY14" t="str">
            <v>021303</v>
          </cell>
          <cell r="FZ14">
            <v>695</v>
          </cell>
          <cell r="GA14" t="str">
            <v>021303</v>
          </cell>
          <cell r="GB14">
            <v>568</v>
          </cell>
          <cell r="GC14" t="str">
            <v>021303</v>
          </cell>
          <cell r="GD14">
            <v>690</v>
          </cell>
          <cell r="GE14" t="str">
            <v>021303</v>
          </cell>
          <cell r="GF14">
            <v>528</v>
          </cell>
          <cell r="GG14" t="str">
            <v>021303</v>
          </cell>
          <cell r="GH14">
            <v>622</v>
          </cell>
          <cell r="GI14" t="str">
            <v>021303</v>
          </cell>
          <cell r="GJ14">
            <v>495</v>
          </cell>
          <cell r="GK14" t="str">
            <v>021303</v>
          </cell>
          <cell r="GL14">
            <v>639</v>
          </cell>
          <cell r="GM14" t="str">
            <v>021303</v>
          </cell>
          <cell r="GN14">
            <v>574</v>
          </cell>
          <cell r="GO14" t="str">
            <v>021303</v>
          </cell>
          <cell r="GP14">
            <v>608</v>
          </cell>
          <cell r="GQ14" t="str">
            <v>021303</v>
          </cell>
          <cell r="GR14">
            <v>500</v>
          </cell>
          <cell r="GS14" t="str">
            <v>021303</v>
          </cell>
          <cell r="GT14">
            <v>640</v>
          </cell>
          <cell r="GU14" t="str">
            <v>021303</v>
          </cell>
          <cell r="GV14">
            <v>489</v>
          </cell>
          <cell r="GW14" t="str">
            <v>021303</v>
          </cell>
          <cell r="GX14">
            <v>594</v>
          </cell>
          <cell r="GY14" t="str">
            <v>021303</v>
          </cell>
          <cell r="GZ14">
            <v>472</v>
          </cell>
          <cell r="HA14" t="str">
            <v>021303</v>
          </cell>
          <cell r="HB14">
            <v>563</v>
          </cell>
          <cell r="HC14" t="str">
            <v>021303</v>
          </cell>
          <cell r="HD14">
            <v>479</v>
          </cell>
          <cell r="HE14" t="str">
            <v>021206</v>
          </cell>
          <cell r="HF14">
            <v>160</v>
          </cell>
          <cell r="HG14" t="str">
            <v>021303</v>
          </cell>
          <cell r="HH14">
            <v>497</v>
          </cell>
          <cell r="HI14" t="str">
            <v>021303</v>
          </cell>
          <cell r="HJ14">
            <v>618</v>
          </cell>
          <cell r="HK14" t="str">
            <v>021303</v>
          </cell>
          <cell r="HL14">
            <v>501</v>
          </cell>
          <cell r="HM14" t="str">
            <v>021303</v>
          </cell>
          <cell r="HN14">
            <v>696</v>
          </cell>
          <cell r="HO14" t="str">
            <v>021303</v>
          </cell>
          <cell r="HP14">
            <v>541</v>
          </cell>
          <cell r="HQ14" t="str">
            <v>021303</v>
          </cell>
          <cell r="HR14">
            <v>740</v>
          </cell>
          <cell r="HS14" t="str">
            <v>021303</v>
          </cell>
          <cell r="HT14">
            <v>583</v>
          </cell>
          <cell r="HU14" t="str">
            <v>021303</v>
          </cell>
          <cell r="HV14">
            <v>749</v>
          </cell>
          <cell r="HW14" t="str">
            <v>021303</v>
          </cell>
          <cell r="HX14">
            <v>593</v>
          </cell>
          <cell r="HY14" t="str">
            <v>021303</v>
          </cell>
          <cell r="HZ14">
            <v>837</v>
          </cell>
          <cell r="IA14" t="str">
            <v>021303</v>
          </cell>
          <cell r="IB14">
            <v>658</v>
          </cell>
          <cell r="IC14" t="str">
            <v>021303</v>
          </cell>
          <cell r="ID14">
            <v>865</v>
          </cell>
          <cell r="IE14" t="str">
            <v>021303</v>
          </cell>
          <cell r="IF14">
            <v>684</v>
          </cell>
          <cell r="IG14" t="str">
            <v>021303</v>
          </cell>
          <cell r="IH14">
            <v>973</v>
          </cell>
          <cell r="II14" t="str">
            <v>021303</v>
          </cell>
          <cell r="IJ14">
            <v>698</v>
          </cell>
          <cell r="IK14" t="str">
            <v>021206</v>
          </cell>
          <cell r="IL14">
            <v>178</v>
          </cell>
          <cell r="IM14" t="str">
            <v>021303</v>
          </cell>
          <cell r="IN14">
            <v>643</v>
          </cell>
          <cell r="IO14" t="str">
            <v>021303</v>
          </cell>
          <cell r="IP14">
            <v>962</v>
          </cell>
          <cell r="IQ14" t="str">
            <v>021303</v>
          </cell>
          <cell r="IR14">
            <v>627</v>
          </cell>
          <cell r="IS14" t="str">
            <v>021303</v>
          </cell>
          <cell r="IT14">
            <v>931</v>
          </cell>
          <cell r="IU14" t="str">
            <v>021303</v>
          </cell>
          <cell r="IV14">
            <v>692</v>
          </cell>
          <cell r="IW14" t="str">
            <v>021303</v>
          </cell>
          <cell r="IX14">
            <v>939</v>
          </cell>
          <cell r="IY14" t="str">
            <v>021303</v>
          </cell>
          <cell r="IZ14">
            <v>567</v>
          </cell>
          <cell r="JA14" t="str">
            <v>021303</v>
          </cell>
          <cell r="JB14">
            <v>879</v>
          </cell>
          <cell r="JC14" t="str">
            <v>021303</v>
          </cell>
          <cell r="JD14">
            <v>544</v>
          </cell>
          <cell r="JE14" t="str">
            <v>021303</v>
          </cell>
          <cell r="JF14">
            <v>785</v>
          </cell>
          <cell r="JG14" t="str">
            <v>021303</v>
          </cell>
          <cell r="JH14">
            <v>526</v>
          </cell>
          <cell r="JI14" t="str">
            <v>021303</v>
          </cell>
          <cell r="JJ14">
            <v>834</v>
          </cell>
          <cell r="JK14" t="str">
            <v>021303</v>
          </cell>
          <cell r="JL14">
            <v>466</v>
          </cell>
          <cell r="JM14" t="str">
            <v>021303</v>
          </cell>
          <cell r="JN14">
            <v>607</v>
          </cell>
          <cell r="JO14" t="str">
            <v>021303</v>
          </cell>
          <cell r="JP14">
            <v>435</v>
          </cell>
          <cell r="JQ14" t="str">
            <v>021303</v>
          </cell>
          <cell r="JR14">
            <v>690</v>
          </cell>
          <cell r="JS14" t="str">
            <v>021303</v>
          </cell>
          <cell r="JT14">
            <v>416</v>
          </cell>
          <cell r="JU14" t="str">
            <v>021303</v>
          </cell>
          <cell r="JV14">
            <v>607</v>
          </cell>
          <cell r="JW14" t="str">
            <v>021303</v>
          </cell>
          <cell r="JX14">
            <v>324</v>
          </cell>
          <cell r="JY14" t="str">
            <v>021303</v>
          </cell>
          <cell r="JZ14">
            <v>578</v>
          </cell>
          <cell r="KA14" t="str">
            <v>021303</v>
          </cell>
          <cell r="KB14">
            <v>333</v>
          </cell>
          <cell r="KC14" t="str">
            <v>021303</v>
          </cell>
          <cell r="KD14">
            <v>566</v>
          </cell>
          <cell r="KE14" t="str">
            <v>021303</v>
          </cell>
          <cell r="KF14">
            <v>250</v>
          </cell>
          <cell r="KG14" t="str">
            <v>021303</v>
          </cell>
          <cell r="KH14">
            <v>416</v>
          </cell>
          <cell r="KI14" t="str">
            <v>021303</v>
          </cell>
          <cell r="KJ14">
            <v>210</v>
          </cell>
          <cell r="KK14" t="str">
            <v>021303</v>
          </cell>
          <cell r="KL14">
            <v>373</v>
          </cell>
          <cell r="KM14" t="str">
            <v>021303</v>
          </cell>
          <cell r="KN14">
            <v>155</v>
          </cell>
          <cell r="KO14" t="str">
            <v>021303</v>
          </cell>
          <cell r="KP14">
            <v>349</v>
          </cell>
          <cell r="KQ14" t="str">
            <v>021303</v>
          </cell>
          <cell r="KR14">
            <v>60</v>
          </cell>
          <cell r="KS14" t="str">
            <v>021303</v>
          </cell>
          <cell r="KT14">
            <v>128</v>
          </cell>
          <cell r="KU14" t="str">
            <v>021303</v>
          </cell>
          <cell r="KV14">
            <v>39</v>
          </cell>
          <cell r="KW14" t="str">
            <v>021303</v>
          </cell>
          <cell r="KX14">
            <v>113</v>
          </cell>
          <cell r="KY14" t="str">
            <v>021303</v>
          </cell>
          <cell r="KZ14">
            <v>60</v>
          </cell>
          <cell r="LA14" t="str">
            <v>021303</v>
          </cell>
          <cell r="LB14">
            <v>107</v>
          </cell>
          <cell r="LC14" t="str">
            <v>021303</v>
          </cell>
          <cell r="LD14">
            <v>87</v>
          </cell>
          <cell r="LE14" t="str">
            <v>021303</v>
          </cell>
          <cell r="LF14">
            <v>208</v>
          </cell>
          <cell r="LG14" t="str">
            <v>021303</v>
          </cell>
          <cell r="LH14">
            <v>128</v>
          </cell>
          <cell r="LI14" t="str">
            <v>021303</v>
          </cell>
          <cell r="LJ14">
            <v>280</v>
          </cell>
          <cell r="LK14" t="str">
            <v>021303</v>
          </cell>
          <cell r="LL14">
            <v>106</v>
          </cell>
          <cell r="LM14" t="str">
            <v>021303</v>
          </cell>
          <cell r="LN14">
            <v>288</v>
          </cell>
          <cell r="LO14" t="str">
            <v>021303</v>
          </cell>
          <cell r="LP14">
            <v>105</v>
          </cell>
          <cell r="LQ14" t="str">
            <v>021303</v>
          </cell>
          <cell r="LR14">
            <v>313</v>
          </cell>
          <cell r="LS14" t="str">
            <v>021303</v>
          </cell>
          <cell r="LT14">
            <v>85</v>
          </cell>
          <cell r="LU14" t="str">
            <v>021303</v>
          </cell>
          <cell r="LV14">
            <v>252</v>
          </cell>
          <cell r="LW14" t="str">
            <v>021303</v>
          </cell>
          <cell r="LX14">
            <v>75</v>
          </cell>
          <cell r="LY14" t="str">
            <v>021303</v>
          </cell>
          <cell r="LZ14">
            <v>249</v>
          </cell>
          <cell r="MA14" t="str">
            <v>021303</v>
          </cell>
          <cell r="MB14">
            <v>58</v>
          </cell>
          <cell r="MC14" t="str">
            <v>021303</v>
          </cell>
          <cell r="MD14">
            <v>217</v>
          </cell>
          <cell r="ME14" t="str">
            <v>021303</v>
          </cell>
          <cell r="MF14">
            <v>55</v>
          </cell>
          <cell r="MG14" t="str">
            <v>021303</v>
          </cell>
          <cell r="MH14">
            <v>181</v>
          </cell>
          <cell r="MI14" t="str">
            <v>021303</v>
          </cell>
          <cell r="MJ14">
            <v>28</v>
          </cell>
          <cell r="MK14" t="str">
            <v>021303</v>
          </cell>
          <cell r="ML14">
            <v>121</v>
          </cell>
          <cell r="MM14" t="str">
            <v>021303</v>
          </cell>
          <cell r="MN14">
            <v>37</v>
          </cell>
          <cell r="MO14" t="str">
            <v>021303</v>
          </cell>
          <cell r="MP14">
            <v>97</v>
          </cell>
          <cell r="MQ14" t="str">
            <v>021303</v>
          </cell>
          <cell r="MR14">
            <v>17</v>
          </cell>
          <cell r="MS14" t="str">
            <v>021303</v>
          </cell>
          <cell r="MT14">
            <v>93</v>
          </cell>
          <cell r="MU14" t="str">
            <v>021303</v>
          </cell>
          <cell r="MV14">
            <v>16</v>
          </cell>
          <cell r="MW14" t="str">
            <v>021303</v>
          </cell>
          <cell r="MX14">
            <v>77</v>
          </cell>
          <cell r="MY14" t="str">
            <v>021303</v>
          </cell>
          <cell r="MZ14">
            <v>18</v>
          </cell>
          <cell r="NA14" t="str">
            <v>021303</v>
          </cell>
          <cell r="NB14">
            <v>80</v>
          </cell>
          <cell r="NC14" t="str">
            <v>021303</v>
          </cell>
          <cell r="ND14">
            <v>15</v>
          </cell>
          <cell r="NE14" t="str">
            <v>021303</v>
          </cell>
          <cell r="NF14">
            <v>60</v>
          </cell>
          <cell r="NG14" t="str">
            <v>021303</v>
          </cell>
          <cell r="NH14">
            <v>13</v>
          </cell>
          <cell r="NI14" t="str">
            <v>021401</v>
          </cell>
          <cell r="NJ14">
            <v>8</v>
          </cell>
          <cell r="NK14" t="str">
            <v>021303</v>
          </cell>
          <cell r="NL14">
            <v>4</v>
          </cell>
          <cell r="NM14" t="str">
            <v>021303</v>
          </cell>
          <cell r="NN14">
            <v>26</v>
          </cell>
          <cell r="NO14" t="str">
            <v>021303</v>
          </cell>
          <cell r="NP14">
            <v>4</v>
          </cell>
          <cell r="NQ14" t="str">
            <v>021401</v>
          </cell>
          <cell r="NR14">
            <v>2</v>
          </cell>
          <cell r="NS14" t="str">
            <v>021303</v>
          </cell>
          <cell r="NT14">
            <v>1</v>
          </cell>
          <cell r="NU14" t="str">
            <v>021405</v>
          </cell>
          <cell r="NV14">
            <v>2</v>
          </cell>
          <cell r="NW14" t="str">
            <v>021303</v>
          </cell>
          <cell r="NX14">
            <v>1</v>
          </cell>
          <cell r="NY14" t="str">
            <v>021401</v>
          </cell>
          <cell r="NZ14">
            <v>1</v>
          </cell>
          <cell r="OC14" t="str">
            <v>021424</v>
          </cell>
          <cell r="OD14">
            <v>2</v>
          </cell>
          <cell r="OG14" t="str">
            <v>021800</v>
          </cell>
          <cell r="OH14">
            <v>1</v>
          </cell>
          <cell r="OK14" t="str">
            <v>022400</v>
          </cell>
          <cell r="OL14">
            <v>1</v>
          </cell>
          <cell r="OO14" t="str">
            <v>025001</v>
          </cell>
          <cell r="OP14">
            <v>1</v>
          </cell>
        </row>
        <row r="15">
          <cell r="C15" t="str">
            <v>021201</v>
          </cell>
          <cell r="D15">
            <v>902</v>
          </cell>
          <cell r="E15" t="str">
            <v>021201</v>
          </cell>
          <cell r="F15">
            <v>839</v>
          </cell>
          <cell r="G15" t="str">
            <v>021201</v>
          </cell>
          <cell r="H15">
            <v>899</v>
          </cell>
          <cell r="I15" t="str">
            <v>021201</v>
          </cell>
          <cell r="J15">
            <v>874</v>
          </cell>
          <cell r="K15" t="str">
            <v>021201</v>
          </cell>
          <cell r="L15">
            <v>1047</v>
          </cell>
          <cell r="M15" t="str">
            <v>021201</v>
          </cell>
          <cell r="N15">
            <v>1023</v>
          </cell>
          <cell r="O15" t="str">
            <v>021201</v>
          </cell>
          <cell r="P15">
            <v>1077</v>
          </cell>
          <cell r="Q15" t="str">
            <v>021201</v>
          </cell>
          <cell r="R15">
            <v>1043</v>
          </cell>
          <cell r="S15" t="str">
            <v>021201</v>
          </cell>
          <cell r="T15">
            <v>1229</v>
          </cell>
          <cell r="U15" t="str">
            <v>021201</v>
          </cell>
          <cell r="V15">
            <v>1188</v>
          </cell>
          <cell r="W15" t="str">
            <v>021201</v>
          </cell>
          <cell r="X15">
            <v>1339</v>
          </cell>
          <cell r="Y15" t="str">
            <v>021201</v>
          </cell>
          <cell r="Z15">
            <v>1279</v>
          </cell>
          <cell r="AA15" t="str">
            <v>021201</v>
          </cell>
          <cell r="AB15">
            <v>1344</v>
          </cell>
          <cell r="AC15" t="str">
            <v>021201</v>
          </cell>
          <cell r="AD15">
            <v>1287</v>
          </cell>
          <cell r="AE15" t="str">
            <v>021201</v>
          </cell>
          <cell r="AF15">
            <v>1271</v>
          </cell>
          <cell r="AG15" t="str">
            <v>021201</v>
          </cell>
          <cell r="AH15">
            <v>1266</v>
          </cell>
          <cell r="AI15" t="str">
            <v>021201</v>
          </cell>
          <cell r="AJ15">
            <v>1298</v>
          </cell>
          <cell r="AK15" t="str">
            <v>021201</v>
          </cell>
          <cell r="AL15">
            <v>1185</v>
          </cell>
          <cell r="AM15" t="str">
            <v>021201</v>
          </cell>
          <cell r="AN15">
            <v>1182</v>
          </cell>
          <cell r="AO15" t="str">
            <v>021201</v>
          </cell>
          <cell r="AP15">
            <v>1076</v>
          </cell>
          <cell r="AQ15" t="str">
            <v>021201</v>
          </cell>
          <cell r="AR15">
            <v>1145</v>
          </cell>
          <cell r="AS15" t="str">
            <v>021201</v>
          </cell>
          <cell r="AT15">
            <v>1072</v>
          </cell>
          <cell r="AU15" t="str">
            <v>021201</v>
          </cell>
          <cell r="AV15">
            <v>1107</v>
          </cell>
          <cell r="AW15" t="str">
            <v>021201</v>
          </cell>
          <cell r="AX15">
            <v>997</v>
          </cell>
          <cell r="AY15" t="str">
            <v>021201</v>
          </cell>
          <cell r="AZ15">
            <v>1065</v>
          </cell>
          <cell r="BA15" t="str">
            <v>021201</v>
          </cell>
          <cell r="BB15">
            <v>1046</v>
          </cell>
          <cell r="BC15" t="str">
            <v>021201</v>
          </cell>
          <cell r="BD15">
            <v>993</v>
          </cell>
          <cell r="BE15" t="str">
            <v>021201</v>
          </cell>
          <cell r="BF15">
            <v>904</v>
          </cell>
          <cell r="BG15" t="str">
            <v>021201</v>
          </cell>
          <cell r="BH15">
            <v>760</v>
          </cell>
          <cell r="BI15" t="str">
            <v>021201</v>
          </cell>
          <cell r="BJ15">
            <v>749</v>
          </cell>
          <cell r="BK15" t="str">
            <v>021201</v>
          </cell>
          <cell r="BL15">
            <v>757</v>
          </cell>
          <cell r="BM15" t="str">
            <v>021201</v>
          </cell>
          <cell r="BN15">
            <v>678</v>
          </cell>
          <cell r="BO15" t="str">
            <v>021200</v>
          </cell>
          <cell r="BP15">
            <v>86</v>
          </cell>
          <cell r="BQ15" t="str">
            <v>021200</v>
          </cell>
          <cell r="BR15">
            <v>54</v>
          </cell>
          <cell r="BS15" t="str">
            <v>021205</v>
          </cell>
          <cell r="BT15">
            <v>128</v>
          </cell>
          <cell r="BU15" t="str">
            <v>021303</v>
          </cell>
          <cell r="BV15">
            <v>295</v>
          </cell>
          <cell r="BW15" t="str">
            <v>021205</v>
          </cell>
          <cell r="BX15">
            <v>138</v>
          </cell>
          <cell r="BY15" t="str">
            <v>021206</v>
          </cell>
          <cell r="BZ15">
            <v>94</v>
          </cell>
          <cell r="CA15" t="str">
            <v>021401</v>
          </cell>
          <cell r="CB15">
            <v>38</v>
          </cell>
          <cell r="CC15" t="str">
            <v>021303</v>
          </cell>
          <cell r="CD15">
            <v>388</v>
          </cell>
          <cell r="CE15" t="str">
            <v>021206</v>
          </cell>
          <cell r="CF15">
            <v>121</v>
          </cell>
          <cell r="CG15" t="str">
            <v>021206</v>
          </cell>
          <cell r="CH15">
            <v>85</v>
          </cell>
          <cell r="CI15" t="str">
            <v>021205</v>
          </cell>
          <cell r="CJ15">
            <v>120</v>
          </cell>
          <cell r="CK15" t="str">
            <v>021401</v>
          </cell>
          <cell r="CL15">
            <v>29</v>
          </cell>
          <cell r="CM15" t="str">
            <v>021401</v>
          </cell>
          <cell r="CN15">
            <v>108</v>
          </cell>
          <cell r="CO15" t="str">
            <v>021206</v>
          </cell>
          <cell r="CP15">
            <v>96</v>
          </cell>
          <cell r="CQ15" t="str">
            <v>021401</v>
          </cell>
          <cell r="CR15">
            <v>106</v>
          </cell>
          <cell r="CS15" t="str">
            <v>021303</v>
          </cell>
          <cell r="CT15">
            <v>399</v>
          </cell>
          <cell r="CU15" t="str">
            <v>021401</v>
          </cell>
          <cell r="CV15">
            <v>96</v>
          </cell>
          <cell r="CW15" t="str">
            <v>021401</v>
          </cell>
          <cell r="CX15">
            <v>36</v>
          </cell>
          <cell r="CY15" t="str">
            <v>021401</v>
          </cell>
          <cell r="CZ15">
            <v>101</v>
          </cell>
          <cell r="DA15" t="str">
            <v>021303</v>
          </cell>
          <cell r="DB15">
            <v>507</v>
          </cell>
          <cell r="DC15" t="str">
            <v>021401</v>
          </cell>
          <cell r="DD15">
            <v>112</v>
          </cell>
          <cell r="DE15" t="str">
            <v>021303</v>
          </cell>
          <cell r="DF15">
            <v>517</v>
          </cell>
          <cell r="DG15" t="str">
            <v>021401</v>
          </cell>
          <cell r="DH15">
            <v>117</v>
          </cell>
          <cell r="DI15" t="str">
            <v>021401</v>
          </cell>
          <cell r="DJ15">
            <v>64</v>
          </cell>
          <cell r="DK15" t="str">
            <v>021401</v>
          </cell>
          <cell r="DL15">
            <v>158</v>
          </cell>
          <cell r="DM15" t="str">
            <v>021401</v>
          </cell>
          <cell r="DN15">
            <v>66</v>
          </cell>
          <cell r="DO15" t="str">
            <v>021401</v>
          </cell>
          <cell r="DP15">
            <v>153</v>
          </cell>
          <cell r="DQ15" t="str">
            <v>021401</v>
          </cell>
          <cell r="DR15">
            <v>65</v>
          </cell>
          <cell r="DS15" t="str">
            <v>021303</v>
          </cell>
          <cell r="DT15">
            <v>763</v>
          </cell>
          <cell r="DU15" t="str">
            <v>021303</v>
          </cell>
          <cell r="DV15">
            <v>791</v>
          </cell>
          <cell r="DW15" t="str">
            <v>021401</v>
          </cell>
          <cell r="DX15">
            <v>208</v>
          </cell>
          <cell r="DY15" t="str">
            <v>021401</v>
          </cell>
          <cell r="DZ15">
            <v>111</v>
          </cell>
          <cell r="EA15" t="str">
            <v>021401</v>
          </cell>
          <cell r="EB15">
            <v>210</v>
          </cell>
          <cell r="EC15" t="str">
            <v>021401</v>
          </cell>
          <cell r="ED15">
            <v>127</v>
          </cell>
          <cell r="EE15" t="str">
            <v>021401</v>
          </cell>
          <cell r="EF15">
            <v>255</v>
          </cell>
          <cell r="EG15" t="str">
            <v>021303</v>
          </cell>
          <cell r="EH15">
            <v>1080</v>
          </cell>
          <cell r="EI15" t="str">
            <v>021401</v>
          </cell>
          <cell r="EJ15">
            <v>240</v>
          </cell>
          <cell r="EK15" t="str">
            <v>021401</v>
          </cell>
          <cell r="EL15">
            <v>103</v>
          </cell>
          <cell r="EM15" t="str">
            <v>021401</v>
          </cell>
          <cell r="EN15">
            <v>236</v>
          </cell>
          <cell r="EO15" t="str">
            <v>021401</v>
          </cell>
          <cell r="EP15">
            <v>123</v>
          </cell>
          <cell r="EQ15" t="str">
            <v>021401</v>
          </cell>
          <cell r="ER15">
            <v>183</v>
          </cell>
          <cell r="ES15" t="str">
            <v>021303</v>
          </cell>
          <cell r="ET15">
            <v>887</v>
          </cell>
          <cell r="EU15" t="str">
            <v>021401</v>
          </cell>
          <cell r="EV15">
            <v>209</v>
          </cell>
          <cell r="EW15" t="str">
            <v>021401</v>
          </cell>
          <cell r="EX15">
            <v>130</v>
          </cell>
          <cell r="EY15" t="str">
            <v>021401</v>
          </cell>
          <cell r="EZ15">
            <v>143</v>
          </cell>
          <cell r="FA15" t="str">
            <v>021401</v>
          </cell>
          <cell r="FB15">
            <v>100</v>
          </cell>
          <cell r="FC15" t="str">
            <v>021401</v>
          </cell>
          <cell r="FD15">
            <v>166</v>
          </cell>
          <cell r="FE15" t="str">
            <v>021401</v>
          </cell>
          <cell r="FF15">
            <v>108</v>
          </cell>
          <cell r="FG15" t="str">
            <v>021401</v>
          </cell>
          <cell r="FH15">
            <v>167</v>
          </cell>
          <cell r="FI15" t="str">
            <v>021401</v>
          </cell>
          <cell r="FJ15">
            <v>120</v>
          </cell>
          <cell r="FK15" t="str">
            <v>021401</v>
          </cell>
          <cell r="FL15">
            <v>143</v>
          </cell>
          <cell r="FM15" t="str">
            <v>021401</v>
          </cell>
          <cell r="FN15">
            <v>119</v>
          </cell>
          <cell r="FO15" t="str">
            <v>021401</v>
          </cell>
          <cell r="FP15">
            <v>151</v>
          </cell>
          <cell r="FQ15" t="str">
            <v>021401</v>
          </cell>
          <cell r="FR15">
            <v>127</v>
          </cell>
          <cell r="FS15" t="str">
            <v>021401</v>
          </cell>
          <cell r="FT15">
            <v>149</v>
          </cell>
          <cell r="FU15" t="str">
            <v>021401</v>
          </cell>
          <cell r="FV15">
            <v>136</v>
          </cell>
          <cell r="FW15" t="str">
            <v>021401</v>
          </cell>
          <cell r="FX15">
            <v>135</v>
          </cell>
          <cell r="FY15" t="str">
            <v>021401</v>
          </cell>
          <cell r="FZ15">
            <v>113</v>
          </cell>
          <cell r="GA15" t="str">
            <v>021401</v>
          </cell>
          <cell r="GB15">
            <v>144</v>
          </cell>
          <cell r="GC15" t="str">
            <v>021401</v>
          </cell>
          <cell r="GD15">
            <v>130</v>
          </cell>
          <cell r="GE15" t="str">
            <v>021401</v>
          </cell>
          <cell r="GF15">
            <v>150</v>
          </cell>
          <cell r="GG15" t="str">
            <v>021401</v>
          </cell>
          <cell r="GH15">
            <v>118</v>
          </cell>
          <cell r="GI15" t="str">
            <v>021401</v>
          </cell>
          <cell r="GJ15">
            <v>132</v>
          </cell>
          <cell r="GK15" t="str">
            <v>021401</v>
          </cell>
          <cell r="GL15">
            <v>147</v>
          </cell>
          <cell r="GM15" t="str">
            <v>021401</v>
          </cell>
          <cell r="GN15">
            <v>143</v>
          </cell>
          <cell r="GO15" t="str">
            <v>021401</v>
          </cell>
          <cell r="GP15">
            <v>143</v>
          </cell>
          <cell r="GQ15" t="str">
            <v>021401</v>
          </cell>
          <cell r="GR15">
            <v>176</v>
          </cell>
          <cell r="GS15" t="str">
            <v>021401</v>
          </cell>
          <cell r="GT15">
            <v>180</v>
          </cell>
          <cell r="GU15" t="str">
            <v>021401</v>
          </cell>
          <cell r="GV15">
            <v>161</v>
          </cell>
          <cell r="GW15" t="str">
            <v>021401</v>
          </cell>
          <cell r="GX15">
            <v>155</v>
          </cell>
          <cell r="GY15" t="str">
            <v>021401</v>
          </cell>
          <cell r="GZ15">
            <v>150</v>
          </cell>
          <cell r="HA15" t="str">
            <v>021401</v>
          </cell>
          <cell r="HB15">
            <v>139</v>
          </cell>
          <cell r="HC15" t="str">
            <v>021401</v>
          </cell>
          <cell r="HD15">
            <v>127</v>
          </cell>
          <cell r="HE15" t="str">
            <v>021303</v>
          </cell>
          <cell r="HF15">
            <v>604</v>
          </cell>
          <cell r="HG15" t="str">
            <v>021401</v>
          </cell>
          <cell r="HH15">
            <v>134</v>
          </cell>
          <cell r="HI15" t="str">
            <v>021401</v>
          </cell>
          <cell r="HJ15">
            <v>146</v>
          </cell>
          <cell r="HK15" t="str">
            <v>021401</v>
          </cell>
          <cell r="HL15">
            <v>128</v>
          </cell>
          <cell r="HM15" t="str">
            <v>021401</v>
          </cell>
          <cell r="HN15">
            <v>154</v>
          </cell>
          <cell r="HO15" t="str">
            <v>021401</v>
          </cell>
          <cell r="HP15">
            <v>118</v>
          </cell>
          <cell r="HQ15" t="str">
            <v>021401</v>
          </cell>
          <cell r="HR15">
            <v>133</v>
          </cell>
          <cell r="HS15" t="str">
            <v>021401</v>
          </cell>
          <cell r="HT15">
            <v>148</v>
          </cell>
          <cell r="HU15" t="str">
            <v>021401</v>
          </cell>
          <cell r="HV15">
            <v>141</v>
          </cell>
          <cell r="HW15" t="str">
            <v>021401</v>
          </cell>
          <cell r="HX15">
            <v>134</v>
          </cell>
          <cell r="HY15" t="str">
            <v>021401</v>
          </cell>
          <cell r="HZ15">
            <v>143</v>
          </cell>
          <cell r="IA15" t="str">
            <v>021401</v>
          </cell>
          <cell r="IB15">
            <v>145</v>
          </cell>
          <cell r="IC15" t="str">
            <v>021401</v>
          </cell>
          <cell r="ID15">
            <v>148</v>
          </cell>
          <cell r="IE15" t="str">
            <v>021401</v>
          </cell>
          <cell r="IF15">
            <v>132</v>
          </cell>
          <cell r="IG15" t="str">
            <v>021401</v>
          </cell>
          <cell r="IH15">
            <v>126</v>
          </cell>
          <cell r="II15" t="str">
            <v>021401</v>
          </cell>
          <cell r="IJ15">
            <v>148</v>
          </cell>
          <cell r="IK15" t="str">
            <v>021303</v>
          </cell>
          <cell r="IL15">
            <v>969</v>
          </cell>
          <cell r="IM15" t="str">
            <v>021401</v>
          </cell>
          <cell r="IN15">
            <v>140</v>
          </cell>
          <cell r="IO15" t="str">
            <v>021401</v>
          </cell>
          <cell r="IP15">
            <v>138</v>
          </cell>
          <cell r="IQ15" t="str">
            <v>021401</v>
          </cell>
          <cell r="IR15">
            <v>119</v>
          </cell>
          <cell r="IS15" t="str">
            <v>021401</v>
          </cell>
          <cell r="IT15">
            <v>157</v>
          </cell>
          <cell r="IU15" t="str">
            <v>021401</v>
          </cell>
          <cell r="IV15">
            <v>132</v>
          </cell>
          <cell r="IW15" t="str">
            <v>021401</v>
          </cell>
          <cell r="IX15">
            <v>140</v>
          </cell>
          <cell r="IY15" t="str">
            <v>021401</v>
          </cell>
          <cell r="IZ15">
            <v>117</v>
          </cell>
          <cell r="JA15" t="str">
            <v>021401</v>
          </cell>
          <cell r="JB15">
            <v>145</v>
          </cell>
          <cell r="JC15" t="str">
            <v>021401</v>
          </cell>
          <cell r="JD15">
            <v>99</v>
          </cell>
          <cell r="JE15" t="str">
            <v>021401</v>
          </cell>
          <cell r="JF15">
            <v>149</v>
          </cell>
          <cell r="JG15" t="str">
            <v>021401</v>
          </cell>
          <cell r="JH15">
            <v>97</v>
          </cell>
          <cell r="JI15" t="str">
            <v>021401</v>
          </cell>
          <cell r="JJ15">
            <v>162</v>
          </cell>
          <cell r="JK15" t="str">
            <v>021401</v>
          </cell>
          <cell r="JL15">
            <v>85</v>
          </cell>
          <cell r="JM15" t="str">
            <v>021401</v>
          </cell>
          <cell r="JN15">
            <v>148</v>
          </cell>
          <cell r="JO15" t="str">
            <v>021401</v>
          </cell>
          <cell r="JP15">
            <v>104</v>
          </cell>
          <cell r="JQ15" t="str">
            <v>021401</v>
          </cell>
          <cell r="JR15">
            <v>139</v>
          </cell>
          <cell r="JS15" t="str">
            <v>021401</v>
          </cell>
          <cell r="JT15">
            <v>109</v>
          </cell>
          <cell r="JU15" t="str">
            <v>021401</v>
          </cell>
          <cell r="JV15">
            <v>192</v>
          </cell>
          <cell r="JW15" t="str">
            <v>021401</v>
          </cell>
          <cell r="JX15">
            <v>90</v>
          </cell>
          <cell r="JY15" t="str">
            <v>021401</v>
          </cell>
          <cell r="JZ15">
            <v>154</v>
          </cell>
          <cell r="KA15" t="str">
            <v>021401</v>
          </cell>
          <cell r="KB15">
            <v>112</v>
          </cell>
          <cell r="KC15" t="str">
            <v>021401</v>
          </cell>
          <cell r="KD15">
            <v>216</v>
          </cell>
          <cell r="KE15" t="str">
            <v>021401</v>
          </cell>
          <cell r="KF15">
            <v>78</v>
          </cell>
          <cell r="KG15" t="str">
            <v>021401</v>
          </cell>
          <cell r="KH15">
            <v>139</v>
          </cell>
          <cell r="KI15" t="str">
            <v>021401</v>
          </cell>
          <cell r="KJ15">
            <v>87</v>
          </cell>
          <cell r="KK15" t="str">
            <v>021401</v>
          </cell>
          <cell r="KL15">
            <v>182</v>
          </cell>
          <cell r="KM15" t="str">
            <v>021401</v>
          </cell>
          <cell r="KN15">
            <v>80</v>
          </cell>
          <cell r="KO15" t="str">
            <v>021401</v>
          </cell>
          <cell r="KP15">
            <v>159</v>
          </cell>
          <cell r="KQ15" t="str">
            <v>021401</v>
          </cell>
          <cell r="KR15">
            <v>36</v>
          </cell>
          <cell r="KS15" t="str">
            <v>021401</v>
          </cell>
          <cell r="KT15">
            <v>84</v>
          </cell>
          <cell r="KU15" t="str">
            <v>021401</v>
          </cell>
          <cell r="KV15">
            <v>21</v>
          </cell>
          <cell r="KW15" t="str">
            <v>021401</v>
          </cell>
          <cell r="KX15">
            <v>46</v>
          </cell>
          <cell r="KY15" t="str">
            <v>021401</v>
          </cell>
          <cell r="KZ15">
            <v>21</v>
          </cell>
          <cell r="LA15" t="str">
            <v>021401</v>
          </cell>
          <cell r="LB15">
            <v>43</v>
          </cell>
          <cell r="LC15" t="str">
            <v>021401</v>
          </cell>
          <cell r="LD15">
            <v>43</v>
          </cell>
          <cell r="LE15" t="str">
            <v>021401</v>
          </cell>
          <cell r="LF15">
            <v>92</v>
          </cell>
          <cell r="LG15" t="str">
            <v>021401</v>
          </cell>
          <cell r="LH15">
            <v>56</v>
          </cell>
          <cell r="LI15" t="str">
            <v>021401</v>
          </cell>
          <cell r="LJ15">
            <v>93</v>
          </cell>
          <cell r="LK15" t="str">
            <v>021401</v>
          </cell>
          <cell r="LL15">
            <v>52</v>
          </cell>
          <cell r="LM15" t="str">
            <v>021401</v>
          </cell>
          <cell r="LN15">
            <v>120</v>
          </cell>
          <cell r="LO15" t="str">
            <v>021401</v>
          </cell>
          <cell r="LP15">
            <v>50</v>
          </cell>
          <cell r="LQ15" t="str">
            <v>021401</v>
          </cell>
          <cell r="LR15">
            <v>125</v>
          </cell>
          <cell r="LS15" t="str">
            <v>021401</v>
          </cell>
          <cell r="LT15">
            <v>50</v>
          </cell>
          <cell r="LU15" t="str">
            <v>021401</v>
          </cell>
          <cell r="LV15">
            <v>106</v>
          </cell>
          <cell r="LW15" t="str">
            <v>021401</v>
          </cell>
          <cell r="LX15">
            <v>40</v>
          </cell>
          <cell r="LY15" t="str">
            <v>021401</v>
          </cell>
          <cell r="LZ15">
            <v>109</v>
          </cell>
          <cell r="MA15" t="str">
            <v>021401</v>
          </cell>
          <cell r="MB15">
            <v>31</v>
          </cell>
          <cell r="MC15" t="str">
            <v>021401</v>
          </cell>
          <cell r="MD15">
            <v>89</v>
          </cell>
          <cell r="ME15" t="str">
            <v>021401</v>
          </cell>
          <cell r="MF15">
            <v>21</v>
          </cell>
          <cell r="MG15" t="str">
            <v>021401</v>
          </cell>
          <cell r="MH15">
            <v>54</v>
          </cell>
          <cell r="MI15" t="str">
            <v>021401</v>
          </cell>
          <cell r="MJ15">
            <v>15</v>
          </cell>
          <cell r="MK15" t="str">
            <v>021401</v>
          </cell>
          <cell r="ML15">
            <v>46</v>
          </cell>
          <cell r="MM15" t="str">
            <v>021401</v>
          </cell>
          <cell r="MN15">
            <v>10</v>
          </cell>
          <cell r="MO15" t="str">
            <v>021401</v>
          </cell>
          <cell r="MP15">
            <v>29</v>
          </cell>
          <cell r="MQ15" t="str">
            <v>021401</v>
          </cell>
          <cell r="MR15">
            <v>8</v>
          </cell>
          <cell r="MS15" t="str">
            <v>021401</v>
          </cell>
          <cell r="MT15">
            <v>42</v>
          </cell>
          <cell r="MU15" t="str">
            <v>021401</v>
          </cell>
          <cell r="MV15">
            <v>9</v>
          </cell>
          <cell r="MW15" t="str">
            <v>021401</v>
          </cell>
          <cell r="MX15">
            <v>17</v>
          </cell>
          <cell r="MY15" t="str">
            <v>021401</v>
          </cell>
          <cell r="MZ15">
            <v>2</v>
          </cell>
          <cell r="NA15" t="str">
            <v>021401</v>
          </cell>
          <cell r="NB15">
            <v>17</v>
          </cell>
          <cell r="NC15" t="str">
            <v>021401</v>
          </cell>
          <cell r="ND15">
            <v>4</v>
          </cell>
          <cell r="NE15" t="str">
            <v>021401</v>
          </cell>
          <cell r="NF15">
            <v>6</v>
          </cell>
          <cell r="NG15" t="str">
            <v>021401</v>
          </cell>
          <cell r="NH15">
            <v>2</v>
          </cell>
          <cell r="NI15" t="str">
            <v>021405</v>
          </cell>
          <cell r="NJ15">
            <v>12</v>
          </cell>
          <cell r="NK15" t="str">
            <v>021401</v>
          </cell>
          <cell r="NL15">
            <v>3</v>
          </cell>
          <cell r="NM15" t="str">
            <v>021401</v>
          </cell>
          <cell r="NN15">
            <v>9</v>
          </cell>
          <cell r="NO15" t="str">
            <v>021401</v>
          </cell>
          <cell r="NP15">
            <v>2</v>
          </cell>
          <cell r="NQ15" t="str">
            <v>021405</v>
          </cell>
          <cell r="NR15">
            <v>4</v>
          </cell>
          <cell r="NS15" t="str">
            <v>021401</v>
          </cell>
          <cell r="NT15">
            <v>1</v>
          </cell>
          <cell r="NU15" t="str">
            <v>021424</v>
          </cell>
          <cell r="NV15">
            <v>10</v>
          </cell>
          <cell r="NY15" t="str">
            <v>021424</v>
          </cell>
          <cell r="NZ15">
            <v>3</v>
          </cell>
          <cell r="OC15" t="str">
            <v>021502</v>
          </cell>
          <cell r="OD15">
            <v>3</v>
          </cell>
          <cell r="OG15" t="str">
            <v>022000</v>
          </cell>
          <cell r="OH15">
            <v>1</v>
          </cell>
          <cell r="OK15" t="str">
            <v>023500</v>
          </cell>
          <cell r="OL15">
            <v>5</v>
          </cell>
          <cell r="OO15" t="str">
            <v>026001</v>
          </cell>
          <cell r="OP15">
            <v>1</v>
          </cell>
        </row>
        <row r="16">
          <cell r="C16" t="str">
            <v>021205</v>
          </cell>
          <cell r="D16">
            <v>81</v>
          </cell>
          <cell r="E16" t="str">
            <v>021205</v>
          </cell>
          <cell r="F16">
            <v>74</v>
          </cell>
          <cell r="G16" t="str">
            <v>021205</v>
          </cell>
          <cell r="H16">
            <v>89</v>
          </cell>
          <cell r="I16" t="str">
            <v>021205</v>
          </cell>
          <cell r="J16">
            <v>92</v>
          </cell>
          <cell r="K16" t="str">
            <v>021205</v>
          </cell>
          <cell r="L16">
            <v>115</v>
          </cell>
          <cell r="M16" t="str">
            <v>021205</v>
          </cell>
          <cell r="N16">
            <v>94</v>
          </cell>
          <cell r="O16" t="str">
            <v>021205</v>
          </cell>
          <cell r="P16">
            <v>121</v>
          </cell>
          <cell r="Q16" t="str">
            <v>021205</v>
          </cell>
          <cell r="R16">
            <v>119</v>
          </cell>
          <cell r="S16" t="str">
            <v>021205</v>
          </cell>
          <cell r="T16">
            <v>123</v>
          </cell>
          <cell r="U16" t="str">
            <v>021205</v>
          </cell>
          <cell r="V16">
            <v>125</v>
          </cell>
          <cell r="W16" t="str">
            <v>021205</v>
          </cell>
          <cell r="X16">
            <v>131</v>
          </cell>
          <cell r="Y16" t="str">
            <v>021205</v>
          </cell>
          <cell r="Z16">
            <v>166</v>
          </cell>
          <cell r="AA16" t="str">
            <v>021205</v>
          </cell>
          <cell r="AB16">
            <v>157</v>
          </cell>
          <cell r="AC16" t="str">
            <v>021205</v>
          </cell>
          <cell r="AD16">
            <v>145</v>
          </cell>
          <cell r="AE16" t="str">
            <v>021205</v>
          </cell>
          <cell r="AF16">
            <v>143</v>
          </cell>
          <cell r="AG16" t="str">
            <v>021205</v>
          </cell>
          <cell r="AH16">
            <v>140</v>
          </cell>
          <cell r="AI16" t="str">
            <v>021205</v>
          </cell>
          <cell r="AJ16">
            <v>181</v>
          </cell>
          <cell r="AK16" t="str">
            <v>021205</v>
          </cell>
          <cell r="AL16">
            <v>140</v>
          </cell>
          <cell r="AM16" t="str">
            <v>021205</v>
          </cell>
          <cell r="AN16">
            <v>152</v>
          </cell>
          <cell r="AO16" t="str">
            <v>021205</v>
          </cell>
          <cell r="AP16">
            <v>148</v>
          </cell>
          <cell r="AQ16" t="str">
            <v>021205</v>
          </cell>
          <cell r="AR16">
            <v>141</v>
          </cell>
          <cell r="AS16" t="str">
            <v>021205</v>
          </cell>
          <cell r="AT16">
            <v>191</v>
          </cell>
          <cell r="AU16" t="str">
            <v>021205</v>
          </cell>
          <cell r="AV16">
            <v>166</v>
          </cell>
          <cell r="AW16" t="str">
            <v>021205</v>
          </cell>
          <cell r="AX16">
            <v>159</v>
          </cell>
          <cell r="AY16" t="str">
            <v>021205</v>
          </cell>
          <cell r="AZ16">
            <v>162</v>
          </cell>
          <cell r="BA16" t="str">
            <v>021205</v>
          </cell>
          <cell r="BB16">
            <v>144</v>
          </cell>
          <cell r="BC16" t="str">
            <v>021205</v>
          </cell>
          <cell r="BD16">
            <v>180</v>
          </cell>
          <cell r="BE16" t="str">
            <v>021205</v>
          </cell>
          <cell r="BF16">
            <v>156</v>
          </cell>
          <cell r="BG16" t="str">
            <v>021205</v>
          </cell>
          <cell r="BH16">
            <v>147</v>
          </cell>
          <cell r="BI16" t="str">
            <v>021205</v>
          </cell>
          <cell r="BJ16">
            <v>107</v>
          </cell>
          <cell r="BK16" t="str">
            <v>021205</v>
          </cell>
          <cell r="BL16">
            <v>116</v>
          </cell>
          <cell r="BM16" t="str">
            <v>021205</v>
          </cell>
          <cell r="BN16">
            <v>105</v>
          </cell>
          <cell r="BO16" t="str">
            <v>021201</v>
          </cell>
          <cell r="BP16">
            <v>617</v>
          </cell>
          <cell r="BQ16" t="str">
            <v>021201</v>
          </cell>
          <cell r="BR16">
            <v>514</v>
          </cell>
          <cell r="BS16" t="str">
            <v>021206</v>
          </cell>
          <cell r="BT16">
            <v>110</v>
          </cell>
          <cell r="BU16" t="str">
            <v>021401</v>
          </cell>
          <cell r="BV16">
            <v>4</v>
          </cell>
          <cell r="BW16" t="str">
            <v>021206</v>
          </cell>
          <cell r="BX16">
            <v>89</v>
          </cell>
          <cell r="BY16" t="str">
            <v>021303</v>
          </cell>
          <cell r="BZ16">
            <v>361</v>
          </cell>
          <cell r="CA16" t="str">
            <v>021405</v>
          </cell>
          <cell r="CB16">
            <v>85</v>
          </cell>
          <cell r="CC16" t="str">
            <v>021401</v>
          </cell>
          <cell r="CD16">
            <v>12</v>
          </cell>
          <cell r="CE16" t="str">
            <v>021303</v>
          </cell>
          <cell r="CF16">
            <v>414</v>
          </cell>
          <cell r="CG16" t="str">
            <v>021303</v>
          </cell>
          <cell r="CH16">
            <v>343</v>
          </cell>
          <cell r="CI16" t="str">
            <v>021206</v>
          </cell>
          <cell r="CJ16">
            <v>146</v>
          </cell>
          <cell r="CK16" t="str">
            <v>021405</v>
          </cell>
          <cell r="CL16">
            <v>46</v>
          </cell>
          <cell r="CM16" t="str">
            <v>021405</v>
          </cell>
          <cell r="CN16">
            <v>63</v>
          </cell>
          <cell r="CO16" t="str">
            <v>021303</v>
          </cell>
          <cell r="CP16">
            <v>400</v>
          </cell>
          <cell r="CQ16" t="str">
            <v>021405</v>
          </cell>
          <cell r="CR16">
            <v>69</v>
          </cell>
          <cell r="CS16" t="str">
            <v>021401</v>
          </cell>
          <cell r="CT16">
            <v>47</v>
          </cell>
          <cell r="CU16" t="str">
            <v>021405</v>
          </cell>
          <cell r="CV16">
            <v>77</v>
          </cell>
          <cell r="CW16" t="str">
            <v>021405</v>
          </cell>
          <cell r="CX16">
            <v>28</v>
          </cell>
          <cell r="CY16" t="str">
            <v>021405</v>
          </cell>
          <cell r="CZ16">
            <v>65</v>
          </cell>
          <cell r="DA16" t="str">
            <v>021401</v>
          </cell>
          <cell r="DB16">
            <v>40</v>
          </cell>
          <cell r="DC16" t="str">
            <v>021405</v>
          </cell>
          <cell r="DD16">
            <v>85</v>
          </cell>
          <cell r="DE16" t="str">
            <v>021401</v>
          </cell>
          <cell r="DF16">
            <v>36</v>
          </cell>
          <cell r="DG16" t="str">
            <v>021405</v>
          </cell>
          <cell r="DH16">
            <v>71</v>
          </cell>
          <cell r="DI16" t="str">
            <v>021405</v>
          </cell>
          <cell r="DJ16">
            <v>48</v>
          </cell>
          <cell r="DK16" t="str">
            <v>021405</v>
          </cell>
          <cell r="DL16">
            <v>79</v>
          </cell>
          <cell r="DM16" t="str">
            <v>021405</v>
          </cell>
          <cell r="DN16">
            <v>48</v>
          </cell>
          <cell r="DO16" t="str">
            <v>021405</v>
          </cell>
          <cell r="DP16">
            <v>84</v>
          </cell>
          <cell r="DQ16" t="str">
            <v>021405</v>
          </cell>
          <cell r="DR16">
            <v>49</v>
          </cell>
          <cell r="DS16" t="str">
            <v>021401</v>
          </cell>
          <cell r="DT16">
            <v>190</v>
          </cell>
          <cell r="DU16" t="str">
            <v>021401</v>
          </cell>
          <cell r="DV16">
            <v>74</v>
          </cell>
          <cell r="DW16" t="str">
            <v>021405</v>
          </cell>
          <cell r="DX16">
            <v>99</v>
          </cell>
          <cell r="DY16" t="str">
            <v>021405</v>
          </cell>
          <cell r="DZ16">
            <v>59</v>
          </cell>
          <cell r="EA16" t="str">
            <v>021405</v>
          </cell>
          <cell r="EB16">
            <v>81</v>
          </cell>
          <cell r="EC16" t="str">
            <v>021405</v>
          </cell>
          <cell r="ED16">
            <v>72</v>
          </cell>
          <cell r="EE16" t="str">
            <v>021405</v>
          </cell>
          <cell r="EF16">
            <v>107</v>
          </cell>
          <cell r="EG16" t="str">
            <v>021401</v>
          </cell>
          <cell r="EH16">
            <v>134</v>
          </cell>
          <cell r="EI16" t="str">
            <v>021405</v>
          </cell>
          <cell r="EJ16">
            <v>91</v>
          </cell>
          <cell r="EK16" t="str">
            <v>021405</v>
          </cell>
          <cell r="EL16">
            <v>71</v>
          </cell>
          <cell r="EM16" t="str">
            <v>021405</v>
          </cell>
          <cell r="EN16">
            <v>72</v>
          </cell>
          <cell r="EO16" t="str">
            <v>021405</v>
          </cell>
          <cell r="EP16">
            <v>75</v>
          </cell>
          <cell r="EQ16" t="str">
            <v>021405</v>
          </cell>
          <cell r="ER16">
            <v>78</v>
          </cell>
          <cell r="ES16" t="str">
            <v>021401</v>
          </cell>
          <cell r="ET16">
            <v>101</v>
          </cell>
          <cell r="EU16" t="str">
            <v>021405</v>
          </cell>
          <cell r="EV16">
            <v>78</v>
          </cell>
          <cell r="EW16" t="str">
            <v>021405</v>
          </cell>
          <cell r="EX16">
            <v>73</v>
          </cell>
          <cell r="EY16" t="str">
            <v>021405</v>
          </cell>
          <cell r="EZ16">
            <v>74</v>
          </cell>
          <cell r="FA16" t="str">
            <v>021405</v>
          </cell>
          <cell r="FB16">
            <v>70</v>
          </cell>
          <cell r="FC16" t="str">
            <v>021405</v>
          </cell>
          <cell r="FD16">
            <v>80</v>
          </cell>
          <cell r="FE16" t="str">
            <v>021405</v>
          </cell>
          <cell r="FF16">
            <v>67</v>
          </cell>
          <cell r="FG16" t="str">
            <v>021405</v>
          </cell>
          <cell r="FH16">
            <v>72</v>
          </cell>
          <cell r="FI16" t="str">
            <v>021405</v>
          </cell>
          <cell r="FJ16">
            <v>77</v>
          </cell>
          <cell r="FK16" t="str">
            <v>021405</v>
          </cell>
          <cell r="FL16">
            <v>65</v>
          </cell>
          <cell r="FM16" t="str">
            <v>021405</v>
          </cell>
          <cell r="FN16">
            <v>63</v>
          </cell>
          <cell r="FO16" t="str">
            <v>021405</v>
          </cell>
          <cell r="FP16">
            <v>76</v>
          </cell>
          <cell r="FQ16" t="str">
            <v>021405</v>
          </cell>
          <cell r="FR16">
            <v>81</v>
          </cell>
          <cell r="FS16" t="str">
            <v>021405</v>
          </cell>
          <cell r="FT16">
            <v>84</v>
          </cell>
          <cell r="FU16" t="str">
            <v>021405</v>
          </cell>
          <cell r="FV16">
            <v>77</v>
          </cell>
          <cell r="FW16" t="str">
            <v>021405</v>
          </cell>
          <cell r="FX16">
            <v>61</v>
          </cell>
          <cell r="FY16" t="str">
            <v>021405</v>
          </cell>
          <cell r="FZ16">
            <v>82</v>
          </cell>
          <cell r="GA16" t="str">
            <v>021405</v>
          </cell>
          <cell r="GB16">
            <v>59</v>
          </cell>
          <cell r="GC16" t="str">
            <v>021405</v>
          </cell>
          <cell r="GD16">
            <v>88</v>
          </cell>
          <cell r="GE16" t="str">
            <v>021405</v>
          </cell>
          <cell r="GF16">
            <v>93</v>
          </cell>
          <cell r="GG16" t="str">
            <v>021405</v>
          </cell>
          <cell r="GH16">
            <v>90</v>
          </cell>
          <cell r="GI16" t="str">
            <v>021405</v>
          </cell>
          <cell r="GJ16">
            <v>97</v>
          </cell>
          <cell r="GK16" t="str">
            <v>021405</v>
          </cell>
          <cell r="GL16">
            <v>87</v>
          </cell>
          <cell r="GM16" t="str">
            <v>021405</v>
          </cell>
          <cell r="GN16">
            <v>88</v>
          </cell>
          <cell r="GO16" t="str">
            <v>021405</v>
          </cell>
          <cell r="GP16">
            <v>94</v>
          </cell>
          <cell r="GQ16" t="str">
            <v>021405</v>
          </cell>
          <cell r="GR16">
            <v>98</v>
          </cell>
          <cell r="GS16" t="str">
            <v>021405</v>
          </cell>
          <cell r="GT16">
            <v>78</v>
          </cell>
          <cell r="GU16" t="str">
            <v>021405</v>
          </cell>
          <cell r="GV16">
            <v>72</v>
          </cell>
          <cell r="GW16" t="str">
            <v>021405</v>
          </cell>
          <cell r="GX16">
            <v>104</v>
          </cell>
          <cell r="GY16" t="str">
            <v>021405</v>
          </cell>
          <cell r="GZ16">
            <v>107</v>
          </cell>
          <cell r="HA16" t="str">
            <v>021405</v>
          </cell>
          <cell r="HB16">
            <v>118</v>
          </cell>
          <cell r="HC16" t="str">
            <v>021405</v>
          </cell>
          <cell r="HD16">
            <v>107</v>
          </cell>
          <cell r="HE16" t="str">
            <v>021401</v>
          </cell>
          <cell r="HF16">
            <v>151</v>
          </cell>
          <cell r="HG16" t="str">
            <v>021405</v>
          </cell>
          <cell r="HH16">
            <v>125</v>
          </cell>
          <cell r="HI16" t="str">
            <v>021405</v>
          </cell>
          <cell r="HJ16">
            <v>106</v>
          </cell>
          <cell r="HK16" t="str">
            <v>021405</v>
          </cell>
          <cell r="HL16">
            <v>107</v>
          </cell>
          <cell r="HM16" t="str">
            <v>021405</v>
          </cell>
          <cell r="HN16">
            <v>105</v>
          </cell>
          <cell r="HO16" t="str">
            <v>021405</v>
          </cell>
          <cell r="HP16">
            <v>133</v>
          </cell>
          <cell r="HQ16" t="str">
            <v>021405</v>
          </cell>
          <cell r="HR16">
            <v>140</v>
          </cell>
          <cell r="HS16" t="str">
            <v>021405</v>
          </cell>
          <cell r="HT16">
            <v>116</v>
          </cell>
          <cell r="HU16" t="str">
            <v>021405</v>
          </cell>
          <cell r="HV16">
            <v>126</v>
          </cell>
          <cell r="HW16" t="str">
            <v>021405</v>
          </cell>
          <cell r="HX16">
            <v>151</v>
          </cell>
          <cell r="HY16" t="str">
            <v>021405</v>
          </cell>
          <cell r="HZ16">
            <v>140</v>
          </cell>
          <cell r="IA16" t="str">
            <v>021405</v>
          </cell>
          <cell r="IB16">
            <v>141</v>
          </cell>
          <cell r="IC16" t="str">
            <v>021405</v>
          </cell>
          <cell r="ID16">
            <v>159</v>
          </cell>
          <cell r="IE16" t="str">
            <v>021405</v>
          </cell>
          <cell r="IF16">
            <v>157</v>
          </cell>
          <cell r="IG16" t="str">
            <v>021405</v>
          </cell>
          <cell r="IH16">
            <v>164</v>
          </cell>
          <cell r="II16" t="str">
            <v>021405</v>
          </cell>
          <cell r="IJ16">
            <v>155</v>
          </cell>
          <cell r="IK16" t="str">
            <v>021401</v>
          </cell>
          <cell r="IL16">
            <v>172</v>
          </cell>
          <cell r="IM16" t="str">
            <v>021405</v>
          </cell>
          <cell r="IN16">
            <v>126</v>
          </cell>
          <cell r="IO16" t="str">
            <v>021405</v>
          </cell>
          <cell r="IP16">
            <v>151</v>
          </cell>
          <cell r="IQ16" t="str">
            <v>021405</v>
          </cell>
          <cell r="IR16">
            <v>111</v>
          </cell>
          <cell r="IS16" t="str">
            <v>021405</v>
          </cell>
          <cell r="IT16">
            <v>134</v>
          </cell>
          <cell r="IU16" t="str">
            <v>021405</v>
          </cell>
          <cell r="IV16">
            <v>115</v>
          </cell>
          <cell r="IW16" t="str">
            <v>021405</v>
          </cell>
          <cell r="IX16">
            <v>146</v>
          </cell>
          <cell r="IY16" t="str">
            <v>021405</v>
          </cell>
          <cell r="IZ16">
            <v>107</v>
          </cell>
          <cell r="JA16" t="str">
            <v>021405</v>
          </cell>
          <cell r="JB16">
            <v>97</v>
          </cell>
          <cell r="JC16" t="str">
            <v>021405</v>
          </cell>
          <cell r="JD16">
            <v>92</v>
          </cell>
          <cell r="JE16" t="str">
            <v>021405</v>
          </cell>
          <cell r="JF16">
            <v>114</v>
          </cell>
          <cell r="JG16" t="str">
            <v>021405</v>
          </cell>
          <cell r="JH16">
            <v>79</v>
          </cell>
          <cell r="JI16" t="str">
            <v>021405</v>
          </cell>
          <cell r="JJ16">
            <v>133</v>
          </cell>
          <cell r="JK16" t="str">
            <v>021405</v>
          </cell>
          <cell r="JL16">
            <v>61</v>
          </cell>
          <cell r="JM16" t="str">
            <v>021405</v>
          </cell>
          <cell r="JN16">
            <v>108</v>
          </cell>
          <cell r="JO16" t="str">
            <v>021405</v>
          </cell>
          <cell r="JP16">
            <v>84</v>
          </cell>
          <cell r="JQ16" t="str">
            <v>021405</v>
          </cell>
          <cell r="JR16">
            <v>102</v>
          </cell>
          <cell r="JS16" t="str">
            <v>021405</v>
          </cell>
          <cell r="JT16">
            <v>70</v>
          </cell>
          <cell r="JU16" t="str">
            <v>021405</v>
          </cell>
          <cell r="JV16">
            <v>95</v>
          </cell>
          <cell r="JW16" t="str">
            <v>021405</v>
          </cell>
          <cell r="JX16">
            <v>60</v>
          </cell>
          <cell r="JY16" t="str">
            <v>021405</v>
          </cell>
          <cell r="JZ16">
            <v>87</v>
          </cell>
          <cell r="KA16" t="str">
            <v>021405</v>
          </cell>
          <cell r="KB16">
            <v>60</v>
          </cell>
          <cell r="KC16" t="str">
            <v>021405</v>
          </cell>
          <cell r="KD16">
            <v>98</v>
          </cell>
          <cell r="KE16" t="str">
            <v>021405</v>
          </cell>
          <cell r="KF16">
            <v>33</v>
          </cell>
          <cell r="KG16" t="str">
            <v>021405</v>
          </cell>
          <cell r="KH16">
            <v>44</v>
          </cell>
          <cell r="KI16" t="str">
            <v>021405</v>
          </cell>
          <cell r="KJ16">
            <v>29</v>
          </cell>
          <cell r="KK16" t="str">
            <v>021405</v>
          </cell>
          <cell r="KL16">
            <v>51</v>
          </cell>
          <cell r="KM16" t="str">
            <v>021405</v>
          </cell>
          <cell r="KN16">
            <v>21</v>
          </cell>
          <cell r="KO16" t="str">
            <v>021405</v>
          </cell>
          <cell r="KP16">
            <v>50</v>
          </cell>
          <cell r="KQ16" t="str">
            <v>021405</v>
          </cell>
          <cell r="KR16">
            <v>9</v>
          </cell>
          <cell r="KS16" t="str">
            <v>021405</v>
          </cell>
          <cell r="KT16">
            <v>27</v>
          </cell>
          <cell r="KU16" t="str">
            <v>021405</v>
          </cell>
          <cell r="KV16">
            <v>6</v>
          </cell>
          <cell r="KW16" t="str">
            <v>021405</v>
          </cell>
          <cell r="KX16">
            <v>11</v>
          </cell>
          <cell r="KY16" t="str">
            <v>021405</v>
          </cell>
          <cell r="KZ16">
            <v>13</v>
          </cell>
          <cell r="LA16" t="str">
            <v>021405</v>
          </cell>
          <cell r="LB16">
            <v>24</v>
          </cell>
          <cell r="LC16" t="str">
            <v>021405</v>
          </cell>
          <cell r="LD16">
            <v>19</v>
          </cell>
          <cell r="LE16" t="str">
            <v>021405</v>
          </cell>
          <cell r="LF16">
            <v>51</v>
          </cell>
          <cell r="LG16" t="str">
            <v>021405</v>
          </cell>
          <cell r="LH16">
            <v>29</v>
          </cell>
          <cell r="LI16" t="str">
            <v>021405</v>
          </cell>
          <cell r="LJ16">
            <v>61</v>
          </cell>
          <cell r="LK16" t="str">
            <v>021405</v>
          </cell>
          <cell r="LL16">
            <v>21</v>
          </cell>
          <cell r="LM16" t="str">
            <v>021405</v>
          </cell>
          <cell r="LN16">
            <v>72</v>
          </cell>
          <cell r="LO16" t="str">
            <v>021405</v>
          </cell>
          <cell r="LP16">
            <v>23</v>
          </cell>
          <cell r="LQ16" t="str">
            <v>021405</v>
          </cell>
          <cell r="LR16">
            <v>71</v>
          </cell>
          <cell r="LS16" t="str">
            <v>021405</v>
          </cell>
          <cell r="LT16">
            <v>24</v>
          </cell>
          <cell r="LU16" t="str">
            <v>021405</v>
          </cell>
          <cell r="LV16">
            <v>79</v>
          </cell>
          <cell r="LW16" t="str">
            <v>021405</v>
          </cell>
          <cell r="LX16">
            <v>24</v>
          </cell>
          <cell r="LY16" t="str">
            <v>021405</v>
          </cell>
          <cell r="LZ16">
            <v>53</v>
          </cell>
          <cell r="MA16" t="str">
            <v>021405</v>
          </cell>
          <cell r="MB16">
            <v>18</v>
          </cell>
          <cell r="MC16" t="str">
            <v>021405</v>
          </cell>
          <cell r="MD16">
            <v>55</v>
          </cell>
          <cell r="ME16" t="str">
            <v>021405</v>
          </cell>
          <cell r="MF16">
            <v>13</v>
          </cell>
          <cell r="MG16" t="str">
            <v>021405</v>
          </cell>
          <cell r="MH16">
            <v>44</v>
          </cell>
          <cell r="MI16" t="str">
            <v>021405</v>
          </cell>
          <cell r="MJ16">
            <v>6</v>
          </cell>
          <cell r="MK16" t="str">
            <v>021405</v>
          </cell>
          <cell r="ML16">
            <v>25</v>
          </cell>
          <cell r="MM16" t="str">
            <v>021405</v>
          </cell>
          <cell r="MN16">
            <v>7</v>
          </cell>
          <cell r="MO16" t="str">
            <v>021405</v>
          </cell>
          <cell r="MP16">
            <v>24</v>
          </cell>
          <cell r="MQ16" t="str">
            <v>021405</v>
          </cell>
          <cell r="MR16">
            <v>7</v>
          </cell>
          <cell r="MS16" t="str">
            <v>021405</v>
          </cell>
          <cell r="MT16">
            <v>26</v>
          </cell>
          <cell r="MU16" t="str">
            <v>021405</v>
          </cell>
          <cell r="MV16">
            <v>4</v>
          </cell>
          <cell r="MW16" t="str">
            <v>021405</v>
          </cell>
          <cell r="MX16">
            <v>21</v>
          </cell>
          <cell r="MY16" t="str">
            <v>021405</v>
          </cell>
          <cell r="MZ16">
            <v>3</v>
          </cell>
          <cell r="NA16" t="str">
            <v>021405</v>
          </cell>
          <cell r="NB16">
            <v>23</v>
          </cell>
          <cell r="NC16" t="str">
            <v>021405</v>
          </cell>
          <cell r="ND16">
            <v>2</v>
          </cell>
          <cell r="NE16" t="str">
            <v>021405</v>
          </cell>
          <cell r="NF16">
            <v>18</v>
          </cell>
          <cell r="NI16" t="str">
            <v>021424</v>
          </cell>
          <cell r="NJ16">
            <v>32</v>
          </cell>
          <cell r="NK16" t="str">
            <v>021405</v>
          </cell>
          <cell r="NL16">
            <v>2</v>
          </cell>
          <cell r="NM16" t="str">
            <v>021405</v>
          </cell>
          <cell r="NN16">
            <v>6</v>
          </cell>
          <cell r="NQ16" t="str">
            <v>021424</v>
          </cell>
          <cell r="NR16">
            <v>14</v>
          </cell>
          <cell r="NS16" t="str">
            <v>021405</v>
          </cell>
          <cell r="NT16">
            <v>1</v>
          </cell>
          <cell r="NU16" t="str">
            <v>021501</v>
          </cell>
          <cell r="NV16">
            <v>2</v>
          </cell>
          <cell r="NW16" t="str">
            <v>021405</v>
          </cell>
          <cell r="NX16">
            <v>1</v>
          </cell>
          <cell r="NY16" t="str">
            <v>021501</v>
          </cell>
          <cell r="NZ16">
            <v>2</v>
          </cell>
          <cell r="OC16" t="str">
            <v>021601</v>
          </cell>
          <cell r="OD16">
            <v>1</v>
          </cell>
          <cell r="OG16" t="str">
            <v>022003</v>
          </cell>
          <cell r="OH16">
            <v>1</v>
          </cell>
          <cell r="OK16" t="str">
            <v>024005</v>
          </cell>
          <cell r="OL16">
            <v>2</v>
          </cell>
          <cell r="OO16" t="str">
            <v>028000</v>
          </cell>
          <cell r="OP16">
            <v>1</v>
          </cell>
        </row>
        <row r="17">
          <cell r="C17" t="str">
            <v>021206</v>
          </cell>
          <cell r="D17">
            <v>100</v>
          </cell>
          <cell r="E17" t="str">
            <v>021206</v>
          </cell>
          <cell r="F17">
            <v>87</v>
          </cell>
          <cell r="G17" t="str">
            <v>021206</v>
          </cell>
          <cell r="H17">
            <v>79</v>
          </cell>
          <cell r="I17" t="str">
            <v>021206</v>
          </cell>
          <cell r="J17">
            <v>86</v>
          </cell>
          <cell r="K17" t="str">
            <v>021206</v>
          </cell>
          <cell r="L17">
            <v>98</v>
          </cell>
          <cell r="M17" t="str">
            <v>021206</v>
          </cell>
          <cell r="N17">
            <v>103</v>
          </cell>
          <cell r="O17" t="str">
            <v>021206</v>
          </cell>
          <cell r="P17">
            <v>97</v>
          </cell>
          <cell r="Q17" t="str">
            <v>021206</v>
          </cell>
          <cell r="R17">
            <v>110</v>
          </cell>
          <cell r="S17" t="str">
            <v>021206</v>
          </cell>
          <cell r="T17">
            <v>110</v>
          </cell>
          <cell r="U17" t="str">
            <v>021206</v>
          </cell>
          <cell r="V17">
            <v>128</v>
          </cell>
          <cell r="W17" t="str">
            <v>021206</v>
          </cell>
          <cell r="X17">
            <v>150</v>
          </cell>
          <cell r="Y17" t="str">
            <v>021206</v>
          </cell>
          <cell r="Z17">
            <v>119</v>
          </cell>
          <cell r="AA17" t="str">
            <v>021206</v>
          </cell>
          <cell r="AB17">
            <v>147</v>
          </cell>
          <cell r="AC17" t="str">
            <v>021206</v>
          </cell>
          <cell r="AD17">
            <v>144</v>
          </cell>
          <cell r="AE17" t="str">
            <v>021206</v>
          </cell>
          <cell r="AF17">
            <v>156</v>
          </cell>
          <cell r="AG17" t="str">
            <v>021206</v>
          </cell>
          <cell r="AH17">
            <v>135</v>
          </cell>
          <cell r="AI17" t="str">
            <v>021206</v>
          </cell>
          <cell r="AJ17">
            <v>170</v>
          </cell>
          <cell r="AK17" t="str">
            <v>021206</v>
          </cell>
          <cell r="AL17">
            <v>156</v>
          </cell>
          <cell r="AM17" t="str">
            <v>021206</v>
          </cell>
          <cell r="AN17">
            <v>154</v>
          </cell>
          <cell r="AO17" t="str">
            <v>021206</v>
          </cell>
          <cell r="AP17">
            <v>156</v>
          </cell>
          <cell r="AQ17" t="str">
            <v>021206</v>
          </cell>
          <cell r="AR17">
            <v>183</v>
          </cell>
          <cell r="AS17" t="str">
            <v>021206</v>
          </cell>
          <cell r="AT17">
            <v>134</v>
          </cell>
          <cell r="AU17" t="str">
            <v>021206</v>
          </cell>
          <cell r="AV17">
            <v>185</v>
          </cell>
          <cell r="AW17" t="str">
            <v>021206</v>
          </cell>
          <cell r="AX17">
            <v>164</v>
          </cell>
          <cell r="AY17" t="str">
            <v>021206</v>
          </cell>
          <cell r="AZ17">
            <v>183</v>
          </cell>
          <cell r="BA17" t="str">
            <v>021206</v>
          </cell>
          <cell r="BB17">
            <v>178</v>
          </cell>
          <cell r="BC17" t="str">
            <v>021206</v>
          </cell>
          <cell r="BD17">
            <v>201</v>
          </cell>
          <cell r="BE17" t="str">
            <v>021206</v>
          </cell>
          <cell r="BF17">
            <v>163</v>
          </cell>
          <cell r="BG17" t="str">
            <v>021206</v>
          </cell>
          <cell r="BH17">
            <v>159</v>
          </cell>
          <cell r="BI17" t="str">
            <v>021206</v>
          </cell>
          <cell r="BJ17">
            <v>126</v>
          </cell>
          <cell r="BK17" t="str">
            <v>021206</v>
          </cell>
          <cell r="BL17">
            <v>140</v>
          </cell>
          <cell r="BM17" t="str">
            <v>021206</v>
          </cell>
          <cell r="BN17">
            <v>124</v>
          </cell>
          <cell r="BO17" t="str">
            <v>021205</v>
          </cell>
          <cell r="BP17">
            <v>122</v>
          </cell>
          <cell r="BQ17" t="str">
            <v>021205</v>
          </cell>
          <cell r="BR17">
            <v>119</v>
          </cell>
          <cell r="BS17" t="str">
            <v>021303</v>
          </cell>
          <cell r="BT17">
            <v>322</v>
          </cell>
          <cell r="BU17" t="str">
            <v>021405</v>
          </cell>
          <cell r="BV17">
            <v>55</v>
          </cell>
          <cell r="BW17" t="str">
            <v>021303</v>
          </cell>
          <cell r="BX17">
            <v>391</v>
          </cell>
          <cell r="BY17" t="str">
            <v>021401</v>
          </cell>
          <cell r="BZ17">
            <v>5</v>
          </cell>
          <cell r="CA17" t="str">
            <v>021424</v>
          </cell>
          <cell r="CB17">
            <v>752</v>
          </cell>
          <cell r="CC17" t="str">
            <v>021405</v>
          </cell>
          <cell r="CD17">
            <v>48</v>
          </cell>
          <cell r="CE17" t="str">
            <v>021401</v>
          </cell>
          <cell r="CF17">
            <v>59</v>
          </cell>
          <cell r="CG17" t="str">
            <v>021401</v>
          </cell>
          <cell r="CH17">
            <v>23</v>
          </cell>
          <cell r="CI17" t="str">
            <v>021303</v>
          </cell>
          <cell r="CJ17">
            <v>421</v>
          </cell>
          <cell r="CK17" t="str">
            <v>021424</v>
          </cell>
          <cell r="CL17">
            <v>458</v>
          </cell>
          <cell r="CM17" t="str">
            <v>021424</v>
          </cell>
          <cell r="CN17">
            <v>481</v>
          </cell>
          <cell r="CO17" t="str">
            <v>021401</v>
          </cell>
          <cell r="CP17">
            <v>38</v>
          </cell>
          <cell r="CQ17" t="str">
            <v>021424</v>
          </cell>
          <cell r="CR17">
            <v>472</v>
          </cell>
          <cell r="CS17" t="str">
            <v>021405</v>
          </cell>
          <cell r="CT17">
            <v>46</v>
          </cell>
          <cell r="CU17" t="str">
            <v>021424</v>
          </cell>
          <cell r="CV17">
            <v>472</v>
          </cell>
          <cell r="CW17" t="str">
            <v>021424</v>
          </cell>
          <cell r="CX17">
            <v>495</v>
          </cell>
          <cell r="CY17" t="str">
            <v>021424</v>
          </cell>
          <cell r="CZ17">
            <v>469</v>
          </cell>
          <cell r="DA17" t="str">
            <v>021405</v>
          </cell>
          <cell r="DB17">
            <v>42</v>
          </cell>
          <cell r="DC17" t="str">
            <v>021424</v>
          </cell>
          <cell r="DD17">
            <v>504</v>
          </cell>
          <cell r="DE17" t="str">
            <v>021405</v>
          </cell>
          <cell r="DF17">
            <v>43</v>
          </cell>
          <cell r="DG17" t="str">
            <v>021424</v>
          </cell>
          <cell r="DH17">
            <v>525</v>
          </cell>
          <cell r="DI17" t="str">
            <v>021424</v>
          </cell>
          <cell r="DJ17">
            <v>521</v>
          </cell>
          <cell r="DK17" t="str">
            <v>021424</v>
          </cell>
          <cell r="DL17">
            <v>620</v>
          </cell>
          <cell r="DM17" t="str">
            <v>021424</v>
          </cell>
          <cell r="DN17">
            <v>723</v>
          </cell>
          <cell r="DO17" t="str">
            <v>021424</v>
          </cell>
          <cell r="DP17">
            <v>695</v>
          </cell>
          <cell r="DQ17" t="str">
            <v>021424</v>
          </cell>
          <cell r="DR17">
            <v>759</v>
          </cell>
          <cell r="DS17" t="str">
            <v>021405</v>
          </cell>
          <cell r="DT17">
            <v>86</v>
          </cell>
          <cell r="DU17" t="str">
            <v>021405</v>
          </cell>
          <cell r="DV17">
            <v>60</v>
          </cell>
          <cell r="DW17" t="str">
            <v>021424</v>
          </cell>
          <cell r="DX17">
            <v>933</v>
          </cell>
          <cell r="DY17" t="str">
            <v>021424</v>
          </cell>
          <cell r="DZ17">
            <v>937</v>
          </cell>
          <cell r="EA17" t="str">
            <v>021424</v>
          </cell>
          <cell r="EB17">
            <v>985</v>
          </cell>
          <cell r="EC17" t="str">
            <v>021424</v>
          </cell>
          <cell r="ED17">
            <v>1070</v>
          </cell>
          <cell r="EE17" t="str">
            <v>021424</v>
          </cell>
          <cell r="EF17">
            <v>988</v>
          </cell>
          <cell r="EG17" t="str">
            <v>021405</v>
          </cell>
          <cell r="EH17">
            <v>72</v>
          </cell>
          <cell r="EI17" t="str">
            <v>021424</v>
          </cell>
          <cell r="EJ17">
            <v>978</v>
          </cell>
          <cell r="EK17" t="str">
            <v>021424</v>
          </cell>
          <cell r="EL17">
            <v>1088</v>
          </cell>
          <cell r="EM17" t="str">
            <v>021424</v>
          </cell>
          <cell r="EN17">
            <v>869</v>
          </cell>
          <cell r="EO17" t="str">
            <v>021424</v>
          </cell>
          <cell r="EP17">
            <v>1010</v>
          </cell>
          <cell r="EQ17" t="str">
            <v>021424</v>
          </cell>
          <cell r="ER17">
            <v>895</v>
          </cell>
          <cell r="ES17" t="str">
            <v>021405</v>
          </cell>
          <cell r="ET17">
            <v>63</v>
          </cell>
          <cell r="EU17" t="str">
            <v>021424</v>
          </cell>
          <cell r="EV17">
            <v>924</v>
          </cell>
          <cell r="EW17" t="str">
            <v>021424</v>
          </cell>
          <cell r="EX17">
            <v>1004</v>
          </cell>
          <cell r="EY17" t="str">
            <v>021424</v>
          </cell>
          <cell r="EZ17">
            <v>872</v>
          </cell>
          <cell r="FA17" t="str">
            <v>021424</v>
          </cell>
          <cell r="FB17">
            <v>926</v>
          </cell>
          <cell r="FC17" t="str">
            <v>021424</v>
          </cell>
          <cell r="FD17">
            <v>790</v>
          </cell>
          <cell r="FE17" t="str">
            <v>021424</v>
          </cell>
          <cell r="FF17">
            <v>915</v>
          </cell>
          <cell r="FG17" t="str">
            <v>021424</v>
          </cell>
          <cell r="FH17">
            <v>794</v>
          </cell>
          <cell r="FI17" t="str">
            <v>021424</v>
          </cell>
          <cell r="FJ17">
            <v>922</v>
          </cell>
          <cell r="FK17" t="str">
            <v>021424</v>
          </cell>
          <cell r="FL17">
            <v>764</v>
          </cell>
          <cell r="FM17" t="str">
            <v>021424</v>
          </cell>
          <cell r="FN17">
            <v>860</v>
          </cell>
          <cell r="FO17" t="str">
            <v>021424</v>
          </cell>
          <cell r="FP17">
            <v>762</v>
          </cell>
          <cell r="FQ17" t="str">
            <v>021424</v>
          </cell>
          <cell r="FR17">
            <v>829</v>
          </cell>
          <cell r="FS17" t="str">
            <v>021424</v>
          </cell>
          <cell r="FT17">
            <v>706</v>
          </cell>
          <cell r="FU17" t="str">
            <v>021424</v>
          </cell>
          <cell r="FV17">
            <v>860</v>
          </cell>
          <cell r="FW17" t="str">
            <v>021424</v>
          </cell>
          <cell r="FX17">
            <v>717</v>
          </cell>
          <cell r="FY17" t="str">
            <v>021424</v>
          </cell>
          <cell r="FZ17">
            <v>781</v>
          </cell>
          <cell r="GA17" t="str">
            <v>021424</v>
          </cell>
          <cell r="GB17">
            <v>649</v>
          </cell>
          <cell r="GC17" t="str">
            <v>021424</v>
          </cell>
          <cell r="GD17">
            <v>789</v>
          </cell>
          <cell r="GE17" t="str">
            <v>021424</v>
          </cell>
          <cell r="GF17">
            <v>640</v>
          </cell>
          <cell r="GG17" t="str">
            <v>021424</v>
          </cell>
          <cell r="GH17">
            <v>797</v>
          </cell>
          <cell r="GI17" t="str">
            <v>021424</v>
          </cell>
          <cell r="GJ17">
            <v>630</v>
          </cell>
          <cell r="GK17" t="str">
            <v>021424</v>
          </cell>
          <cell r="GL17">
            <v>760</v>
          </cell>
          <cell r="GM17" t="str">
            <v>021424</v>
          </cell>
          <cell r="GN17">
            <v>614</v>
          </cell>
          <cell r="GO17" t="str">
            <v>021424</v>
          </cell>
          <cell r="GP17">
            <v>750</v>
          </cell>
          <cell r="GQ17" t="str">
            <v>021424</v>
          </cell>
          <cell r="GR17">
            <v>691</v>
          </cell>
          <cell r="GS17" t="str">
            <v>021424</v>
          </cell>
          <cell r="GT17">
            <v>760</v>
          </cell>
          <cell r="GU17" t="str">
            <v>021424</v>
          </cell>
          <cell r="GV17">
            <v>626</v>
          </cell>
          <cell r="GW17" t="str">
            <v>021424</v>
          </cell>
          <cell r="GX17">
            <v>786</v>
          </cell>
          <cell r="GY17" t="str">
            <v>021424</v>
          </cell>
          <cell r="GZ17">
            <v>631</v>
          </cell>
          <cell r="HA17" t="str">
            <v>021424</v>
          </cell>
          <cell r="HB17">
            <v>744</v>
          </cell>
          <cell r="HC17" t="str">
            <v>021424</v>
          </cell>
          <cell r="HD17">
            <v>646</v>
          </cell>
          <cell r="HE17" t="str">
            <v>021405</v>
          </cell>
          <cell r="HF17">
            <v>115</v>
          </cell>
          <cell r="HG17" t="str">
            <v>021424</v>
          </cell>
          <cell r="HH17">
            <v>647</v>
          </cell>
          <cell r="HI17" t="str">
            <v>021424</v>
          </cell>
          <cell r="HJ17">
            <v>771</v>
          </cell>
          <cell r="HK17" t="str">
            <v>021424</v>
          </cell>
          <cell r="HL17">
            <v>689</v>
          </cell>
          <cell r="HM17" t="str">
            <v>021424</v>
          </cell>
          <cell r="HN17">
            <v>863</v>
          </cell>
          <cell r="HO17" t="str">
            <v>021424</v>
          </cell>
          <cell r="HP17">
            <v>675</v>
          </cell>
          <cell r="HQ17" t="str">
            <v>021424</v>
          </cell>
          <cell r="HR17">
            <v>888</v>
          </cell>
          <cell r="HS17" t="str">
            <v>021424</v>
          </cell>
          <cell r="HT17">
            <v>670</v>
          </cell>
          <cell r="HU17" t="str">
            <v>021424</v>
          </cell>
          <cell r="HV17">
            <v>911</v>
          </cell>
          <cell r="HW17" t="str">
            <v>021424</v>
          </cell>
          <cell r="HX17">
            <v>763</v>
          </cell>
          <cell r="HY17" t="str">
            <v>021424</v>
          </cell>
          <cell r="HZ17">
            <v>986</v>
          </cell>
          <cell r="IA17" t="str">
            <v>021424</v>
          </cell>
          <cell r="IB17">
            <v>701</v>
          </cell>
          <cell r="IC17" t="str">
            <v>021424</v>
          </cell>
          <cell r="ID17">
            <v>1011</v>
          </cell>
          <cell r="IE17" t="str">
            <v>021424</v>
          </cell>
          <cell r="IF17">
            <v>773</v>
          </cell>
          <cell r="IG17" t="str">
            <v>021424</v>
          </cell>
          <cell r="IH17">
            <v>1033</v>
          </cell>
          <cell r="II17" t="str">
            <v>021424</v>
          </cell>
          <cell r="IJ17">
            <v>759</v>
          </cell>
          <cell r="IK17" t="str">
            <v>021405</v>
          </cell>
          <cell r="IL17">
            <v>155</v>
          </cell>
          <cell r="IM17" t="str">
            <v>021424</v>
          </cell>
          <cell r="IN17">
            <v>705</v>
          </cell>
          <cell r="IO17" t="str">
            <v>021424</v>
          </cell>
          <cell r="IP17">
            <v>1074</v>
          </cell>
          <cell r="IQ17" t="str">
            <v>021424</v>
          </cell>
          <cell r="IR17">
            <v>718</v>
          </cell>
          <cell r="IS17" t="str">
            <v>021424</v>
          </cell>
          <cell r="IT17">
            <v>1014</v>
          </cell>
          <cell r="IU17" t="str">
            <v>021424</v>
          </cell>
          <cell r="IV17">
            <v>655</v>
          </cell>
          <cell r="IW17" t="str">
            <v>021424</v>
          </cell>
          <cell r="IX17">
            <v>967</v>
          </cell>
          <cell r="IY17" t="str">
            <v>021424</v>
          </cell>
          <cell r="IZ17">
            <v>548</v>
          </cell>
          <cell r="JA17" t="str">
            <v>021424</v>
          </cell>
          <cell r="JB17">
            <v>942</v>
          </cell>
          <cell r="JC17" t="str">
            <v>021424</v>
          </cell>
          <cell r="JD17">
            <v>553</v>
          </cell>
          <cell r="JE17" t="str">
            <v>021424</v>
          </cell>
          <cell r="JF17">
            <v>798</v>
          </cell>
          <cell r="JG17" t="str">
            <v>021424</v>
          </cell>
          <cell r="JH17">
            <v>462</v>
          </cell>
          <cell r="JI17" t="str">
            <v>021424</v>
          </cell>
          <cell r="JJ17">
            <v>889</v>
          </cell>
          <cell r="JK17" t="str">
            <v>021424</v>
          </cell>
          <cell r="JL17">
            <v>443</v>
          </cell>
          <cell r="JM17" t="str">
            <v>021424</v>
          </cell>
          <cell r="JN17">
            <v>726</v>
          </cell>
          <cell r="JO17" t="str">
            <v>021424</v>
          </cell>
          <cell r="JP17">
            <v>386</v>
          </cell>
          <cell r="JQ17" t="str">
            <v>021424</v>
          </cell>
          <cell r="JR17">
            <v>667</v>
          </cell>
          <cell r="JS17" t="str">
            <v>021424</v>
          </cell>
          <cell r="JT17">
            <v>342</v>
          </cell>
          <cell r="JU17" t="str">
            <v>021424</v>
          </cell>
          <cell r="JV17">
            <v>779</v>
          </cell>
          <cell r="JW17" t="str">
            <v>021424</v>
          </cell>
          <cell r="JX17">
            <v>271</v>
          </cell>
          <cell r="JY17" t="str">
            <v>021424</v>
          </cell>
          <cell r="JZ17">
            <v>599</v>
          </cell>
          <cell r="KA17" t="str">
            <v>021424</v>
          </cell>
          <cell r="KB17">
            <v>303</v>
          </cell>
          <cell r="KC17" t="str">
            <v>021424</v>
          </cell>
          <cell r="KD17">
            <v>641</v>
          </cell>
          <cell r="KE17" t="str">
            <v>021424</v>
          </cell>
          <cell r="KF17">
            <v>206</v>
          </cell>
          <cell r="KG17" t="str">
            <v>021424</v>
          </cell>
          <cell r="KH17">
            <v>510</v>
          </cell>
          <cell r="KI17" t="str">
            <v>021424</v>
          </cell>
          <cell r="KJ17">
            <v>213</v>
          </cell>
          <cell r="KK17" t="str">
            <v>021424</v>
          </cell>
          <cell r="KL17">
            <v>553</v>
          </cell>
          <cell r="KM17" t="str">
            <v>021424</v>
          </cell>
          <cell r="KN17">
            <v>191</v>
          </cell>
          <cell r="KO17" t="str">
            <v>021424</v>
          </cell>
          <cell r="KP17">
            <v>508</v>
          </cell>
          <cell r="KQ17" t="str">
            <v>021424</v>
          </cell>
          <cell r="KR17">
            <v>88</v>
          </cell>
          <cell r="KS17" t="str">
            <v>021424</v>
          </cell>
          <cell r="KT17">
            <v>246</v>
          </cell>
          <cell r="KU17" t="str">
            <v>021424</v>
          </cell>
          <cell r="KV17">
            <v>52</v>
          </cell>
          <cell r="KW17" t="str">
            <v>021424</v>
          </cell>
          <cell r="KX17">
            <v>156</v>
          </cell>
          <cell r="KY17" t="str">
            <v>021424</v>
          </cell>
          <cell r="KZ17">
            <v>59</v>
          </cell>
          <cell r="LA17" t="str">
            <v>021424</v>
          </cell>
          <cell r="LB17">
            <v>157</v>
          </cell>
          <cell r="LC17" t="str">
            <v>021424</v>
          </cell>
          <cell r="LD17">
            <v>107</v>
          </cell>
          <cell r="LE17" t="str">
            <v>021424</v>
          </cell>
          <cell r="LF17">
            <v>272</v>
          </cell>
          <cell r="LG17" t="str">
            <v>021424</v>
          </cell>
          <cell r="LH17">
            <v>124</v>
          </cell>
          <cell r="LI17" t="str">
            <v>021424</v>
          </cell>
          <cell r="LJ17">
            <v>379</v>
          </cell>
          <cell r="LK17" t="str">
            <v>021424</v>
          </cell>
          <cell r="LL17">
            <v>121</v>
          </cell>
          <cell r="LM17" t="str">
            <v>021424</v>
          </cell>
          <cell r="LN17">
            <v>386</v>
          </cell>
          <cell r="LO17" t="str">
            <v>021424</v>
          </cell>
          <cell r="LP17">
            <v>117</v>
          </cell>
          <cell r="LQ17" t="str">
            <v>021424</v>
          </cell>
          <cell r="LR17">
            <v>419</v>
          </cell>
          <cell r="LS17" t="str">
            <v>021424</v>
          </cell>
          <cell r="LT17">
            <v>105</v>
          </cell>
          <cell r="LU17" t="str">
            <v>021424</v>
          </cell>
          <cell r="LV17">
            <v>342</v>
          </cell>
          <cell r="LW17" t="str">
            <v>021424</v>
          </cell>
          <cell r="LX17">
            <v>84</v>
          </cell>
          <cell r="LY17" t="str">
            <v>021424</v>
          </cell>
          <cell r="LZ17">
            <v>291</v>
          </cell>
          <cell r="MA17" t="str">
            <v>021424</v>
          </cell>
          <cell r="MB17">
            <v>47</v>
          </cell>
          <cell r="MC17" t="str">
            <v>021424</v>
          </cell>
          <cell r="MD17">
            <v>224</v>
          </cell>
          <cell r="ME17" t="str">
            <v>021424</v>
          </cell>
          <cell r="MF17">
            <v>37</v>
          </cell>
          <cell r="MG17" t="str">
            <v>021424</v>
          </cell>
          <cell r="MH17">
            <v>169</v>
          </cell>
          <cell r="MI17" t="str">
            <v>021424</v>
          </cell>
          <cell r="MJ17">
            <v>16</v>
          </cell>
          <cell r="MK17" t="str">
            <v>021424</v>
          </cell>
          <cell r="ML17">
            <v>127</v>
          </cell>
          <cell r="MM17" t="str">
            <v>021424</v>
          </cell>
          <cell r="MN17">
            <v>17</v>
          </cell>
          <cell r="MO17" t="str">
            <v>021424</v>
          </cell>
          <cell r="MP17">
            <v>85</v>
          </cell>
          <cell r="MQ17" t="str">
            <v>021424</v>
          </cell>
          <cell r="MR17">
            <v>15</v>
          </cell>
          <cell r="MS17" t="str">
            <v>021424</v>
          </cell>
          <cell r="MT17">
            <v>92</v>
          </cell>
          <cell r="MU17" t="str">
            <v>021424</v>
          </cell>
          <cell r="MV17">
            <v>16</v>
          </cell>
          <cell r="MW17" t="str">
            <v>021424</v>
          </cell>
          <cell r="MX17">
            <v>80</v>
          </cell>
          <cell r="MY17" t="str">
            <v>021424</v>
          </cell>
          <cell r="MZ17">
            <v>14</v>
          </cell>
          <cell r="NA17" t="str">
            <v>021424</v>
          </cell>
          <cell r="NB17">
            <v>54</v>
          </cell>
          <cell r="NC17" t="str">
            <v>021424</v>
          </cell>
          <cell r="ND17">
            <v>7</v>
          </cell>
          <cell r="NE17" t="str">
            <v>021424</v>
          </cell>
          <cell r="NF17">
            <v>42</v>
          </cell>
          <cell r="NG17" t="str">
            <v>021424</v>
          </cell>
          <cell r="NH17">
            <v>6</v>
          </cell>
          <cell r="NI17" t="str">
            <v>021501</v>
          </cell>
          <cell r="NJ17">
            <v>8</v>
          </cell>
          <cell r="NK17" t="str">
            <v>021424</v>
          </cell>
          <cell r="NL17">
            <v>2</v>
          </cell>
          <cell r="NM17" t="str">
            <v>021424</v>
          </cell>
          <cell r="NN17">
            <v>24</v>
          </cell>
          <cell r="NO17" t="str">
            <v>021424</v>
          </cell>
          <cell r="NP17">
            <v>2</v>
          </cell>
          <cell r="NQ17" t="str">
            <v>021501</v>
          </cell>
          <cell r="NR17">
            <v>4</v>
          </cell>
          <cell r="NS17" t="str">
            <v>021424</v>
          </cell>
          <cell r="NT17">
            <v>2</v>
          </cell>
          <cell r="NU17" t="str">
            <v>021502</v>
          </cell>
          <cell r="NV17">
            <v>6</v>
          </cell>
          <cell r="NW17" t="str">
            <v>021424</v>
          </cell>
          <cell r="NX17">
            <v>1</v>
          </cell>
          <cell r="NY17" t="str">
            <v>021502</v>
          </cell>
          <cell r="NZ17">
            <v>4</v>
          </cell>
          <cell r="OA17" t="str">
            <v>021424</v>
          </cell>
          <cell r="OB17">
            <v>1</v>
          </cell>
          <cell r="OC17" t="str">
            <v>021602</v>
          </cell>
          <cell r="OD17">
            <v>6</v>
          </cell>
          <cell r="OG17" t="str">
            <v>022102</v>
          </cell>
          <cell r="OH17">
            <v>1</v>
          </cell>
          <cell r="OK17" t="str">
            <v>024200</v>
          </cell>
          <cell r="OL17">
            <v>1</v>
          </cell>
          <cell r="OO17" t="str">
            <v>028002</v>
          </cell>
          <cell r="OP17">
            <v>2</v>
          </cell>
        </row>
        <row r="18">
          <cell r="C18" t="str">
            <v>021303</v>
          </cell>
          <cell r="D18">
            <v>623</v>
          </cell>
          <cell r="E18" t="str">
            <v>021303</v>
          </cell>
          <cell r="F18">
            <v>574</v>
          </cell>
          <cell r="G18" t="str">
            <v>021303</v>
          </cell>
          <cell r="H18">
            <v>588</v>
          </cell>
          <cell r="I18" t="str">
            <v>021303</v>
          </cell>
          <cell r="J18">
            <v>561</v>
          </cell>
          <cell r="K18" t="str">
            <v>021303</v>
          </cell>
          <cell r="L18">
            <v>785</v>
          </cell>
          <cell r="M18" t="str">
            <v>021303</v>
          </cell>
          <cell r="N18">
            <v>659</v>
          </cell>
          <cell r="O18" t="str">
            <v>021303</v>
          </cell>
          <cell r="P18">
            <v>752</v>
          </cell>
          <cell r="Q18" t="str">
            <v>021303</v>
          </cell>
          <cell r="R18">
            <v>651</v>
          </cell>
          <cell r="S18" t="str">
            <v>021303</v>
          </cell>
          <cell r="T18">
            <v>815</v>
          </cell>
          <cell r="U18" t="str">
            <v>021303</v>
          </cell>
          <cell r="V18">
            <v>777</v>
          </cell>
          <cell r="W18" t="str">
            <v>021303</v>
          </cell>
          <cell r="X18">
            <v>877</v>
          </cell>
          <cell r="Y18" t="str">
            <v>021303</v>
          </cell>
          <cell r="Z18">
            <v>820</v>
          </cell>
          <cell r="AA18" t="str">
            <v>021303</v>
          </cell>
          <cell r="AB18">
            <v>942</v>
          </cell>
          <cell r="AC18" t="str">
            <v>021303</v>
          </cell>
          <cell r="AD18">
            <v>810</v>
          </cell>
          <cell r="AE18" t="str">
            <v>021303</v>
          </cell>
          <cell r="AF18">
            <v>799</v>
          </cell>
          <cell r="AG18" t="str">
            <v>021303</v>
          </cell>
          <cell r="AH18">
            <v>834</v>
          </cell>
          <cell r="AI18" t="str">
            <v>021303</v>
          </cell>
          <cell r="AJ18">
            <v>867</v>
          </cell>
          <cell r="AK18" t="str">
            <v>021303</v>
          </cell>
          <cell r="AL18">
            <v>754</v>
          </cell>
          <cell r="AM18" t="str">
            <v>021303</v>
          </cell>
          <cell r="AN18">
            <v>778</v>
          </cell>
          <cell r="AO18" t="str">
            <v>021303</v>
          </cell>
          <cell r="AP18">
            <v>729</v>
          </cell>
          <cell r="AQ18" t="str">
            <v>021303</v>
          </cell>
          <cell r="AR18">
            <v>766</v>
          </cell>
          <cell r="AS18" t="str">
            <v>021303</v>
          </cell>
          <cell r="AT18">
            <v>704</v>
          </cell>
          <cell r="AU18" t="str">
            <v>021303</v>
          </cell>
          <cell r="AV18">
            <v>750</v>
          </cell>
          <cell r="AW18" t="str">
            <v>021303</v>
          </cell>
          <cell r="AX18">
            <v>638</v>
          </cell>
          <cell r="AY18" t="str">
            <v>021303</v>
          </cell>
          <cell r="AZ18">
            <v>710</v>
          </cell>
          <cell r="BA18" t="str">
            <v>021303</v>
          </cell>
          <cell r="BB18">
            <v>647</v>
          </cell>
          <cell r="BC18" t="str">
            <v>021303</v>
          </cell>
          <cell r="BD18">
            <v>644</v>
          </cell>
          <cell r="BE18" t="str">
            <v>021303</v>
          </cell>
          <cell r="BF18">
            <v>628</v>
          </cell>
          <cell r="BG18" t="str">
            <v>021303</v>
          </cell>
          <cell r="BH18">
            <v>601</v>
          </cell>
          <cell r="BI18" t="str">
            <v>021303</v>
          </cell>
          <cell r="BJ18">
            <v>527</v>
          </cell>
          <cell r="BK18" t="str">
            <v>021303</v>
          </cell>
          <cell r="BL18">
            <v>544</v>
          </cell>
          <cell r="BM18" t="str">
            <v>021303</v>
          </cell>
          <cell r="BN18">
            <v>499</v>
          </cell>
          <cell r="BO18" t="str">
            <v>021206</v>
          </cell>
          <cell r="BP18">
            <v>112</v>
          </cell>
          <cell r="BQ18" t="str">
            <v>021206</v>
          </cell>
          <cell r="BR18">
            <v>102</v>
          </cell>
          <cell r="BS18" t="str">
            <v>021401</v>
          </cell>
          <cell r="BT18">
            <v>13</v>
          </cell>
          <cell r="BU18" t="str">
            <v>021424</v>
          </cell>
          <cell r="BV18">
            <v>812</v>
          </cell>
          <cell r="BW18" t="str">
            <v>021401</v>
          </cell>
          <cell r="BX18">
            <v>14</v>
          </cell>
          <cell r="BY18" t="str">
            <v>021405</v>
          </cell>
          <cell r="BZ18">
            <v>47</v>
          </cell>
          <cell r="CA18" t="str">
            <v>021501</v>
          </cell>
          <cell r="CB18">
            <v>166</v>
          </cell>
          <cell r="CC18" t="str">
            <v>021424</v>
          </cell>
          <cell r="CD18">
            <v>746</v>
          </cell>
          <cell r="CE18" t="str">
            <v>021405</v>
          </cell>
          <cell r="CF18">
            <v>66</v>
          </cell>
          <cell r="CG18" t="str">
            <v>021405</v>
          </cell>
          <cell r="CH18">
            <v>54</v>
          </cell>
          <cell r="CI18" t="str">
            <v>021401</v>
          </cell>
          <cell r="CJ18">
            <v>75</v>
          </cell>
          <cell r="CK18" t="str">
            <v>021501</v>
          </cell>
          <cell r="CL18">
            <v>116</v>
          </cell>
          <cell r="CM18" t="str">
            <v>021501</v>
          </cell>
          <cell r="CN18">
            <v>194</v>
          </cell>
          <cell r="CO18" t="str">
            <v>021405</v>
          </cell>
          <cell r="CP18">
            <v>41</v>
          </cell>
          <cell r="CQ18" t="str">
            <v>021501</v>
          </cell>
          <cell r="CR18">
            <v>165</v>
          </cell>
          <cell r="CS18" t="str">
            <v>021424</v>
          </cell>
          <cell r="CT18">
            <v>491</v>
          </cell>
          <cell r="CU18" t="str">
            <v>021501</v>
          </cell>
          <cell r="CV18">
            <v>152</v>
          </cell>
          <cell r="CW18" t="str">
            <v>021501</v>
          </cell>
          <cell r="CX18">
            <v>103</v>
          </cell>
          <cell r="CY18" t="str">
            <v>021501</v>
          </cell>
          <cell r="CZ18">
            <v>150</v>
          </cell>
          <cell r="DA18" t="str">
            <v>021424</v>
          </cell>
          <cell r="DB18">
            <v>551</v>
          </cell>
          <cell r="DC18" t="str">
            <v>021501</v>
          </cell>
          <cell r="DD18">
            <v>168</v>
          </cell>
          <cell r="DE18" t="str">
            <v>021424</v>
          </cell>
          <cell r="DF18">
            <v>559</v>
          </cell>
          <cell r="DG18" t="str">
            <v>021501</v>
          </cell>
          <cell r="DH18">
            <v>189</v>
          </cell>
          <cell r="DI18" t="str">
            <v>021501</v>
          </cell>
          <cell r="DJ18">
            <v>116</v>
          </cell>
          <cell r="DK18" t="str">
            <v>021501</v>
          </cell>
          <cell r="DL18">
            <v>190</v>
          </cell>
          <cell r="DM18" t="str">
            <v>021501</v>
          </cell>
          <cell r="DN18">
            <v>145</v>
          </cell>
          <cell r="DO18" t="str">
            <v>021501</v>
          </cell>
          <cell r="DP18">
            <v>207</v>
          </cell>
          <cell r="DQ18" t="str">
            <v>021501</v>
          </cell>
          <cell r="DR18">
            <v>129</v>
          </cell>
          <cell r="DS18" t="str">
            <v>021424</v>
          </cell>
          <cell r="DT18">
            <v>857</v>
          </cell>
          <cell r="DU18" t="str">
            <v>021424</v>
          </cell>
          <cell r="DV18">
            <v>861</v>
          </cell>
          <cell r="DW18" t="str">
            <v>021501</v>
          </cell>
          <cell r="DX18">
            <v>198</v>
          </cell>
          <cell r="DY18" t="str">
            <v>021501</v>
          </cell>
          <cell r="DZ18">
            <v>159</v>
          </cell>
          <cell r="EA18" t="str">
            <v>021501</v>
          </cell>
          <cell r="EB18">
            <v>204</v>
          </cell>
          <cell r="EC18" t="str">
            <v>021501</v>
          </cell>
          <cell r="ED18">
            <v>180</v>
          </cell>
          <cell r="EE18" t="str">
            <v>021501</v>
          </cell>
          <cell r="EF18">
            <v>219</v>
          </cell>
          <cell r="EG18" t="str">
            <v>021424</v>
          </cell>
          <cell r="EH18">
            <v>1084</v>
          </cell>
          <cell r="EI18" t="str">
            <v>021501</v>
          </cell>
          <cell r="EJ18">
            <v>216</v>
          </cell>
          <cell r="EK18" t="str">
            <v>021501</v>
          </cell>
          <cell r="EL18">
            <v>169</v>
          </cell>
          <cell r="EM18" t="str">
            <v>021501</v>
          </cell>
          <cell r="EN18">
            <v>210</v>
          </cell>
          <cell r="EO18" t="str">
            <v>021501</v>
          </cell>
          <cell r="EP18">
            <v>177</v>
          </cell>
          <cell r="EQ18" t="str">
            <v>021501</v>
          </cell>
          <cell r="ER18">
            <v>206</v>
          </cell>
          <cell r="ES18" t="str">
            <v>021424</v>
          </cell>
          <cell r="ET18">
            <v>993</v>
          </cell>
          <cell r="EU18" t="str">
            <v>021501</v>
          </cell>
          <cell r="EV18">
            <v>223</v>
          </cell>
          <cell r="EW18" t="str">
            <v>021501</v>
          </cell>
          <cell r="EX18">
            <v>183</v>
          </cell>
          <cell r="EY18" t="str">
            <v>021501</v>
          </cell>
          <cell r="EZ18">
            <v>203</v>
          </cell>
          <cell r="FA18" t="str">
            <v>021501</v>
          </cell>
          <cell r="FB18">
            <v>164</v>
          </cell>
          <cell r="FC18" t="str">
            <v>021501</v>
          </cell>
          <cell r="FD18">
            <v>185</v>
          </cell>
          <cell r="FE18" t="str">
            <v>021501</v>
          </cell>
          <cell r="FF18">
            <v>177</v>
          </cell>
          <cell r="FG18" t="str">
            <v>021501</v>
          </cell>
          <cell r="FH18">
            <v>186</v>
          </cell>
          <cell r="FI18" t="str">
            <v>021501</v>
          </cell>
          <cell r="FJ18">
            <v>167</v>
          </cell>
          <cell r="FK18" t="str">
            <v>021501</v>
          </cell>
          <cell r="FL18">
            <v>185</v>
          </cell>
          <cell r="FM18" t="str">
            <v>021501</v>
          </cell>
          <cell r="FN18">
            <v>171</v>
          </cell>
          <cell r="FO18" t="str">
            <v>021501</v>
          </cell>
          <cell r="FP18">
            <v>183</v>
          </cell>
          <cell r="FQ18" t="str">
            <v>021501</v>
          </cell>
          <cell r="FR18">
            <v>194</v>
          </cell>
          <cell r="FS18" t="str">
            <v>021501</v>
          </cell>
          <cell r="FT18">
            <v>161</v>
          </cell>
          <cell r="FU18" t="str">
            <v>021501</v>
          </cell>
          <cell r="FV18">
            <v>164</v>
          </cell>
          <cell r="FW18" t="str">
            <v>021501</v>
          </cell>
          <cell r="FX18">
            <v>170</v>
          </cell>
          <cell r="FY18" t="str">
            <v>021501</v>
          </cell>
          <cell r="FZ18">
            <v>194</v>
          </cell>
          <cell r="GA18" t="str">
            <v>021501</v>
          </cell>
          <cell r="GB18">
            <v>152</v>
          </cell>
          <cell r="GC18" t="str">
            <v>021501</v>
          </cell>
          <cell r="GD18">
            <v>189</v>
          </cell>
          <cell r="GE18" t="str">
            <v>021501</v>
          </cell>
          <cell r="GF18">
            <v>143</v>
          </cell>
          <cell r="GG18" t="str">
            <v>021501</v>
          </cell>
          <cell r="GH18">
            <v>169</v>
          </cell>
          <cell r="GI18" t="str">
            <v>021501</v>
          </cell>
          <cell r="GJ18">
            <v>140</v>
          </cell>
          <cell r="GK18" t="str">
            <v>021501</v>
          </cell>
          <cell r="GL18">
            <v>142</v>
          </cell>
          <cell r="GM18" t="str">
            <v>021501</v>
          </cell>
          <cell r="GN18">
            <v>152</v>
          </cell>
          <cell r="GO18" t="str">
            <v>021501</v>
          </cell>
          <cell r="GP18">
            <v>175</v>
          </cell>
          <cell r="GQ18" t="str">
            <v>021501</v>
          </cell>
          <cell r="GR18">
            <v>158</v>
          </cell>
          <cell r="GS18" t="str">
            <v>021501</v>
          </cell>
          <cell r="GT18">
            <v>159</v>
          </cell>
          <cell r="GU18" t="str">
            <v>021501</v>
          </cell>
          <cell r="GV18">
            <v>170</v>
          </cell>
          <cell r="GW18" t="str">
            <v>021501</v>
          </cell>
          <cell r="GX18">
            <v>162</v>
          </cell>
          <cell r="GY18" t="str">
            <v>021501</v>
          </cell>
          <cell r="GZ18">
            <v>165</v>
          </cell>
          <cell r="HA18" t="str">
            <v>021501</v>
          </cell>
          <cell r="HB18">
            <v>158</v>
          </cell>
          <cell r="HC18" t="str">
            <v>021501</v>
          </cell>
          <cell r="HD18">
            <v>159</v>
          </cell>
          <cell r="HE18" t="str">
            <v>021424</v>
          </cell>
          <cell r="HF18">
            <v>709</v>
          </cell>
          <cell r="HG18" t="str">
            <v>021501</v>
          </cell>
          <cell r="HH18">
            <v>172</v>
          </cell>
          <cell r="HI18" t="str">
            <v>021501</v>
          </cell>
          <cell r="HJ18">
            <v>189</v>
          </cell>
          <cell r="HK18" t="str">
            <v>021501</v>
          </cell>
          <cell r="HL18">
            <v>168</v>
          </cell>
          <cell r="HM18" t="str">
            <v>021501</v>
          </cell>
          <cell r="HN18">
            <v>204</v>
          </cell>
          <cell r="HO18" t="str">
            <v>021501</v>
          </cell>
          <cell r="HP18">
            <v>185</v>
          </cell>
          <cell r="HQ18" t="str">
            <v>021501</v>
          </cell>
          <cell r="HR18">
            <v>187</v>
          </cell>
          <cell r="HS18" t="str">
            <v>021501</v>
          </cell>
          <cell r="HT18">
            <v>206</v>
          </cell>
          <cell r="HU18" t="str">
            <v>021501</v>
          </cell>
          <cell r="HV18">
            <v>233</v>
          </cell>
          <cell r="HW18" t="str">
            <v>021501</v>
          </cell>
          <cell r="HX18">
            <v>197</v>
          </cell>
          <cell r="HY18" t="str">
            <v>021501</v>
          </cell>
          <cell r="HZ18">
            <v>227</v>
          </cell>
          <cell r="IA18" t="str">
            <v>021501</v>
          </cell>
          <cell r="IB18">
            <v>219</v>
          </cell>
          <cell r="IC18" t="str">
            <v>021501</v>
          </cell>
          <cell r="ID18">
            <v>259</v>
          </cell>
          <cell r="IE18" t="str">
            <v>021501</v>
          </cell>
          <cell r="IF18">
            <v>212</v>
          </cell>
          <cell r="IG18" t="str">
            <v>021501</v>
          </cell>
          <cell r="IH18">
            <v>243</v>
          </cell>
          <cell r="II18" t="str">
            <v>021501</v>
          </cell>
          <cell r="IJ18">
            <v>206</v>
          </cell>
          <cell r="IK18" t="str">
            <v>021424</v>
          </cell>
          <cell r="IL18">
            <v>1113</v>
          </cell>
          <cell r="IM18" t="str">
            <v>021501</v>
          </cell>
          <cell r="IN18">
            <v>200</v>
          </cell>
          <cell r="IO18" t="str">
            <v>021501</v>
          </cell>
          <cell r="IP18">
            <v>237</v>
          </cell>
          <cell r="IQ18" t="str">
            <v>021501</v>
          </cell>
          <cell r="IR18">
            <v>179</v>
          </cell>
          <cell r="IS18" t="str">
            <v>021501</v>
          </cell>
          <cell r="IT18">
            <v>220</v>
          </cell>
          <cell r="IU18" t="str">
            <v>021501</v>
          </cell>
          <cell r="IV18">
            <v>198</v>
          </cell>
          <cell r="IW18" t="str">
            <v>021501</v>
          </cell>
          <cell r="IX18">
            <v>192</v>
          </cell>
          <cell r="IY18" t="str">
            <v>021501</v>
          </cell>
          <cell r="IZ18">
            <v>135</v>
          </cell>
          <cell r="JA18" t="str">
            <v>021501</v>
          </cell>
          <cell r="JB18">
            <v>170</v>
          </cell>
          <cell r="JC18" t="str">
            <v>021501</v>
          </cell>
          <cell r="JD18">
            <v>142</v>
          </cell>
          <cell r="JE18" t="str">
            <v>021501</v>
          </cell>
          <cell r="JF18">
            <v>214</v>
          </cell>
          <cell r="JG18" t="str">
            <v>021501</v>
          </cell>
          <cell r="JH18">
            <v>143</v>
          </cell>
          <cell r="JI18" t="str">
            <v>021501</v>
          </cell>
          <cell r="JJ18">
            <v>191</v>
          </cell>
          <cell r="JK18" t="str">
            <v>021501</v>
          </cell>
          <cell r="JL18">
            <v>99</v>
          </cell>
          <cell r="JM18" t="str">
            <v>021501</v>
          </cell>
          <cell r="JN18">
            <v>158</v>
          </cell>
          <cell r="JO18" t="str">
            <v>021501</v>
          </cell>
          <cell r="JP18">
            <v>87</v>
          </cell>
          <cell r="JQ18" t="str">
            <v>021501</v>
          </cell>
          <cell r="JR18">
            <v>127</v>
          </cell>
          <cell r="JS18" t="str">
            <v>021501</v>
          </cell>
          <cell r="JT18">
            <v>96</v>
          </cell>
          <cell r="JU18" t="str">
            <v>021501</v>
          </cell>
          <cell r="JV18">
            <v>145</v>
          </cell>
          <cell r="JW18" t="str">
            <v>021501</v>
          </cell>
          <cell r="JX18">
            <v>49</v>
          </cell>
          <cell r="JY18" t="str">
            <v>021501</v>
          </cell>
          <cell r="JZ18">
            <v>111</v>
          </cell>
          <cell r="KA18" t="str">
            <v>021501</v>
          </cell>
          <cell r="KB18">
            <v>45</v>
          </cell>
          <cell r="KC18" t="str">
            <v>021501</v>
          </cell>
          <cell r="KD18">
            <v>98</v>
          </cell>
          <cell r="KE18" t="str">
            <v>021501</v>
          </cell>
          <cell r="KF18">
            <v>41</v>
          </cell>
          <cell r="KG18" t="str">
            <v>021501</v>
          </cell>
          <cell r="KH18">
            <v>101</v>
          </cell>
          <cell r="KI18" t="str">
            <v>021501</v>
          </cell>
          <cell r="KJ18">
            <v>44</v>
          </cell>
          <cell r="KK18" t="str">
            <v>021501</v>
          </cell>
          <cell r="KL18">
            <v>91</v>
          </cell>
          <cell r="KM18" t="str">
            <v>021501</v>
          </cell>
          <cell r="KN18">
            <v>38</v>
          </cell>
          <cell r="KO18" t="str">
            <v>021501</v>
          </cell>
          <cell r="KP18">
            <v>56</v>
          </cell>
          <cell r="KQ18" t="str">
            <v>021501</v>
          </cell>
          <cell r="KR18">
            <v>19</v>
          </cell>
          <cell r="KS18" t="str">
            <v>021501</v>
          </cell>
          <cell r="KT18">
            <v>24</v>
          </cell>
          <cell r="KU18" t="str">
            <v>021501</v>
          </cell>
          <cell r="KV18">
            <v>3</v>
          </cell>
          <cell r="KW18" t="str">
            <v>021501</v>
          </cell>
          <cell r="KX18">
            <v>15</v>
          </cell>
          <cell r="KY18" t="str">
            <v>021501</v>
          </cell>
          <cell r="KZ18">
            <v>11</v>
          </cell>
          <cell r="LA18" t="str">
            <v>021501</v>
          </cell>
          <cell r="LB18">
            <v>23</v>
          </cell>
          <cell r="LC18" t="str">
            <v>021501</v>
          </cell>
          <cell r="LD18">
            <v>11</v>
          </cell>
          <cell r="LE18" t="str">
            <v>021501</v>
          </cell>
          <cell r="LF18">
            <v>48</v>
          </cell>
          <cell r="LG18" t="str">
            <v>021501</v>
          </cell>
          <cell r="LH18">
            <v>21</v>
          </cell>
          <cell r="LI18" t="str">
            <v>021501</v>
          </cell>
          <cell r="LJ18">
            <v>59</v>
          </cell>
          <cell r="LK18" t="str">
            <v>021501</v>
          </cell>
          <cell r="LL18">
            <v>27</v>
          </cell>
          <cell r="LM18" t="str">
            <v>021501</v>
          </cell>
          <cell r="LN18">
            <v>98</v>
          </cell>
          <cell r="LO18" t="str">
            <v>021501</v>
          </cell>
          <cell r="LP18">
            <v>29</v>
          </cell>
          <cell r="LQ18" t="str">
            <v>021501</v>
          </cell>
          <cell r="LR18">
            <v>71</v>
          </cell>
          <cell r="LS18" t="str">
            <v>021501</v>
          </cell>
          <cell r="LT18">
            <v>19</v>
          </cell>
          <cell r="LU18" t="str">
            <v>021501</v>
          </cell>
          <cell r="LV18">
            <v>56</v>
          </cell>
          <cell r="LW18" t="str">
            <v>021501</v>
          </cell>
          <cell r="LX18">
            <v>16</v>
          </cell>
          <cell r="LY18" t="str">
            <v>021501</v>
          </cell>
          <cell r="LZ18">
            <v>50</v>
          </cell>
          <cell r="MA18" t="str">
            <v>021501</v>
          </cell>
          <cell r="MB18">
            <v>18</v>
          </cell>
          <cell r="MC18" t="str">
            <v>021501</v>
          </cell>
          <cell r="MD18">
            <v>52</v>
          </cell>
          <cell r="ME18" t="str">
            <v>021501</v>
          </cell>
          <cell r="MF18">
            <v>6</v>
          </cell>
          <cell r="MG18" t="str">
            <v>021501</v>
          </cell>
          <cell r="MH18">
            <v>31</v>
          </cell>
          <cell r="MI18" t="str">
            <v>021501</v>
          </cell>
          <cell r="MJ18">
            <v>3</v>
          </cell>
          <cell r="MK18" t="str">
            <v>021501</v>
          </cell>
          <cell r="ML18">
            <v>18</v>
          </cell>
          <cell r="MM18" t="str">
            <v>021501</v>
          </cell>
          <cell r="MN18">
            <v>11</v>
          </cell>
          <cell r="MO18" t="str">
            <v>021501</v>
          </cell>
          <cell r="MP18">
            <v>20</v>
          </cell>
          <cell r="MQ18" t="str">
            <v>021501</v>
          </cell>
          <cell r="MR18">
            <v>5</v>
          </cell>
          <cell r="MS18" t="str">
            <v>021501</v>
          </cell>
          <cell r="MT18">
            <v>16</v>
          </cell>
          <cell r="MU18" t="str">
            <v>021501</v>
          </cell>
          <cell r="MV18">
            <v>6</v>
          </cell>
          <cell r="MW18" t="str">
            <v>021501</v>
          </cell>
          <cell r="MX18">
            <v>10</v>
          </cell>
          <cell r="MY18" t="str">
            <v>021501</v>
          </cell>
          <cell r="MZ18">
            <v>4</v>
          </cell>
          <cell r="NA18" t="str">
            <v>021501</v>
          </cell>
          <cell r="NB18">
            <v>8</v>
          </cell>
          <cell r="NC18" t="str">
            <v>021501</v>
          </cell>
          <cell r="ND18">
            <v>7</v>
          </cell>
          <cell r="NE18" t="str">
            <v>021501</v>
          </cell>
          <cell r="NF18">
            <v>8</v>
          </cell>
          <cell r="NG18" t="str">
            <v>021501</v>
          </cell>
          <cell r="NH18">
            <v>1</v>
          </cell>
          <cell r="NI18" t="str">
            <v>021502</v>
          </cell>
          <cell r="NJ18">
            <v>19</v>
          </cell>
          <cell r="NK18" t="str">
            <v>021501</v>
          </cell>
          <cell r="NL18">
            <v>1</v>
          </cell>
          <cell r="NM18" t="str">
            <v>021501</v>
          </cell>
          <cell r="NN18">
            <v>4</v>
          </cell>
          <cell r="NQ18" t="str">
            <v>021502</v>
          </cell>
          <cell r="NR18">
            <v>7</v>
          </cell>
          <cell r="NS18" t="str">
            <v>021501</v>
          </cell>
          <cell r="NT18">
            <v>1</v>
          </cell>
          <cell r="NU18" t="str">
            <v>021601</v>
          </cell>
          <cell r="NV18">
            <v>7</v>
          </cell>
          <cell r="NY18" t="str">
            <v>021601</v>
          </cell>
          <cell r="NZ18">
            <v>4</v>
          </cell>
          <cell r="OA18" t="str">
            <v>021501</v>
          </cell>
          <cell r="OB18">
            <v>1</v>
          </cell>
          <cell r="OC18" t="str">
            <v>021606</v>
          </cell>
          <cell r="OD18">
            <v>1</v>
          </cell>
          <cell r="OG18" t="str">
            <v>022201</v>
          </cell>
          <cell r="OH18">
            <v>1</v>
          </cell>
          <cell r="OK18" t="str">
            <v>025001</v>
          </cell>
          <cell r="OL18">
            <v>1</v>
          </cell>
          <cell r="OO18" t="str">
            <v>029700</v>
          </cell>
          <cell r="OP18">
            <v>2</v>
          </cell>
        </row>
        <row r="19">
          <cell r="C19" t="str">
            <v>021405</v>
          </cell>
          <cell r="D19">
            <v>34</v>
          </cell>
          <cell r="E19" t="str">
            <v>021405</v>
          </cell>
          <cell r="F19">
            <v>32</v>
          </cell>
          <cell r="G19" t="str">
            <v>021405</v>
          </cell>
          <cell r="H19">
            <v>43</v>
          </cell>
          <cell r="I19" t="str">
            <v>021405</v>
          </cell>
          <cell r="J19">
            <v>38</v>
          </cell>
          <cell r="K19" t="str">
            <v>021405</v>
          </cell>
          <cell r="L19">
            <v>40</v>
          </cell>
          <cell r="M19" t="str">
            <v>021405</v>
          </cell>
          <cell r="N19">
            <v>53</v>
          </cell>
          <cell r="O19" t="str">
            <v>021405</v>
          </cell>
          <cell r="P19">
            <v>46</v>
          </cell>
          <cell r="Q19" t="str">
            <v>021405</v>
          </cell>
          <cell r="R19">
            <v>33</v>
          </cell>
          <cell r="S19" t="str">
            <v>021405</v>
          </cell>
          <cell r="T19">
            <v>58</v>
          </cell>
          <cell r="U19" t="str">
            <v>021405</v>
          </cell>
          <cell r="V19">
            <v>51</v>
          </cell>
          <cell r="W19" t="str">
            <v>021405</v>
          </cell>
          <cell r="X19">
            <v>62</v>
          </cell>
          <cell r="Y19" t="str">
            <v>021405</v>
          </cell>
          <cell r="Z19">
            <v>61</v>
          </cell>
          <cell r="AA19" t="str">
            <v>021405</v>
          </cell>
          <cell r="AB19">
            <v>70</v>
          </cell>
          <cell r="AC19" t="str">
            <v>021405</v>
          </cell>
          <cell r="AD19">
            <v>56</v>
          </cell>
          <cell r="AE19" t="str">
            <v>021405</v>
          </cell>
          <cell r="AF19">
            <v>68</v>
          </cell>
          <cell r="AG19" t="str">
            <v>021405</v>
          </cell>
          <cell r="AH19">
            <v>52</v>
          </cell>
          <cell r="AI19" t="str">
            <v>021405</v>
          </cell>
          <cell r="AJ19">
            <v>86</v>
          </cell>
          <cell r="AK19" t="str">
            <v>021405</v>
          </cell>
          <cell r="AL19">
            <v>64</v>
          </cell>
          <cell r="AM19" t="str">
            <v>021405</v>
          </cell>
          <cell r="AN19">
            <v>72</v>
          </cell>
          <cell r="AO19" t="str">
            <v>021405</v>
          </cell>
          <cell r="AP19">
            <v>75</v>
          </cell>
          <cell r="AQ19" t="str">
            <v>021405</v>
          </cell>
          <cell r="AR19">
            <v>87</v>
          </cell>
          <cell r="AS19" t="str">
            <v>021405</v>
          </cell>
          <cell r="AT19">
            <v>53</v>
          </cell>
          <cell r="AU19" t="str">
            <v>021405</v>
          </cell>
          <cell r="AV19">
            <v>95</v>
          </cell>
          <cell r="AW19" t="str">
            <v>021405</v>
          </cell>
          <cell r="AX19">
            <v>67</v>
          </cell>
          <cell r="AY19" t="str">
            <v>021405</v>
          </cell>
          <cell r="AZ19">
            <v>80</v>
          </cell>
          <cell r="BA19" t="str">
            <v>021405</v>
          </cell>
          <cell r="BB19">
            <v>65</v>
          </cell>
          <cell r="BC19" t="str">
            <v>021405</v>
          </cell>
          <cell r="BD19">
            <v>83</v>
          </cell>
          <cell r="BE19" t="str">
            <v>021405</v>
          </cell>
          <cell r="BF19">
            <v>78</v>
          </cell>
          <cell r="BG19" t="str">
            <v>021405</v>
          </cell>
          <cell r="BH19">
            <v>69</v>
          </cell>
          <cell r="BI19" t="str">
            <v>021405</v>
          </cell>
          <cell r="BJ19">
            <v>62</v>
          </cell>
          <cell r="BK19" t="str">
            <v>021405</v>
          </cell>
          <cell r="BL19">
            <v>74</v>
          </cell>
          <cell r="BM19" t="str">
            <v>021405</v>
          </cell>
          <cell r="BN19">
            <v>68</v>
          </cell>
          <cell r="BO19" t="str">
            <v>021303</v>
          </cell>
          <cell r="BP19">
            <v>240</v>
          </cell>
          <cell r="BQ19" t="str">
            <v>021303</v>
          </cell>
          <cell r="BR19">
            <v>156</v>
          </cell>
          <cell r="BS19" t="str">
            <v>021405</v>
          </cell>
          <cell r="BT19">
            <v>52</v>
          </cell>
          <cell r="BU19" t="str">
            <v>021501</v>
          </cell>
          <cell r="BV19">
            <v>121</v>
          </cell>
          <cell r="BW19" t="str">
            <v>021405</v>
          </cell>
          <cell r="BX19">
            <v>50</v>
          </cell>
          <cell r="BY19" t="str">
            <v>021424</v>
          </cell>
          <cell r="BZ19">
            <v>1146</v>
          </cell>
          <cell r="CA19" t="str">
            <v>021502</v>
          </cell>
          <cell r="CB19">
            <v>260</v>
          </cell>
          <cell r="CC19" t="str">
            <v>021501</v>
          </cell>
          <cell r="CD19">
            <v>118</v>
          </cell>
          <cell r="CE19" t="str">
            <v>021424</v>
          </cell>
          <cell r="CF19">
            <v>471</v>
          </cell>
          <cell r="CG19" t="str">
            <v>021424</v>
          </cell>
          <cell r="CH19">
            <v>454</v>
          </cell>
          <cell r="CI19" t="str">
            <v>021405</v>
          </cell>
          <cell r="CJ19">
            <v>88</v>
          </cell>
          <cell r="CK19" t="str">
            <v>021502</v>
          </cell>
          <cell r="CL19">
            <v>248</v>
          </cell>
          <cell r="CM19" t="str">
            <v>021502</v>
          </cell>
          <cell r="CN19">
            <v>247</v>
          </cell>
          <cell r="CO19" t="str">
            <v>021424</v>
          </cell>
          <cell r="CP19">
            <v>466</v>
          </cell>
          <cell r="CQ19" t="str">
            <v>021502</v>
          </cell>
          <cell r="CR19">
            <v>234</v>
          </cell>
          <cell r="CS19" t="str">
            <v>021501</v>
          </cell>
          <cell r="CT19">
            <v>96</v>
          </cell>
          <cell r="CU19" t="str">
            <v>021502</v>
          </cell>
          <cell r="CV19">
            <v>241</v>
          </cell>
          <cell r="CW19" t="str">
            <v>021502</v>
          </cell>
          <cell r="CX19">
            <v>282</v>
          </cell>
          <cell r="CY19" t="str">
            <v>021502</v>
          </cell>
          <cell r="CZ19">
            <v>233</v>
          </cell>
          <cell r="DA19" t="str">
            <v>021501</v>
          </cell>
          <cell r="DB19">
            <v>117</v>
          </cell>
          <cell r="DC19" t="str">
            <v>021502</v>
          </cell>
          <cell r="DD19">
            <v>297</v>
          </cell>
          <cell r="DE19" t="str">
            <v>021501</v>
          </cell>
          <cell r="DF19">
            <v>88</v>
          </cell>
          <cell r="DG19" t="str">
            <v>021502</v>
          </cell>
          <cell r="DH19">
            <v>294</v>
          </cell>
          <cell r="DI19" t="str">
            <v>021502</v>
          </cell>
          <cell r="DJ19">
            <v>272</v>
          </cell>
          <cell r="DK19" t="str">
            <v>021502</v>
          </cell>
          <cell r="DL19">
            <v>328</v>
          </cell>
          <cell r="DM19" t="str">
            <v>021502</v>
          </cell>
          <cell r="DN19">
            <v>331</v>
          </cell>
          <cell r="DO19" t="str">
            <v>021502</v>
          </cell>
          <cell r="DP19">
            <v>385</v>
          </cell>
          <cell r="DQ19" t="str">
            <v>021502</v>
          </cell>
          <cell r="DR19">
            <v>392</v>
          </cell>
          <cell r="DS19" t="str">
            <v>021501</v>
          </cell>
          <cell r="DT19">
            <v>173</v>
          </cell>
          <cell r="DU19" t="str">
            <v>021501</v>
          </cell>
          <cell r="DV19">
            <v>126</v>
          </cell>
          <cell r="DW19" t="str">
            <v>021502</v>
          </cell>
          <cell r="DX19">
            <v>442</v>
          </cell>
          <cell r="DY19" t="str">
            <v>021502</v>
          </cell>
          <cell r="DZ19">
            <v>487</v>
          </cell>
          <cell r="EA19" t="str">
            <v>021502</v>
          </cell>
          <cell r="EB19">
            <v>499</v>
          </cell>
          <cell r="EC19" t="str">
            <v>021502</v>
          </cell>
          <cell r="ED19">
            <v>485</v>
          </cell>
          <cell r="EE19" t="str">
            <v>021502</v>
          </cell>
          <cell r="EF19">
            <v>520</v>
          </cell>
          <cell r="EG19" t="str">
            <v>021501</v>
          </cell>
          <cell r="EH19">
            <v>196</v>
          </cell>
          <cell r="EI19" t="str">
            <v>021502</v>
          </cell>
          <cell r="EJ19">
            <v>506</v>
          </cell>
          <cell r="EK19" t="str">
            <v>021502</v>
          </cell>
          <cell r="EL19">
            <v>535</v>
          </cell>
          <cell r="EM19" t="str">
            <v>021502</v>
          </cell>
          <cell r="EN19">
            <v>490</v>
          </cell>
          <cell r="EO19" t="str">
            <v>021502</v>
          </cell>
          <cell r="EP19">
            <v>530</v>
          </cell>
          <cell r="EQ19" t="str">
            <v>021502</v>
          </cell>
          <cell r="ER19">
            <v>488</v>
          </cell>
          <cell r="ES19" t="str">
            <v>021501</v>
          </cell>
          <cell r="ET19">
            <v>188</v>
          </cell>
          <cell r="EU19" t="str">
            <v>021502</v>
          </cell>
          <cell r="EV19">
            <v>473</v>
          </cell>
          <cell r="EW19" t="str">
            <v>021502</v>
          </cell>
          <cell r="EX19">
            <v>480</v>
          </cell>
          <cell r="EY19" t="str">
            <v>021502</v>
          </cell>
          <cell r="EZ19">
            <v>388</v>
          </cell>
          <cell r="FA19" t="str">
            <v>021502</v>
          </cell>
          <cell r="FB19">
            <v>482</v>
          </cell>
          <cell r="FC19" t="str">
            <v>021502</v>
          </cell>
          <cell r="FD19">
            <v>396</v>
          </cell>
          <cell r="FE19" t="str">
            <v>021502</v>
          </cell>
          <cell r="FF19">
            <v>429</v>
          </cell>
          <cell r="FG19" t="str">
            <v>021502</v>
          </cell>
          <cell r="FH19">
            <v>342</v>
          </cell>
          <cell r="FI19" t="str">
            <v>021502</v>
          </cell>
          <cell r="FJ19">
            <v>364</v>
          </cell>
          <cell r="FK19" t="str">
            <v>021502</v>
          </cell>
          <cell r="FL19">
            <v>313</v>
          </cell>
          <cell r="FM19" t="str">
            <v>021502</v>
          </cell>
          <cell r="FN19">
            <v>401</v>
          </cell>
          <cell r="FO19" t="str">
            <v>021502</v>
          </cell>
          <cell r="FP19">
            <v>347</v>
          </cell>
          <cell r="FQ19" t="str">
            <v>021502</v>
          </cell>
          <cell r="FR19">
            <v>403</v>
          </cell>
          <cell r="FS19" t="str">
            <v>021502</v>
          </cell>
          <cell r="FT19">
            <v>332</v>
          </cell>
          <cell r="FU19" t="str">
            <v>021502</v>
          </cell>
          <cell r="FV19">
            <v>407</v>
          </cell>
          <cell r="FW19" t="str">
            <v>021502</v>
          </cell>
          <cell r="FX19">
            <v>341</v>
          </cell>
          <cell r="FY19" t="str">
            <v>021502</v>
          </cell>
          <cell r="FZ19">
            <v>395</v>
          </cell>
          <cell r="GA19" t="str">
            <v>021502</v>
          </cell>
          <cell r="GB19">
            <v>295</v>
          </cell>
          <cell r="GC19" t="str">
            <v>021502</v>
          </cell>
          <cell r="GD19">
            <v>354</v>
          </cell>
          <cell r="GE19" t="str">
            <v>021502</v>
          </cell>
          <cell r="GF19">
            <v>305</v>
          </cell>
          <cell r="GG19" t="str">
            <v>021502</v>
          </cell>
          <cell r="GH19">
            <v>356</v>
          </cell>
          <cell r="GI19" t="str">
            <v>021502</v>
          </cell>
          <cell r="GJ19">
            <v>284</v>
          </cell>
          <cell r="GK19" t="str">
            <v>021502</v>
          </cell>
          <cell r="GL19">
            <v>345</v>
          </cell>
          <cell r="GM19" t="str">
            <v>021502</v>
          </cell>
          <cell r="GN19">
            <v>286</v>
          </cell>
          <cell r="GO19" t="str">
            <v>021502</v>
          </cell>
          <cell r="GP19">
            <v>309</v>
          </cell>
          <cell r="GQ19" t="str">
            <v>021502</v>
          </cell>
          <cell r="GR19">
            <v>270</v>
          </cell>
          <cell r="GS19" t="str">
            <v>021502</v>
          </cell>
          <cell r="GT19">
            <v>376</v>
          </cell>
          <cell r="GU19" t="str">
            <v>021502</v>
          </cell>
          <cell r="GV19">
            <v>266</v>
          </cell>
          <cell r="GW19" t="str">
            <v>021502</v>
          </cell>
          <cell r="GX19">
            <v>338</v>
          </cell>
          <cell r="GY19" t="str">
            <v>021502</v>
          </cell>
          <cell r="GZ19">
            <v>267</v>
          </cell>
          <cell r="HA19" t="str">
            <v>021502</v>
          </cell>
          <cell r="HB19">
            <v>318</v>
          </cell>
          <cell r="HC19" t="str">
            <v>021502</v>
          </cell>
          <cell r="HD19">
            <v>273</v>
          </cell>
          <cell r="HE19" t="str">
            <v>021501</v>
          </cell>
          <cell r="HF19">
            <v>181</v>
          </cell>
          <cell r="HG19" t="str">
            <v>021502</v>
          </cell>
          <cell r="HH19">
            <v>276</v>
          </cell>
          <cell r="HI19" t="str">
            <v>021502</v>
          </cell>
          <cell r="HJ19">
            <v>342</v>
          </cell>
          <cell r="HK19" t="str">
            <v>021502</v>
          </cell>
          <cell r="HL19">
            <v>293</v>
          </cell>
          <cell r="HM19" t="str">
            <v>021502</v>
          </cell>
          <cell r="HN19">
            <v>370</v>
          </cell>
          <cell r="HO19" t="str">
            <v>021502</v>
          </cell>
          <cell r="HP19">
            <v>289</v>
          </cell>
          <cell r="HQ19" t="str">
            <v>021502</v>
          </cell>
          <cell r="HR19">
            <v>312</v>
          </cell>
          <cell r="HS19" t="str">
            <v>021502</v>
          </cell>
          <cell r="HT19">
            <v>324</v>
          </cell>
          <cell r="HU19" t="str">
            <v>021502</v>
          </cell>
          <cell r="HV19">
            <v>405</v>
          </cell>
          <cell r="HW19" t="str">
            <v>021502</v>
          </cell>
          <cell r="HX19">
            <v>343</v>
          </cell>
          <cell r="HY19" t="str">
            <v>021502</v>
          </cell>
          <cell r="HZ19">
            <v>465</v>
          </cell>
          <cell r="IA19" t="str">
            <v>021502</v>
          </cell>
          <cell r="IB19">
            <v>338</v>
          </cell>
          <cell r="IC19" t="str">
            <v>021502</v>
          </cell>
          <cell r="ID19">
            <v>455</v>
          </cell>
          <cell r="IE19" t="str">
            <v>021502</v>
          </cell>
          <cell r="IF19">
            <v>377</v>
          </cell>
          <cell r="IG19" t="str">
            <v>021502</v>
          </cell>
          <cell r="IH19">
            <v>555</v>
          </cell>
          <cell r="II19" t="str">
            <v>021502</v>
          </cell>
          <cell r="IJ19">
            <v>373</v>
          </cell>
          <cell r="IK19" t="str">
            <v>021501</v>
          </cell>
          <cell r="IL19">
            <v>272</v>
          </cell>
          <cell r="IM19" t="str">
            <v>021502</v>
          </cell>
          <cell r="IN19">
            <v>364</v>
          </cell>
          <cell r="IO19" t="str">
            <v>021502</v>
          </cell>
          <cell r="IP19">
            <v>501</v>
          </cell>
          <cell r="IQ19" t="str">
            <v>021502</v>
          </cell>
          <cell r="IR19">
            <v>341</v>
          </cell>
          <cell r="IS19" t="str">
            <v>021502</v>
          </cell>
          <cell r="IT19">
            <v>518</v>
          </cell>
          <cell r="IU19" t="str">
            <v>021502</v>
          </cell>
          <cell r="IV19">
            <v>326</v>
          </cell>
          <cell r="IW19" t="str">
            <v>021502</v>
          </cell>
          <cell r="IX19">
            <v>477</v>
          </cell>
          <cell r="IY19" t="str">
            <v>021502</v>
          </cell>
          <cell r="IZ19">
            <v>277</v>
          </cell>
          <cell r="JA19" t="str">
            <v>021502</v>
          </cell>
          <cell r="JB19">
            <v>376</v>
          </cell>
          <cell r="JC19" t="str">
            <v>021502</v>
          </cell>
          <cell r="JD19">
            <v>267</v>
          </cell>
          <cell r="JE19" t="str">
            <v>021502</v>
          </cell>
          <cell r="JF19">
            <v>420</v>
          </cell>
          <cell r="JG19" t="str">
            <v>021502</v>
          </cell>
          <cell r="JH19">
            <v>239</v>
          </cell>
          <cell r="JI19" t="str">
            <v>021502</v>
          </cell>
          <cell r="JJ19">
            <v>384</v>
          </cell>
          <cell r="JK19" t="str">
            <v>021502</v>
          </cell>
          <cell r="JL19">
            <v>189</v>
          </cell>
          <cell r="JM19" t="str">
            <v>021502</v>
          </cell>
          <cell r="JN19">
            <v>343</v>
          </cell>
          <cell r="JO19" t="str">
            <v>021502</v>
          </cell>
          <cell r="JP19">
            <v>195</v>
          </cell>
          <cell r="JQ19" t="str">
            <v>021502</v>
          </cell>
          <cell r="JR19">
            <v>362</v>
          </cell>
          <cell r="JS19" t="str">
            <v>021502</v>
          </cell>
          <cell r="JT19">
            <v>171</v>
          </cell>
          <cell r="JU19" t="str">
            <v>021502</v>
          </cell>
          <cell r="JV19">
            <v>322</v>
          </cell>
          <cell r="JW19" t="str">
            <v>021502</v>
          </cell>
          <cell r="JX19">
            <v>155</v>
          </cell>
          <cell r="JY19" t="str">
            <v>021502</v>
          </cell>
          <cell r="JZ19">
            <v>236</v>
          </cell>
          <cell r="KA19" t="str">
            <v>021502</v>
          </cell>
          <cell r="KB19">
            <v>137</v>
          </cell>
          <cell r="KC19" t="str">
            <v>021502</v>
          </cell>
          <cell r="KD19">
            <v>248</v>
          </cell>
          <cell r="KE19" t="str">
            <v>021502</v>
          </cell>
          <cell r="KF19">
            <v>116</v>
          </cell>
          <cell r="KG19" t="str">
            <v>021502</v>
          </cell>
          <cell r="KH19">
            <v>222</v>
          </cell>
          <cell r="KI19" t="str">
            <v>021502</v>
          </cell>
          <cell r="KJ19">
            <v>87</v>
          </cell>
          <cell r="KK19" t="str">
            <v>021502</v>
          </cell>
          <cell r="KL19">
            <v>187</v>
          </cell>
          <cell r="KM19" t="str">
            <v>021502</v>
          </cell>
          <cell r="KN19">
            <v>65</v>
          </cell>
          <cell r="KO19" t="str">
            <v>021502</v>
          </cell>
          <cell r="KP19">
            <v>158</v>
          </cell>
          <cell r="KQ19" t="str">
            <v>021502</v>
          </cell>
          <cell r="KR19">
            <v>40</v>
          </cell>
          <cell r="KS19" t="str">
            <v>021502</v>
          </cell>
          <cell r="KT19">
            <v>68</v>
          </cell>
          <cell r="KU19" t="str">
            <v>021502</v>
          </cell>
          <cell r="KV19">
            <v>17</v>
          </cell>
          <cell r="KW19" t="str">
            <v>021502</v>
          </cell>
          <cell r="KX19">
            <v>48</v>
          </cell>
          <cell r="KY19" t="str">
            <v>021502</v>
          </cell>
          <cell r="KZ19">
            <v>21</v>
          </cell>
          <cell r="LA19" t="str">
            <v>021502</v>
          </cell>
          <cell r="LB19">
            <v>59</v>
          </cell>
          <cell r="LC19" t="str">
            <v>021502</v>
          </cell>
          <cell r="LD19">
            <v>40</v>
          </cell>
          <cell r="LE19" t="str">
            <v>021502</v>
          </cell>
          <cell r="LF19">
            <v>100</v>
          </cell>
          <cell r="LG19" t="str">
            <v>021502</v>
          </cell>
          <cell r="LH19">
            <v>52</v>
          </cell>
          <cell r="LI19" t="str">
            <v>021502</v>
          </cell>
          <cell r="LJ19">
            <v>156</v>
          </cell>
          <cell r="LK19" t="str">
            <v>021502</v>
          </cell>
          <cell r="LL19">
            <v>44</v>
          </cell>
          <cell r="LM19" t="str">
            <v>021502</v>
          </cell>
          <cell r="LN19">
            <v>152</v>
          </cell>
          <cell r="LO19" t="str">
            <v>021502</v>
          </cell>
          <cell r="LP19">
            <v>55</v>
          </cell>
          <cell r="LQ19" t="str">
            <v>021502</v>
          </cell>
          <cell r="LR19">
            <v>167</v>
          </cell>
          <cell r="LS19" t="str">
            <v>021502</v>
          </cell>
          <cell r="LT19">
            <v>38</v>
          </cell>
          <cell r="LU19" t="str">
            <v>021502</v>
          </cell>
          <cell r="LV19">
            <v>149</v>
          </cell>
          <cell r="LW19" t="str">
            <v>021502</v>
          </cell>
          <cell r="LX19">
            <v>39</v>
          </cell>
          <cell r="LY19" t="str">
            <v>021502</v>
          </cell>
          <cell r="LZ19">
            <v>143</v>
          </cell>
          <cell r="MA19" t="str">
            <v>021502</v>
          </cell>
          <cell r="MB19">
            <v>33</v>
          </cell>
          <cell r="MC19" t="str">
            <v>021502</v>
          </cell>
          <cell r="MD19">
            <v>121</v>
          </cell>
          <cell r="ME19" t="str">
            <v>021502</v>
          </cell>
          <cell r="MF19">
            <v>18</v>
          </cell>
          <cell r="MG19" t="str">
            <v>021502</v>
          </cell>
          <cell r="MH19">
            <v>80</v>
          </cell>
          <cell r="MI19" t="str">
            <v>021502</v>
          </cell>
          <cell r="MJ19">
            <v>9</v>
          </cell>
          <cell r="MK19" t="str">
            <v>021502</v>
          </cell>
          <cell r="ML19">
            <v>39</v>
          </cell>
          <cell r="MM19" t="str">
            <v>021502</v>
          </cell>
          <cell r="MN19">
            <v>10</v>
          </cell>
          <cell r="MO19" t="str">
            <v>021502</v>
          </cell>
          <cell r="MP19">
            <v>39</v>
          </cell>
          <cell r="MQ19" t="str">
            <v>021502</v>
          </cell>
          <cell r="MR19">
            <v>16</v>
          </cell>
          <cell r="MS19" t="str">
            <v>021502</v>
          </cell>
          <cell r="MT19">
            <v>34</v>
          </cell>
          <cell r="MU19" t="str">
            <v>021502</v>
          </cell>
          <cell r="MV19">
            <v>9</v>
          </cell>
          <cell r="MW19" t="str">
            <v>021502</v>
          </cell>
          <cell r="MX19">
            <v>21</v>
          </cell>
          <cell r="MY19" t="str">
            <v>021502</v>
          </cell>
          <cell r="MZ19">
            <v>7</v>
          </cell>
          <cell r="NA19" t="str">
            <v>021502</v>
          </cell>
          <cell r="NB19">
            <v>23</v>
          </cell>
          <cell r="NC19" t="str">
            <v>021502</v>
          </cell>
          <cell r="ND19">
            <v>2</v>
          </cell>
          <cell r="NE19" t="str">
            <v>021502</v>
          </cell>
          <cell r="NF19">
            <v>22</v>
          </cell>
          <cell r="NG19" t="str">
            <v>021502</v>
          </cell>
          <cell r="NH19">
            <v>5</v>
          </cell>
          <cell r="NI19" t="str">
            <v>021601</v>
          </cell>
          <cell r="NJ19">
            <v>43</v>
          </cell>
          <cell r="NK19" t="str">
            <v>021502</v>
          </cell>
          <cell r="NL19">
            <v>1</v>
          </cell>
          <cell r="NM19" t="str">
            <v>021502</v>
          </cell>
          <cell r="NN19">
            <v>12</v>
          </cell>
          <cell r="NO19" t="str">
            <v>021502</v>
          </cell>
          <cell r="NP19">
            <v>1</v>
          </cell>
          <cell r="NQ19" t="str">
            <v>021601</v>
          </cell>
          <cell r="NR19">
            <v>20</v>
          </cell>
          <cell r="NU19" t="str">
            <v>021602</v>
          </cell>
          <cell r="NV19">
            <v>14</v>
          </cell>
          <cell r="NY19" t="str">
            <v>021602</v>
          </cell>
          <cell r="NZ19">
            <v>4</v>
          </cell>
          <cell r="OC19" t="str">
            <v>021607</v>
          </cell>
          <cell r="OD19">
            <v>4</v>
          </cell>
          <cell r="OG19" t="str">
            <v>022202</v>
          </cell>
          <cell r="OH19">
            <v>1</v>
          </cell>
          <cell r="OK19" t="str">
            <v>025002</v>
          </cell>
          <cell r="OL19">
            <v>1</v>
          </cell>
        </row>
        <row r="20">
          <cell r="C20" t="str">
            <v>021424</v>
          </cell>
          <cell r="D20">
            <v>629</v>
          </cell>
          <cell r="E20" t="str">
            <v>021424</v>
          </cell>
          <cell r="F20">
            <v>575</v>
          </cell>
          <cell r="G20" t="str">
            <v>021424</v>
          </cell>
          <cell r="H20">
            <v>646</v>
          </cell>
          <cell r="I20" t="str">
            <v>021424</v>
          </cell>
          <cell r="J20">
            <v>625</v>
          </cell>
          <cell r="K20" t="str">
            <v>021424</v>
          </cell>
          <cell r="L20">
            <v>722</v>
          </cell>
          <cell r="M20" t="str">
            <v>021424</v>
          </cell>
          <cell r="N20">
            <v>705</v>
          </cell>
          <cell r="O20" t="str">
            <v>021424</v>
          </cell>
          <cell r="P20">
            <v>756</v>
          </cell>
          <cell r="Q20" t="str">
            <v>021424</v>
          </cell>
          <cell r="R20">
            <v>718</v>
          </cell>
          <cell r="S20" t="str">
            <v>021424</v>
          </cell>
          <cell r="T20">
            <v>806</v>
          </cell>
          <cell r="U20" t="str">
            <v>021424</v>
          </cell>
          <cell r="V20">
            <v>764</v>
          </cell>
          <cell r="W20" t="str">
            <v>021424</v>
          </cell>
          <cell r="X20">
            <v>908</v>
          </cell>
          <cell r="Y20" t="str">
            <v>021424</v>
          </cell>
          <cell r="Z20">
            <v>860</v>
          </cell>
          <cell r="AA20" t="str">
            <v>021424</v>
          </cell>
          <cell r="AB20">
            <v>879</v>
          </cell>
          <cell r="AC20" t="str">
            <v>021424</v>
          </cell>
          <cell r="AD20">
            <v>878</v>
          </cell>
          <cell r="AE20" t="str">
            <v>021424</v>
          </cell>
          <cell r="AF20">
            <v>903</v>
          </cell>
          <cell r="AG20" t="str">
            <v>021424</v>
          </cell>
          <cell r="AH20">
            <v>841</v>
          </cell>
          <cell r="AI20" t="str">
            <v>021424</v>
          </cell>
          <cell r="AJ20">
            <v>824</v>
          </cell>
          <cell r="AK20" t="str">
            <v>021424</v>
          </cell>
          <cell r="AL20">
            <v>875</v>
          </cell>
          <cell r="AM20" t="str">
            <v>021424</v>
          </cell>
          <cell r="AN20">
            <v>890</v>
          </cell>
          <cell r="AO20" t="str">
            <v>021424</v>
          </cell>
          <cell r="AP20">
            <v>842</v>
          </cell>
          <cell r="AQ20" t="str">
            <v>021424</v>
          </cell>
          <cell r="AR20">
            <v>861</v>
          </cell>
          <cell r="AS20" t="str">
            <v>021424</v>
          </cell>
          <cell r="AT20">
            <v>804</v>
          </cell>
          <cell r="AU20" t="str">
            <v>021424</v>
          </cell>
          <cell r="AV20">
            <v>832</v>
          </cell>
          <cell r="AW20" t="str">
            <v>021424</v>
          </cell>
          <cell r="AX20">
            <v>756</v>
          </cell>
          <cell r="AY20" t="str">
            <v>021424</v>
          </cell>
          <cell r="AZ20">
            <v>786</v>
          </cell>
          <cell r="BA20" t="str">
            <v>021424</v>
          </cell>
          <cell r="BB20">
            <v>719</v>
          </cell>
          <cell r="BC20" t="str">
            <v>021424</v>
          </cell>
          <cell r="BD20">
            <v>725</v>
          </cell>
          <cell r="BE20" t="str">
            <v>021424</v>
          </cell>
          <cell r="BF20">
            <v>704</v>
          </cell>
          <cell r="BG20" t="str">
            <v>021424</v>
          </cell>
          <cell r="BH20">
            <v>692</v>
          </cell>
          <cell r="BI20" t="str">
            <v>021424</v>
          </cell>
          <cell r="BJ20">
            <v>679</v>
          </cell>
          <cell r="BK20" t="str">
            <v>021424</v>
          </cell>
          <cell r="BL20">
            <v>703</v>
          </cell>
          <cell r="BM20" t="str">
            <v>021424</v>
          </cell>
          <cell r="BN20">
            <v>689</v>
          </cell>
          <cell r="BO20" t="str">
            <v>021405</v>
          </cell>
          <cell r="BP20">
            <v>73</v>
          </cell>
          <cell r="BQ20" t="str">
            <v>021405</v>
          </cell>
          <cell r="BR20">
            <v>51</v>
          </cell>
          <cell r="BS20" t="str">
            <v>021424</v>
          </cell>
          <cell r="BT20">
            <v>868</v>
          </cell>
          <cell r="BU20" t="str">
            <v>021502</v>
          </cell>
          <cell r="BV20">
            <v>394</v>
          </cell>
          <cell r="BW20" t="str">
            <v>021424</v>
          </cell>
          <cell r="BX20">
            <v>1079</v>
          </cell>
          <cell r="BY20" t="str">
            <v>021501</v>
          </cell>
          <cell r="BZ20">
            <v>120</v>
          </cell>
          <cell r="CA20" t="str">
            <v>021601</v>
          </cell>
          <cell r="CB20">
            <v>523</v>
          </cell>
          <cell r="CC20" t="str">
            <v>021502</v>
          </cell>
          <cell r="CD20">
            <v>304</v>
          </cell>
          <cell r="CE20" t="str">
            <v>021501</v>
          </cell>
          <cell r="CF20">
            <v>158</v>
          </cell>
          <cell r="CG20" t="str">
            <v>021501</v>
          </cell>
          <cell r="CH20">
            <v>128</v>
          </cell>
          <cell r="CI20" t="str">
            <v>021424</v>
          </cell>
          <cell r="CJ20">
            <v>456</v>
          </cell>
          <cell r="CK20" t="str">
            <v>021601</v>
          </cell>
          <cell r="CL20">
            <v>667</v>
          </cell>
          <cell r="CM20" t="str">
            <v>021601</v>
          </cell>
          <cell r="CN20">
            <v>682</v>
          </cell>
          <cell r="CO20" t="str">
            <v>021501</v>
          </cell>
          <cell r="CP20">
            <v>109</v>
          </cell>
          <cell r="CQ20" t="str">
            <v>021601</v>
          </cell>
          <cell r="CR20">
            <v>720</v>
          </cell>
          <cell r="CS20" t="str">
            <v>021502</v>
          </cell>
          <cell r="CT20">
            <v>227</v>
          </cell>
          <cell r="CU20" t="str">
            <v>021601</v>
          </cell>
          <cell r="CV20">
            <v>703</v>
          </cell>
          <cell r="CW20" t="str">
            <v>021601</v>
          </cell>
          <cell r="CX20">
            <v>829</v>
          </cell>
          <cell r="CY20" t="str">
            <v>021601</v>
          </cell>
          <cell r="CZ20">
            <v>821</v>
          </cell>
          <cell r="DA20" t="str">
            <v>021502</v>
          </cell>
          <cell r="DB20">
            <v>265</v>
          </cell>
          <cell r="DC20" t="str">
            <v>021601</v>
          </cell>
          <cell r="DD20">
            <v>773</v>
          </cell>
          <cell r="DE20" t="str">
            <v>021502</v>
          </cell>
          <cell r="DF20">
            <v>287</v>
          </cell>
          <cell r="DG20" t="str">
            <v>021601</v>
          </cell>
          <cell r="DH20">
            <v>791</v>
          </cell>
          <cell r="DI20" t="str">
            <v>021601</v>
          </cell>
          <cell r="DJ20">
            <v>821</v>
          </cell>
          <cell r="DK20" t="str">
            <v>021601</v>
          </cell>
          <cell r="DL20">
            <v>919</v>
          </cell>
          <cell r="DM20" t="str">
            <v>021601</v>
          </cell>
          <cell r="DN20">
            <v>975</v>
          </cell>
          <cell r="DO20" t="str">
            <v>021601</v>
          </cell>
          <cell r="DP20">
            <v>1052</v>
          </cell>
          <cell r="DQ20" t="str">
            <v>021601</v>
          </cell>
          <cell r="DR20">
            <v>1138</v>
          </cell>
          <cell r="DS20" t="str">
            <v>021502</v>
          </cell>
          <cell r="DT20">
            <v>434</v>
          </cell>
          <cell r="DU20" t="str">
            <v>021502</v>
          </cell>
          <cell r="DV20">
            <v>442</v>
          </cell>
          <cell r="DW20" t="str">
            <v>021601</v>
          </cell>
          <cell r="DX20">
            <v>1285</v>
          </cell>
          <cell r="DY20" t="str">
            <v>021601</v>
          </cell>
          <cell r="DZ20">
            <v>1309</v>
          </cell>
          <cell r="EA20" t="str">
            <v>021601</v>
          </cell>
          <cell r="EB20">
            <v>1355</v>
          </cell>
          <cell r="EC20" t="str">
            <v>021601</v>
          </cell>
          <cell r="ED20">
            <v>1376</v>
          </cell>
          <cell r="EE20" t="str">
            <v>021601</v>
          </cell>
          <cell r="EF20">
            <v>1454</v>
          </cell>
          <cell r="EG20" t="str">
            <v>021502</v>
          </cell>
          <cell r="EH20">
            <v>516</v>
          </cell>
          <cell r="EI20" t="str">
            <v>021601</v>
          </cell>
          <cell r="EJ20">
            <v>1384</v>
          </cell>
          <cell r="EK20" t="str">
            <v>021601</v>
          </cell>
          <cell r="EL20">
            <v>1535</v>
          </cell>
          <cell r="EM20" t="str">
            <v>021601</v>
          </cell>
          <cell r="EN20">
            <v>1250</v>
          </cell>
          <cell r="EO20" t="str">
            <v>021601</v>
          </cell>
          <cell r="EP20">
            <v>1400</v>
          </cell>
          <cell r="EQ20" t="str">
            <v>021601</v>
          </cell>
          <cell r="ER20">
            <v>1142</v>
          </cell>
          <cell r="ES20" t="str">
            <v>021502</v>
          </cell>
          <cell r="ET20">
            <v>474</v>
          </cell>
          <cell r="EU20" t="str">
            <v>021601</v>
          </cell>
          <cell r="EV20">
            <v>1262</v>
          </cell>
          <cell r="EW20" t="str">
            <v>021601</v>
          </cell>
          <cell r="EX20">
            <v>1308</v>
          </cell>
          <cell r="EY20" t="str">
            <v>021601</v>
          </cell>
          <cell r="EZ20">
            <v>1056</v>
          </cell>
          <cell r="FA20" t="str">
            <v>021601</v>
          </cell>
          <cell r="FB20">
            <v>1210</v>
          </cell>
          <cell r="FC20" t="str">
            <v>021601</v>
          </cell>
          <cell r="FD20">
            <v>984</v>
          </cell>
          <cell r="FE20" t="str">
            <v>021601</v>
          </cell>
          <cell r="FF20">
            <v>1185</v>
          </cell>
          <cell r="FG20" t="str">
            <v>021601</v>
          </cell>
          <cell r="FH20">
            <v>981</v>
          </cell>
          <cell r="FI20" t="str">
            <v>021601</v>
          </cell>
          <cell r="FJ20">
            <v>1109</v>
          </cell>
          <cell r="FK20" t="str">
            <v>021601</v>
          </cell>
          <cell r="FL20">
            <v>962</v>
          </cell>
          <cell r="FM20" t="str">
            <v>021601</v>
          </cell>
          <cell r="FN20">
            <v>1135</v>
          </cell>
          <cell r="FO20" t="str">
            <v>021601</v>
          </cell>
          <cell r="FP20">
            <v>940</v>
          </cell>
          <cell r="FQ20" t="str">
            <v>021601</v>
          </cell>
          <cell r="FR20">
            <v>1074</v>
          </cell>
          <cell r="FS20" t="str">
            <v>021601</v>
          </cell>
          <cell r="FT20">
            <v>891</v>
          </cell>
          <cell r="FU20" t="str">
            <v>021601</v>
          </cell>
          <cell r="FV20">
            <v>1029</v>
          </cell>
          <cell r="FW20" t="str">
            <v>021601</v>
          </cell>
          <cell r="FX20">
            <v>823</v>
          </cell>
          <cell r="FY20" t="str">
            <v>021601</v>
          </cell>
          <cell r="FZ20">
            <v>1026</v>
          </cell>
          <cell r="GA20" t="str">
            <v>021601</v>
          </cell>
          <cell r="GB20">
            <v>809</v>
          </cell>
          <cell r="GC20" t="str">
            <v>021601</v>
          </cell>
          <cell r="GD20">
            <v>1048</v>
          </cell>
          <cell r="GE20" t="str">
            <v>021601</v>
          </cell>
          <cell r="GF20">
            <v>773</v>
          </cell>
          <cell r="GG20" t="str">
            <v>021601</v>
          </cell>
          <cell r="GH20">
            <v>1002</v>
          </cell>
          <cell r="GI20" t="str">
            <v>021601</v>
          </cell>
          <cell r="GJ20">
            <v>816</v>
          </cell>
          <cell r="GK20" t="str">
            <v>021601</v>
          </cell>
          <cell r="GL20">
            <v>985</v>
          </cell>
          <cell r="GM20" t="str">
            <v>021601</v>
          </cell>
          <cell r="GN20">
            <v>791</v>
          </cell>
          <cell r="GO20" t="str">
            <v>021601</v>
          </cell>
          <cell r="GP20">
            <v>977</v>
          </cell>
          <cell r="GQ20" t="str">
            <v>021601</v>
          </cell>
          <cell r="GR20">
            <v>804</v>
          </cell>
          <cell r="GS20" t="str">
            <v>021601</v>
          </cell>
          <cell r="GT20">
            <v>998</v>
          </cell>
          <cell r="GU20" t="str">
            <v>021601</v>
          </cell>
          <cell r="GV20">
            <v>732</v>
          </cell>
          <cell r="GW20" t="str">
            <v>021601</v>
          </cell>
          <cell r="GX20">
            <v>923</v>
          </cell>
          <cell r="GY20" t="str">
            <v>021601</v>
          </cell>
          <cell r="GZ20">
            <v>732</v>
          </cell>
          <cell r="HA20" t="str">
            <v>021601</v>
          </cell>
          <cell r="HB20">
            <v>948</v>
          </cell>
          <cell r="HC20" t="str">
            <v>021601</v>
          </cell>
          <cell r="HD20">
            <v>765</v>
          </cell>
          <cell r="HE20" t="str">
            <v>021502</v>
          </cell>
          <cell r="HF20">
            <v>346</v>
          </cell>
          <cell r="HG20" t="str">
            <v>021601</v>
          </cell>
          <cell r="HH20">
            <v>788</v>
          </cell>
          <cell r="HI20" t="str">
            <v>021601</v>
          </cell>
          <cell r="HJ20">
            <v>966</v>
          </cell>
          <cell r="HK20" t="str">
            <v>021601</v>
          </cell>
          <cell r="HL20">
            <v>796</v>
          </cell>
          <cell r="HM20" t="str">
            <v>021601</v>
          </cell>
          <cell r="HN20">
            <v>1021</v>
          </cell>
          <cell r="HO20" t="str">
            <v>021601</v>
          </cell>
          <cell r="HP20">
            <v>815</v>
          </cell>
          <cell r="HQ20" t="str">
            <v>021601</v>
          </cell>
          <cell r="HR20">
            <v>1065</v>
          </cell>
          <cell r="HS20" t="str">
            <v>021601</v>
          </cell>
          <cell r="HT20">
            <v>766</v>
          </cell>
          <cell r="HU20" t="str">
            <v>021601</v>
          </cell>
          <cell r="HV20">
            <v>1003</v>
          </cell>
          <cell r="HW20" t="str">
            <v>021601</v>
          </cell>
          <cell r="HX20">
            <v>825</v>
          </cell>
          <cell r="HY20" t="str">
            <v>021601</v>
          </cell>
          <cell r="HZ20">
            <v>1145</v>
          </cell>
          <cell r="IA20" t="str">
            <v>021601</v>
          </cell>
          <cell r="IB20">
            <v>812</v>
          </cell>
          <cell r="IC20" t="str">
            <v>021601</v>
          </cell>
          <cell r="ID20">
            <v>1221</v>
          </cell>
          <cell r="IE20" t="str">
            <v>021601</v>
          </cell>
          <cell r="IF20">
            <v>842</v>
          </cell>
          <cell r="IG20" t="str">
            <v>021601</v>
          </cell>
          <cell r="IH20">
            <v>1284</v>
          </cell>
          <cell r="II20" t="str">
            <v>021601</v>
          </cell>
          <cell r="IJ20">
            <v>835</v>
          </cell>
          <cell r="IK20" t="str">
            <v>021502</v>
          </cell>
          <cell r="IL20">
            <v>474</v>
          </cell>
          <cell r="IM20" t="str">
            <v>021601</v>
          </cell>
          <cell r="IN20">
            <v>780</v>
          </cell>
          <cell r="IO20" t="str">
            <v>021601</v>
          </cell>
          <cell r="IP20">
            <v>1112</v>
          </cell>
          <cell r="IQ20" t="str">
            <v>021601</v>
          </cell>
          <cell r="IR20">
            <v>742</v>
          </cell>
          <cell r="IS20" t="str">
            <v>021601</v>
          </cell>
          <cell r="IT20">
            <v>1192</v>
          </cell>
          <cell r="IU20" t="str">
            <v>021601</v>
          </cell>
          <cell r="IV20">
            <v>691</v>
          </cell>
          <cell r="IW20" t="str">
            <v>021601</v>
          </cell>
          <cell r="IX20">
            <v>1130</v>
          </cell>
          <cell r="IY20" t="str">
            <v>021601</v>
          </cell>
          <cell r="IZ20">
            <v>612</v>
          </cell>
          <cell r="JA20" t="str">
            <v>021601</v>
          </cell>
          <cell r="JB20">
            <v>960</v>
          </cell>
          <cell r="JC20" t="str">
            <v>021601</v>
          </cell>
          <cell r="JD20">
            <v>568</v>
          </cell>
          <cell r="JE20" t="str">
            <v>021601</v>
          </cell>
          <cell r="JF20">
            <v>902</v>
          </cell>
          <cell r="JG20" t="str">
            <v>021601</v>
          </cell>
          <cell r="JH20">
            <v>503</v>
          </cell>
          <cell r="JI20" t="str">
            <v>021601</v>
          </cell>
          <cell r="JJ20">
            <v>963</v>
          </cell>
          <cell r="JK20" t="str">
            <v>021601</v>
          </cell>
          <cell r="JL20">
            <v>431</v>
          </cell>
          <cell r="JM20" t="str">
            <v>021601</v>
          </cell>
          <cell r="JN20">
            <v>902</v>
          </cell>
          <cell r="JO20" t="str">
            <v>021601</v>
          </cell>
          <cell r="JP20">
            <v>448</v>
          </cell>
          <cell r="JQ20" t="str">
            <v>021601</v>
          </cell>
          <cell r="JR20">
            <v>886</v>
          </cell>
          <cell r="JS20" t="str">
            <v>021601</v>
          </cell>
          <cell r="JT20">
            <v>424</v>
          </cell>
          <cell r="JU20" t="str">
            <v>021601</v>
          </cell>
          <cell r="JV20">
            <v>898</v>
          </cell>
          <cell r="JW20" t="str">
            <v>021601</v>
          </cell>
          <cell r="JX20">
            <v>368</v>
          </cell>
          <cell r="JY20" t="str">
            <v>021601</v>
          </cell>
          <cell r="JZ20">
            <v>730</v>
          </cell>
          <cell r="KA20" t="str">
            <v>021601</v>
          </cell>
          <cell r="KB20">
            <v>367</v>
          </cell>
          <cell r="KC20" t="str">
            <v>021601</v>
          </cell>
          <cell r="KD20">
            <v>802</v>
          </cell>
          <cell r="KE20" t="str">
            <v>021601</v>
          </cell>
          <cell r="KF20">
            <v>259</v>
          </cell>
          <cell r="KG20" t="str">
            <v>021601</v>
          </cell>
          <cell r="KH20">
            <v>567</v>
          </cell>
          <cell r="KI20" t="str">
            <v>021601</v>
          </cell>
          <cell r="KJ20">
            <v>238</v>
          </cell>
          <cell r="KK20" t="str">
            <v>021601</v>
          </cell>
          <cell r="KL20">
            <v>581</v>
          </cell>
          <cell r="KM20" t="str">
            <v>021601</v>
          </cell>
          <cell r="KN20">
            <v>215</v>
          </cell>
          <cell r="KO20" t="str">
            <v>021601</v>
          </cell>
          <cell r="KP20">
            <v>543</v>
          </cell>
          <cell r="KQ20" t="str">
            <v>021601</v>
          </cell>
          <cell r="KR20">
            <v>99</v>
          </cell>
          <cell r="KS20" t="str">
            <v>021601</v>
          </cell>
          <cell r="KT20">
            <v>307</v>
          </cell>
          <cell r="KU20" t="str">
            <v>021601</v>
          </cell>
          <cell r="KV20">
            <v>61</v>
          </cell>
          <cell r="KW20" t="str">
            <v>021601</v>
          </cell>
          <cell r="KX20">
            <v>164</v>
          </cell>
          <cell r="KY20" t="str">
            <v>021601</v>
          </cell>
          <cell r="KZ20">
            <v>56</v>
          </cell>
          <cell r="LA20" t="str">
            <v>021601</v>
          </cell>
          <cell r="LB20">
            <v>173</v>
          </cell>
          <cell r="LC20" t="str">
            <v>021601</v>
          </cell>
          <cell r="LD20">
            <v>117</v>
          </cell>
          <cell r="LE20" t="str">
            <v>021601</v>
          </cell>
          <cell r="LF20">
            <v>365</v>
          </cell>
          <cell r="LG20" t="str">
            <v>021601</v>
          </cell>
          <cell r="LH20">
            <v>127</v>
          </cell>
          <cell r="LI20" t="str">
            <v>021601</v>
          </cell>
          <cell r="LJ20">
            <v>457</v>
          </cell>
          <cell r="LK20" t="str">
            <v>021601</v>
          </cell>
          <cell r="LL20">
            <v>118</v>
          </cell>
          <cell r="LM20" t="str">
            <v>021601</v>
          </cell>
          <cell r="LN20">
            <v>393</v>
          </cell>
          <cell r="LO20" t="str">
            <v>021601</v>
          </cell>
          <cell r="LP20">
            <v>134</v>
          </cell>
          <cell r="LQ20" t="str">
            <v>021601</v>
          </cell>
          <cell r="LR20">
            <v>476</v>
          </cell>
          <cell r="LS20" t="str">
            <v>021601</v>
          </cell>
          <cell r="LT20">
            <v>110</v>
          </cell>
          <cell r="LU20" t="str">
            <v>021601</v>
          </cell>
          <cell r="LV20">
            <v>402</v>
          </cell>
          <cell r="LW20" t="str">
            <v>021601</v>
          </cell>
          <cell r="LX20">
            <v>68</v>
          </cell>
          <cell r="LY20" t="str">
            <v>021601</v>
          </cell>
          <cell r="LZ20">
            <v>353</v>
          </cell>
          <cell r="MA20" t="str">
            <v>021601</v>
          </cell>
          <cell r="MB20">
            <v>84</v>
          </cell>
          <cell r="MC20" t="str">
            <v>021601</v>
          </cell>
          <cell r="MD20">
            <v>279</v>
          </cell>
          <cell r="ME20" t="str">
            <v>021601</v>
          </cell>
          <cell r="MF20">
            <v>54</v>
          </cell>
          <cell r="MG20" t="str">
            <v>021601</v>
          </cell>
          <cell r="MH20">
            <v>220</v>
          </cell>
          <cell r="MI20" t="str">
            <v>021601</v>
          </cell>
          <cell r="MJ20">
            <v>27</v>
          </cell>
          <cell r="MK20" t="str">
            <v>021601</v>
          </cell>
          <cell r="ML20">
            <v>126</v>
          </cell>
          <cell r="MM20" t="str">
            <v>021601</v>
          </cell>
          <cell r="MN20">
            <v>21</v>
          </cell>
          <cell r="MO20" t="str">
            <v>021601</v>
          </cell>
          <cell r="MP20">
            <v>88</v>
          </cell>
          <cell r="MQ20" t="str">
            <v>021601</v>
          </cell>
          <cell r="MR20">
            <v>18</v>
          </cell>
          <cell r="MS20" t="str">
            <v>021601</v>
          </cell>
          <cell r="MT20">
            <v>110</v>
          </cell>
          <cell r="MU20" t="str">
            <v>021601</v>
          </cell>
          <cell r="MV20">
            <v>12</v>
          </cell>
          <cell r="MW20" t="str">
            <v>021601</v>
          </cell>
          <cell r="MX20">
            <v>71</v>
          </cell>
          <cell r="MY20" t="str">
            <v>021601</v>
          </cell>
          <cell r="MZ20">
            <v>14</v>
          </cell>
          <cell r="NA20" t="str">
            <v>021601</v>
          </cell>
          <cell r="NB20">
            <v>49</v>
          </cell>
          <cell r="NC20" t="str">
            <v>021601</v>
          </cell>
          <cell r="ND20">
            <v>9</v>
          </cell>
          <cell r="NE20" t="str">
            <v>021601</v>
          </cell>
          <cell r="NF20">
            <v>41</v>
          </cell>
          <cell r="NG20" t="str">
            <v>021601</v>
          </cell>
          <cell r="NH20">
            <v>10</v>
          </cell>
          <cell r="NI20" t="str">
            <v>021602</v>
          </cell>
          <cell r="NJ20">
            <v>48</v>
          </cell>
          <cell r="NK20" t="str">
            <v>021601</v>
          </cell>
          <cell r="NL20">
            <v>1</v>
          </cell>
          <cell r="NM20" t="str">
            <v>021601</v>
          </cell>
          <cell r="NN20">
            <v>23</v>
          </cell>
          <cell r="NO20" t="str">
            <v>021601</v>
          </cell>
          <cell r="NP20">
            <v>1</v>
          </cell>
          <cell r="NQ20" t="str">
            <v>021602</v>
          </cell>
          <cell r="NR20">
            <v>17</v>
          </cell>
          <cell r="NU20" t="str">
            <v>021605</v>
          </cell>
          <cell r="NV20">
            <v>5</v>
          </cell>
          <cell r="NW20" t="str">
            <v>021601</v>
          </cell>
          <cell r="NX20">
            <v>2</v>
          </cell>
          <cell r="NY20" t="str">
            <v>021605</v>
          </cell>
          <cell r="NZ20">
            <v>1</v>
          </cell>
          <cell r="OC20" t="str">
            <v>021701</v>
          </cell>
          <cell r="OD20">
            <v>5</v>
          </cell>
          <cell r="OG20" t="str">
            <v>022205</v>
          </cell>
          <cell r="OH20">
            <v>3</v>
          </cell>
          <cell r="OK20" t="str">
            <v>027002</v>
          </cell>
          <cell r="OL20">
            <v>2</v>
          </cell>
        </row>
        <row r="21">
          <cell r="C21" t="str">
            <v>021501</v>
          </cell>
          <cell r="D21">
            <v>144</v>
          </cell>
          <cell r="E21" t="str">
            <v>021501</v>
          </cell>
          <cell r="F21">
            <v>143</v>
          </cell>
          <cell r="G21" t="str">
            <v>021501</v>
          </cell>
          <cell r="H21">
            <v>147</v>
          </cell>
          <cell r="I21" t="str">
            <v>021501</v>
          </cell>
          <cell r="J21">
            <v>118</v>
          </cell>
          <cell r="K21" t="str">
            <v>021501</v>
          </cell>
          <cell r="L21">
            <v>165</v>
          </cell>
          <cell r="M21" t="str">
            <v>021501</v>
          </cell>
          <cell r="N21">
            <v>141</v>
          </cell>
          <cell r="O21" t="str">
            <v>021501</v>
          </cell>
          <cell r="P21">
            <v>176</v>
          </cell>
          <cell r="Q21" t="str">
            <v>021501</v>
          </cell>
          <cell r="R21">
            <v>154</v>
          </cell>
          <cell r="S21" t="str">
            <v>021501</v>
          </cell>
          <cell r="T21">
            <v>155</v>
          </cell>
          <cell r="U21" t="str">
            <v>021501</v>
          </cell>
          <cell r="V21">
            <v>141</v>
          </cell>
          <cell r="W21" t="str">
            <v>021501</v>
          </cell>
          <cell r="X21">
            <v>190</v>
          </cell>
          <cell r="Y21" t="str">
            <v>021501</v>
          </cell>
          <cell r="Z21">
            <v>165</v>
          </cell>
          <cell r="AA21" t="str">
            <v>021501</v>
          </cell>
          <cell r="AB21">
            <v>185</v>
          </cell>
          <cell r="AC21" t="str">
            <v>021501</v>
          </cell>
          <cell r="AD21">
            <v>211</v>
          </cell>
          <cell r="AE21" t="str">
            <v>021501</v>
          </cell>
          <cell r="AF21">
            <v>199</v>
          </cell>
          <cell r="AG21" t="str">
            <v>021501</v>
          </cell>
          <cell r="AH21">
            <v>245</v>
          </cell>
          <cell r="AI21" t="str">
            <v>021501</v>
          </cell>
          <cell r="AJ21">
            <v>202</v>
          </cell>
          <cell r="AK21" t="str">
            <v>021501</v>
          </cell>
          <cell r="AL21">
            <v>224</v>
          </cell>
          <cell r="AM21" t="str">
            <v>021501</v>
          </cell>
          <cell r="AN21">
            <v>205</v>
          </cell>
          <cell r="AO21" t="str">
            <v>021501</v>
          </cell>
          <cell r="AP21">
            <v>205</v>
          </cell>
          <cell r="AQ21" t="str">
            <v>021501</v>
          </cell>
          <cell r="AR21">
            <v>222</v>
          </cell>
          <cell r="AS21" t="str">
            <v>021501</v>
          </cell>
          <cell r="AT21">
            <v>256</v>
          </cell>
          <cell r="AU21" t="str">
            <v>021501</v>
          </cell>
          <cell r="AV21">
            <v>241</v>
          </cell>
          <cell r="AW21" t="str">
            <v>021501</v>
          </cell>
          <cell r="AX21">
            <v>219</v>
          </cell>
          <cell r="AY21" t="str">
            <v>021501</v>
          </cell>
          <cell r="AZ21">
            <v>258</v>
          </cell>
          <cell r="BA21" t="str">
            <v>021501</v>
          </cell>
          <cell r="BB21">
            <v>202</v>
          </cell>
          <cell r="BC21" t="str">
            <v>021501</v>
          </cell>
          <cell r="BD21">
            <v>225</v>
          </cell>
          <cell r="BE21" t="str">
            <v>021501</v>
          </cell>
          <cell r="BF21">
            <v>202</v>
          </cell>
          <cell r="BG21" t="str">
            <v>021501</v>
          </cell>
          <cell r="BH21">
            <v>166</v>
          </cell>
          <cell r="BI21" t="str">
            <v>021501</v>
          </cell>
          <cell r="BJ21">
            <v>167</v>
          </cell>
          <cell r="BK21" t="str">
            <v>021501</v>
          </cell>
          <cell r="BL21">
            <v>194</v>
          </cell>
          <cell r="BM21" t="str">
            <v>021501</v>
          </cell>
          <cell r="BN21">
            <v>164</v>
          </cell>
          <cell r="BO21" t="str">
            <v>021424</v>
          </cell>
          <cell r="BP21">
            <v>644</v>
          </cell>
          <cell r="BQ21" t="str">
            <v>021424</v>
          </cell>
          <cell r="BR21">
            <v>621</v>
          </cell>
          <cell r="BS21" t="str">
            <v>021501</v>
          </cell>
          <cell r="BT21">
            <v>125</v>
          </cell>
          <cell r="BU21" t="str">
            <v>021601</v>
          </cell>
          <cell r="BV21">
            <v>645</v>
          </cell>
          <cell r="BW21" t="str">
            <v>021501</v>
          </cell>
          <cell r="BX21">
            <v>155</v>
          </cell>
          <cell r="BY21" t="str">
            <v>021502</v>
          </cell>
          <cell r="BZ21">
            <v>386</v>
          </cell>
          <cell r="CA21" t="str">
            <v>021602</v>
          </cell>
          <cell r="CB21">
            <v>588</v>
          </cell>
          <cell r="CC21" t="str">
            <v>021601</v>
          </cell>
          <cell r="CD21">
            <v>702</v>
          </cell>
          <cell r="CE21" t="str">
            <v>021502</v>
          </cell>
          <cell r="CF21">
            <v>258</v>
          </cell>
          <cell r="CG21" t="str">
            <v>021502</v>
          </cell>
          <cell r="CH21">
            <v>255</v>
          </cell>
          <cell r="CI21" t="str">
            <v>021501</v>
          </cell>
          <cell r="CJ21">
            <v>162</v>
          </cell>
          <cell r="CK21" t="str">
            <v>021602</v>
          </cell>
          <cell r="CL21">
            <v>550</v>
          </cell>
          <cell r="CM21" t="str">
            <v>021602</v>
          </cell>
          <cell r="CN21">
            <v>632</v>
          </cell>
          <cell r="CO21" t="str">
            <v>021502</v>
          </cell>
          <cell r="CP21">
            <v>238</v>
          </cell>
          <cell r="CQ21" t="str">
            <v>021602</v>
          </cell>
          <cell r="CR21">
            <v>649</v>
          </cell>
          <cell r="CS21" t="str">
            <v>021601</v>
          </cell>
          <cell r="CT21">
            <v>744</v>
          </cell>
          <cell r="CU21" t="str">
            <v>021602</v>
          </cell>
          <cell r="CV21">
            <v>619</v>
          </cell>
          <cell r="CW21" t="str">
            <v>021602</v>
          </cell>
          <cell r="CX21">
            <v>571</v>
          </cell>
          <cell r="CY21" t="str">
            <v>021602</v>
          </cell>
          <cell r="CZ21">
            <v>651</v>
          </cell>
          <cell r="DA21" t="str">
            <v>021601</v>
          </cell>
          <cell r="DB21">
            <v>773</v>
          </cell>
          <cell r="DC21" t="str">
            <v>021602</v>
          </cell>
          <cell r="DD21">
            <v>719</v>
          </cell>
          <cell r="DE21" t="str">
            <v>021601</v>
          </cell>
          <cell r="DF21">
            <v>858</v>
          </cell>
          <cell r="DG21" t="str">
            <v>021602</v>
          </cell>
          <cell r="DH21">
            <v>672</v>
          </cell>
          <cell r="DI21" t="str">
            <v>021602</v>
          </cell>
          <cell r="DJ21">
            <v>672</v>
          </cell>
          <cell r="DK21" t="str">
            <v>021602</v>
          </cell>
          <cell r="DL21">
            <v>815</v>
          </cell>
          <cell r="DM21" t="str">
            <v>021602</v>
          </cell>
          <cell r="DN21">
            <v>764</v>
          </cell>
          <cell r="DO21" t="str">
            <v>021602</v>
          </cell>
          <cell r="DP21">
            <v>964</v>
          </cell>
          <cell r="DQ21" t="str">
            <v>021602</v>
          </cell>
          <cell r="DR21">
            <v>889</v>
          </cell>
          <cell r="DS21" t="str">
            <v>021601</v>
          </cell>
          <cell r="DT21">
            <v>1093</v>
          </cell>
          <cell r="DU21" t="str">
            <v>021601</v>
          </cell>
          <cell r="DV21">
            <v>1223</v>
          </cell>
          <cell r="DW21" t="str">
            <v>021602</v>
          </cell>
          <cell r="DX21">
            <v>1158</v>
          </cell>
          <cell r="DY21" t="str">
            <v>021602</v>
          </cell>
          <cell r="DZ21">
            <v>1175</v>
          </cell>
          <cell r="EA21" t="str">
            <v>021602</v>
          </cell>
          <cell r="EB21">
            <v>1288</v>
          </cell>
          <cell r="EC21" t="str">
            <v>021602</v>
          </cell>
          <cell r="ED21">
            <v>1261</v>
          </cell>
          <cell r="EE21" t="str">
            <v>021602</v>
          </cell>
          <cell r="EF21">
            <v>1373</v>
          </cell>
          <cell r="EG21" t="str">
            <v>021601</v>
          </cell>
          <cell r="EH21">
            <v>1575</v>
          </cell>
          <cell r="EI21" t="str">
            <v>021602</v>
          </cell>
          <cell r="EJ21">
            <v>1320</v>
          </cell>
          <cell r="EK21" t="str">
            <v>021602</v>
          </cell>
          <cell r="EL21">
            <v>1304</v>
          </cell>
          <cell r="EM21" t="str">
            <v>021602</v>
          </cell>
          <cell r="EN21">
            <v>1283</v>
          </cell>
          <cell r="EO21" t="str">
            <v>021602</v>
          </cell>
          <cell r="EP21">
            <v>1279</v>
          </cell>
          <cell r="EQ21" t="str">
            <v>021602</v>
          </cell>
          <cell r="ER21">
            <v>1173</v>
          </cell>
          <cell r="ES21" t="str">
            <v>021601</v>
          </cell>
          <cell r="ET21">
            <v>1335</v>
          </cell>
          <cell r="EU21" t="str">
            <v>021602</v>
          </cell>
          <cell r="EV21">
            <v>1234</v>
          </cell>
          <cell r="EW21" t="str">
            <v>021602</v>
          </cell>
          <cell r="EX21">
            <v>1212</v>
          </cell>
          <cell r="EY21" t="str">
            <v>021602</v>
          </cell>
          <cell r="EZ21">
            <v>1094</v>
          </cell>
          <cell r="FA21" t="str">
            <v>021602</v>
          </cell>
          <cell r="FB21">
            <v>1126</v>
          </cell>
          <cell r="FC21" t="str">
            <v>021602</v>
          </cell>
          <cell r="FD21">
            <v>1008</v>
          </cell>
          <cell r="FE21" t="str">
            <v>021602</v>
          </cell>
          <cell r="FF21">
            <v>1087</v>
          </cell>
          <cell r="FG21" t="str">
            <v>021602</v>
          </cell>
          <cell r="FH21">
            <v>1005</v>
          </cell>
          <cell r="FI21" t="str">
            <v>021602</v>
          </cell>
          <cell r="FJ21">
            <v>1038</v>
          </cell>
          <cell r="FK21" t="str">
            <v>021602</v>
          </cell>
          <cell r="FL21">
            <v>894</v>
          </cell>
          <cell r="FM21" t="str">
            <v>021602</v>
          </cell>
          <cell r="FN21">
            <v>946</v>
          </cell>
          <cell r="FO21" t="str">
            <v>021602</v>
          </cell>
          <cell r="FP21">
            <v>912</v>
          </cell>
          <cell r="FQ21" t="str">
            <v>021602</v>
          </cell>
          <cell r="FR21">
            <v>988</v>
          </cell>
          <cell r="FS21" t="str">
            <v>021602</v>
          </cell>
          <cell r="FT21">
            <v>798</v>
          </cell>
          <cell r="FU21" t="str">
            <v>021602</v>
          </cell>
          <cell r="FV21">
            <v>949</v>
          </cell>
          <cell r="FW21" t="str">
            <v>021602</v>
          </cell>
          <cell r="FX21">
            <v>821</v>
          </cell>
          <cell r="FY21" t="str">
            <v>021602</v>
          </cell>
          <cell r="FZ21">
            <v>893</v>
          </cell>
          <cell r="GA21" t="str">
            <v>021602</v>
          </cell>
          <cell r="GB21">
            <v>822</v>
          </cell>
          <cell r="GC21" t="str">
            <v>021602</v>
          </cell>
          <cell r="GD21">
            <v>881</v>
          </cell>
          <cell r="GE21" t="str">
            <v>021602</v>
          </cell>
          <cell r="GF21">
            <v>787</v>
          </cell>
          <cell r="GG21" t="str">
            <v>021602</v>
          </cell>
          <cell r="GH21">
            <v>834</v>
          </cell>
          <cell r="GI21" t="str">
            <v>021602</v>
          </cell>
          <cell r="GJ21">
            <v>725</v>
          </cell>
          <cell r="GK21" t="str">
            <v>021602</v>
          </cell>
          <cell r="GL21">
            <v>887</v>
          </cell>
          <cell r="GM21" t="str">
            <v>021602</v>
          </cell>
          <cell r="GN21">
            <v>760</v>
          </cell>
          <cell r="GO21" t="str">
            <v>021602</v>
          </cell>
          <cell r="GP21">
            <v>881</v>
          </cell>
          <cell r="GQ21" t="str">
            <v>021602</v>
          </cell>
          <cell r="GR21">
            <v>759</v>
          </cell>
          <cell r="GS21" t="str">
            <v>021602</v>
          </cell>
          <cell r="GT21">
            <v>845</v>
          </cell>
          <cell r="GU21" t="str">
            <v>021602</v>
          </cell>
          <cell r="GV21">
            <v>770</v>
          </cell>
          <cell r="GW21" t="str">
            <v>021602</v>
          </cell>
          <cell r="GX21">
            <v>873</v>
          </cell>
          <cell r="GY21" t="str">
            <v>021602</v>
          </cell>
          <cell r="GZ21">
            <v>743</v>
          </cell>
          <cell r="HA21" t="str">
            <v>021602</v>
          </cell>
          <cell r="HB21">
            <v>875</v>
          </cell>
          <cell r="HC21" t="str">
            <v>021602</v>
          </cell>
          <cell r="HD21">
            <v>763</v>
          </cell>
          <cell r="HE21" t="str">
            <v>021601</v>
          </cell>
          <cell r="HF21">
            <v>979</v>
          </cell>
          <cell r="HG21" t="str">
            <v>021602</v>
          </cell>
          <cell r="HH21">
            <v>764</v>
          </cell>
          <cell r="HI21" t="str">
            <v>021602</v>
          </cell>
          <cell r="HJ21">
            <v>931</v>
          </cell>
          <cell r="HK21" t="str">
            <v>021602</v>
          </cell>
          <cell r="HL21">
            <v>829</v>
          </cell>
          <cell r="HM21" t="str">
            <v>021602</v>
          </cell>
          <cell r="HN21">
            <v>1067</v>
          </cell>
          <cell r="HO21" t="str">
            <v>021602</v>
          </cell>
          <cell r="HP21">
            <v>862</v>
          </cell>
          <cell r="HQ21" t="str">
            <v>021602</v>
          </cell>
          <cell r="HR21">
            <v>1061</v>
          </cell>
          <cell r="HS21" t="str">
            <v>021602</v>
          </cell>
          <cell r="HT21">
            <v>877</v>
          </cell>
          <cell r="HU21" t="str">
            <v>021602</v>
          </cell>
          <cell r="HV21">
            <v>1051</v>
          </cell>
          <cell r="HW21" t="str">
            <v>021602</v>
          </cell>
          <cell r="HX21">
            <v>986</v>
          </cell>
          <cell r="HY21" t="str">
            <v>021602</v>
          </cell>
          <cell r="HZ21">
            <v>1263</v>
          </cell>
          <cell r="IA21" t="str">
            <v>021602</v>
          </cell>
          <cell r="IB21">
            <v>1029</v>
          </cell>
          <cell r="IC21" t="str">
            <v>021602</v>
          </cell>
          <cell r="ID21">
            <v>1329</v>
          </cell>
          <cell r="IE21" t="str">
            <v>021602</v>
          </cell>
          <cell r="IF21">
            <v>1038</v>
          </cell>
          <cell r="IG21" t="str">
            <v>021602</v>
          </cell>
          <cell r="IH21">
            <v>1349</v>
          </cell>
          <cell r="II21" t="str">
            <v>021602</v>
          </cell>
          <cell r="IJ21">
            <v>1021</v>
          </cell>
          <cell r="IK21" t="str">
            <v>021601</v>
          </cell>
          <cell r="IL21">
            <v>1223</v>
          </cell>
          <cell r="IM21" t="str">
            <v>021602</v>
          </cell>
          <cell r="IN21">
            <v>1023</v>
          </cell>
          <cell r="IO21" t="str">
            <v>021602</v>
          </cell>
          <cell r="IP21">
            <v>1285</v>
          </cell>
          <cell r="IQ21" t="str">
            <v>021602</v>
          </cell>
          <cell r="IR21">
            <v>894</v>
          </cell>
          <cell r="IS21" t="str">
            <v>021602</v>
          </cell>
          <cell r="IT21">
            <v>1218</v>
          </cell>
          <cell r="IU21" t="str">
            <v>021602</v>
          </cell>
          <cell r="IV21">
            <v>847</v>
          </cell>
          <cell r="IW21" t="str">
            <v>021602</v>
          </cell>
          <cell r="IX21">
            <v>1175</v>
          </cell>
          <cell r="IY21" t="str">
            <v>021602</v>
          </cell>
          <cell r="IZ21">
            <v>735</v>
          </cell>
          <cell r="JA21" t="str">
            <v>021602</v>
          </cell>
          <cell r="JB21">
            <v>1052</v>
          </cell>
          <cell r="JC21" t="str">
            <v>021602</v>
          </cell>
          <cell r="JD21">
            <v>675</v>
          </cell>
          <cell r="JE21" t="str">
            <v>021602</v>
          </cell>
          <cell r="JF21">
            <v>978</v>
          </cell>
          <cell r="JG21" t="str">
            <v>021602</v>
          </cell>
          <cell r="JH21">
            <v>702</v>
          </cell>
          <cell r="JI21" t="str">
            <v>021602</v>
          </cell>
          <cell r="JJ21">
            <v>981</v>
          </cell>
          <cell r="JK21" t="str">
            <v>021602</v>
          </cell>
          <cell r="JL21">
            <v>570</v>
          </cell>
          <cell r="JM21" t="str">
            <v>021602</v>
          </cell>
          <cell r="JN21">
            <v>873</v>
          </cell>
          <cell r="JO21" t="str">
            <v>021602</v>
          </cell>
          <cell r="JP21">
            <v>530</v>
          </cell>
          <cell r="JQ21" t="str">
            <v>021602</v>
          </cell>
          <cell r="JR21">
            <v>880</v>
          </cell>
          <cell r="JS21" t="str">
            <v>021602</v>
          </cell>
          <cell r="JT21">
            <v>520</v>
          </cell>
          <cell r="JU21" t="str">
            <v>021602</v>
          </cell>
          <cell r="JV21">
            <v>866</v>
          </cell>
          <cell r="JW21" t="str">
            <v>021602</v>
          </cell>
          <cell r="JX21">
            <v>392</v>
          </cell>
          <cell r="JY21" t="str">
            <v>021602</v>
          </cell>
          <cell r="JZ21">
            <v>682</v>
          </cell>
          <cell r="KA21" t="str">
            <v>021602</v>
          </cell>
          <cell r="KB21">
            <v>411</v>
          </cell>
          <cell r="KC21" t="str">
            <v>021602</v>
          </cell>
          <cell r="KD21">
            <v>775</v>
          </cell>
          <cell r="KE21" t="str">
            <v>021602</v>
          </cell>
          <cell r="KF21">
            <v>277</v>
          </cell>
          <cell r="KG21" t="str">
            <v>021602</v>
          </cell>
          <cell r="KH21">
            <v>504</v>
          </cell>
          <cell r="KI21" t="str">
            <v>021602</v>
          </cell>
          <cell r="KJ21">
            <v>272</v>
          </cell>
          <cell r="KK21" t="str">
            <v>021602</v>
          </cell>
          <cell r="KL21">
            <v>525</v>
          </cell>
          <cell r="KM21" t="str">
            <v>021602</v>
          </cell>
          <cell r="KN21">
            <v>226</v>
          </cell>
          <cell r="KO21" t="str">
            <v>021602</v>
          </cell>
          <cell r="KP21">
            <v>455</v>
          </cell>
          <cell r="KQ21" t="str">
            <v>021602</v>
          </cell>
          <cell r="KR21">
            <v>88</v>
          </cell>
          <cell r="KS21" t="str">
            <v>021602</v>
          </cell>
          <cell r="KT21">
            <v>211</v>
          </cell>
          <cell r="KU21" t="str">
            <v>021602</v>
          </cell>
          <cell r="KV21">
            <v>68</v>
          </cell>
          <cell r="KW21" t="str">
            <v>021602</v>
          </cell>
          <cell r="KX21">
            <v>130</v>
          </cell>
          <cell r="KY21" t="str">
            <v>021602</v>
          </cell>
          <cell r="KZ21">
            <v>73</v>
          </cell>
          <cell r="LA21" t="str">
            <v>021602</v>
          </cell>
          <cell r="LB21">
            <v>138</v>
          </cell>
          <cell r="LC21" t="str">
            <v>021602</v>
          </cell>
          <cell r="LD21">
            <v>78</v>
          </cell>
          <cell r="LE21" t="str">
            <v>021602</v>
          </cell>
          <cell r="LF21">
            <v>278</v>
          </cell>
          <cell r="LG21" t="str">
            <v>021602</v>
          </cell>
          <cell r="LH21">
            <v>146</v>
          </cell>
          <cell r="LI21" t="str">
            <v>021602</v>
          </cell>
          <cell r="LJ21">
            <v>369</v>
          </cell>
          <cell r="LK21" t="str">
            <v>021602</v>
          </cell>
          <cell r="LL21">
            <v>133</v>
          </cell>
          <cell r="LM21" t="str">
            <v>021602</v>
          </cell>
          <cell r="LN21">
            <v>362</v>
          </cell>
          <cell r="LO21" t="str">
            <v>021602</v>
          </cell>
          <cell r="LP21">
            <v>145</v>
          </cell>
          <cell r="LQ21" t="str">
            <v>021602</v>
          </cell>
          <cell r="LR21">
            <v>373</v>
          </cell>
          <cell r="LS21" t="str">
            <v>021602</v>
          </cell>
          <cell r="LT21">
            <v>99</v>
          </cell>
          <cell r="LU21" t="str">
            <v>021602</v>
          </cell>
          <cell r="LV21">
            <v>332</v>
          </cell>
          <cell r="LW21" t="str">
            <v>021602</v>
          </cell>
          <cell r="LX21">
            <v>68</v>
          </cell>
          <cell r="LY21" t="str">
            <v>021602</v>
          </cell>
          <cell r="LZ21">
            <v>308</v>
          </cell>
          <cell r="MA21" t="str">
            <v>021602</v>
          </cell>
          <cell r="MB21">
            <v>68</v>
          </cell>
          <cell r="MC21" t="str">
            <v>021602</v>
          </cell>
          <cell r="MD21">
            <v>248</v>
          </cell>
          <cell r="ME21" t="str">
            <v>021602</v>
          </cell>
          <cell r="MF21">
            <v>42</v>
          </cell>
          <cell r="MG21" t="str">
            <v>021602</v>
          </cell>
          <cell r="MH21">
            <v>167</v>
          </cell>
          <cell r="MI21" t="str">
            <v>021602</v>
          </cell>
          <cell r="MJ21">
            <v>36</v>
          </cell>
          <cell r="MK21" t="str">
            <v>021602</v>
          </cell>
          <cell r="ML21">
            <v>127</v>
          </cell>
          <cell r="MM21" t="str">
            <v>021602</v>
          </cell>
          <cell r="MN21">
            <v>26</v>
          </cell>
          <cell r="MO21" t="str">
            <v>021602</v>
          </cell>
          <cell r="MP21">
            <v>102</v>
          </cell>
          <cell r="MQ21" t="str">
            <v>021602</v>
          </cell>
          <cell r="MR21">
            <v>23</v>
          </cell>
          <cell r="MS21" t="str">
            <v>021602</v>
          </cell>
          <cell r="MT21">
            <v>110</v>
          </cell>
          <cell r="MU21" t="str">
            <v>021602</v>
          </cell>
          <cell r="MV21">
            <v>14</v>
          </cell>
          <cell r="MW21" t="str">
            <v>021602</v>
          </cell>
          <cell r="MX21">
            <v>81</v>
          </cell>
          <cell r="MY21" t="str">
            <v>021602</v>
          </cell>
          <cell r="MZ21">
            <v>19</v>
          </cell>
          <cell r="NA21" t="str">
            <v>021602</v>
          </cell>
          <cell r="NB21">
            <v>63</v>
          </cell>
          <cell r="NC21" t="str">
            <v>021602</v>
          </cell>
          <cell r="ND21">
            <v>12</v>
          </cell>
          <cell r="NE21" t="str">
            <v>021602</v>
          </cell>
          <cell r="NF21">
            <v>54</v>
          </cell>
          <cell r="NG21" t="str">
            <v>021602</v>
          </cell>
          <cell r="NH21">
            <v>8</v>
          </cell>
          <cell r="NI21" t="str">
            <v>021604</v>
          </cell>
          <cell r="NJ21">
            <v>2</v>
          </cell>
          <cell r="NK21" t="str">
            <v>021602</v>
          </cell>
          <cell r="NL21">
            <v>7</v>
          </cell>
          <cell r="NM21" t="str">
            <v>021602</v>
          </cell>
          <cell r="NN21">
            <v>30</v>
          </cell>
          <cell r="NO21" t="str">
            <v>021602</v>
          </cell>
          <cell r="NP21">
            <v>3</v>
          </cell>
          <cell r="NQ21" t="str">
            <v>021604</v>
          </cell>
          <cell r="NR21">
            <v>1</v>
          </cell>
          <cell r="NS21" t="str">
            <v>021602</v>
          </cell>
          <cell r="NT21">
            <v>1</v>
          </cell>
          <cell r="NU21" t="str">
            <v>021606</v>
          </cell>
          <cell r="NV21">
            <v>3</v>
          </cell>
          <cell r="NW21" t="str">
            <v>021602</v>
          </cell>
          <cell r="NX21">
            <v>1</v>
          </cell>
          <cell r="NY21" t="str">
            <v>021606</v>
          </cell>
          <cell r="NZ21">
            <v>1</v>
          </cell>
          <cell r="OC21" t="str">
            <v>021800</v>
          </cell>
          <cell r="OD21">
            <v>3</v>
          </cell>
          <cell r="OG21" t="str">
            <v>022208</v>
          </cell>
          <cell r="OH21">
            <v>2</v>
          </cell>
          <cell r="OI21" t="str">
            <v>021602</v>
          </cell>
          <cell r="OJ21">
            <v>1</v>
          </cell>
          <cell r="OK21" t="str">
            <v>028000</v>
          </cell>
          <cell r="OL21">
            <v>3</v>
          </cell>
        </row>
        <row r="22">
          <cell r="C22" t="str">
            <v>021502</v>
          </cell>
          <cell r="D22">
            <v>367</v>
          </cell>
          <cell r="E22" t="str">
            <v>021502</v>
          </cell>
          <cell r="F22">
            <v>322</v>
          </cell>
          <cell r="G22" t="str">
            <v>021502</v>
          </cell>
          <cell r="H22">
            <v>328</v>
          </cell>
          <cell r="I22" t="str">
            <v>021502</v>
          </cell>
          <cell r="J22">
            <v>319</v>
          </cell>
          <cell r="K22" t="str">
            <v>021502</v>
          </cell>
          <cell r="L22">
            <v>357</v>
          </cell>
          <cell r="M22" t="str">
            <v>021502</v>
          </cell>
          <cell r="N22">
            <v>381</v>
          </cell>
          <cell r="O22" t="str">
            <v>021502</v>
          </cell>
          <cell r="P22">
            <v>393</v>
          </cell>
          <cell r="Q22" t="str">
            <v>021502</v>
          </cell>
          <cell r="R22">
            <v>354</v>
          </cell>
          <cell r="S22" t="str">
            <v>021502</v>
          </cell>
          <cell r="T22">
            <v>484</v>
          </cell>
          <cell r="U22" t="str">
            <v>021502</v>
          </cell>
          <cell r="V22">
            <v>418</v>
          </cell>
          <cell r="W22" t="str">
            <v>021502</v>
          </cell>
          <cell r="X22">
            <v>463</v>
          </cell>
          <cell r="Y22" t="str">
            <v>021502</v>
          </cell>
          <cell r="Z22">
            <v>470</v>
          </cell>
          <cell r="AA22" t="str">
            <v>021502</v>
          </cell>
          <cell r="AB22">
            <v>491</v>
          </cell>
          <cell r="AC22" t="str">
            <v>021502</v>
          </cell>
          <cell r="AD22">
            <v>477</v>
          </cell>
          <cell r="AE22" t="str">
            <v>021502</v>
          </cell>
          <cell r="AF22">
            <v>473</v>
          </cell>
          <cell r="AG22" t="str">
            <v>021502</v>
          </cell>
          <cell r="AH22">
            <v>528</v>
          </cell>
          <cell r="AI22" t="str">
            <v>021502</v>
          </cell>
          <cell r="AJ22">
            <v>473</v>
          </cell>
          <cell r="AK22" t="str">
            <v>021502</v>
          </cell>
          <cell r="AL22">
            <v>489</v>
          </cell>
          <cell r="AM22" t="str">
            <v>021502</v>
          </cell>
          <cell r="AN22">
            <v>521</v>
          </cell>
          <cell r="AO22" t="str">
            <v>021502</v>
          </cell>
          <cell r="AP22">
            <v>469</v>
          </cell>
          <cell r="AQ22" t="str">
            <v>021502</v>
          </cell>
          <cell r="AR22">
            <v>492</v>
          </cell>
          <cell r="AS22" t="str">
            <v>021502</v>
          </cell>
          <cell r="AT22">
            <v>466</v>
          </cell>
          <cell r="AU22" t="str">
            <v>021502</v>
          </cell>
          <cell r="AV22">
            <v>428</v>
          </cell>
          <cell r="AW22" t="str">
            <v>021502</v>
          </cell>
          <cell r="AX22">
            <v>437</v>
          </cell>
          <cell r="AY22" t="str">
            <v>021502</v>
          </cell>
          <cell r="AZ22">
            <v>469</v>
          </cell>
          <cell r="BA22" t="str">
            <v>021502</v>
          </cell>
          <cell r="BB22">
            <v>447</v>
          </cell>
          <cell r="BC22" t="str">
            <v>021502</v>
          </cell>
          <cell r="BD22">
            <v>428</v>
          </cell>
          <cell r="BE22" t="str">
            <v>021502</v>
          </cell>
          <cell r="BF22">
            <v>393</v>
          </cell>
          <cell r="BG22" t="str">
            <v>021502</v>
          </cell>
          <cell r="BH22">
            <v>367</v>
          </cell>
          <cell r="BI22" t="str">
            <v>021502</v>
          </cell>
          <cell r="BJ22">
            <v>404</v>
          </cell>
          <cell r="BK22" t="str">
            <v>021502</v>
          </cell>
          <cell r="BL22">
            <v>337</v>
          </cell>
          <cell r="BM22" t="str">
            <v>021502</v>
          </cell>
          <cell r="BN22">
            <v>368</v>
          </cell>
          <cell r="BO22" t="str">
            <v>021501</v>
          </cell>
          <cell r="BP22">
            <v>131</v>
          </cell>
          <cell r="BQ22" t="str">
            <v>021501</v>
          </cell>
          <cell r="BR22">
            <v>111</v>
          </cell>
          <cell r="BS22" t="str">
            <v>021502</v>
          </cell>
          <cell r="BT22">
            <v>297</v>
          </cell>
          <cell r="BU22" t="str">
            <v>021602</v>
          </cell>
          <cell r="BV22">
            <v>571</v>
          </cell>
          <cell r="BW22" t="str">
            <v>021502</v>
          </cell>
          <cell r="BX22">
            <v>235</v>
          </cell>
          <cell r="BY22" t="str">
            <v>021601</v>
          </cell>
          <cell r="BZ22">
            <v>738</v>
          </cell>
          <cell r="CA22" t="str">
            <v>021604</v>
          </cell>
          <cell r="CB22">
            <v>48</v>
          </cell>
          <cell r="CC22" t="str">
            <v>021602</v>
          </cell>
          <cell r="CD22">
            <v>521</v>
          </cell>
          <cell r="CE22" t="str">
            <v>021601</v>
          </cell>
          <cell r="CF22">
            <v>624</v>
          </cell>
          <cell r="CG22" t="str">
            <v>021601</v>
          </cell>
          <cell r="CH22">
            <v>698</v>
          </cell>
          <cell r="CI22" t="str">
            <v>021502</v>
          </cell>
          <cell r="CJ22">
            <v>261</v>
          </cell>
          <cell r="CK22" t="str">
            <v>021604</v>
          </cell>
          <cell r="CL22">
            <v>39</v>
          </cell>
          <cell r="CM22" t="str">
            <v>021604</v>
          </cell>
          <cell r="CN22">
            <v>51</v>
          </cell>
          <cell r="CO22" t="str">
            <v>021601</v>
          </cell>
          <cell r="CP22">
            <v>724</v>
          </cell>
          <cell r="CQ22" t="str">
            <v>021604</v>
          </cell>
          <cell r="CR22">
            <v>52</v>
          </cell>
          <cell r="CS22" t="str">
            <v>021602</v>
          </cell>
          <cell r="CT22">
            <v>562</v>
          </cell>
          <cell r="CU22" t="str">
            <v>021604</v>
          </cell>
          <cell r="CV22">
            <v>62</v>
          </cell>
          <cell r="CW22" t="str">
            <v>021604</v>
          </cell>
          <cell r="CX22">
            <v>31</v>
          </cell>
          <cell r="CY22" t="str">
            <v>021604</v>
          </cell>
          <cell r="CZ22">
            <v>73</v>
          </cell>
          <cell r="DA22" t="str">
            <v>021602</v>
          </cell>
          <cell r="DB22">
            <v>597</v>
          </cell>
          <cell r="DC22" t="str">
            <v>021604</v>
          </cell>
          <cell r="DD22">
            <v>65</v>
          </cell>
          <cell r="DE22" t="str">
            <v>021602</v>
          </cell>
          <cell r="DF22">
            <v>662</v>
          </cell>
          <cell r="DG22" t="str">
            <v>021604</v>
          </cell>
          <cell r="DH22">
            <v>50</v>
          </cell>
          <cell r="DI22" t="str">
            <v>021604</v>
          </cell>
          <cell r="DJ22">
            <v>37</v>
          </cell>
          <cell r="DK22" t="str">
            <v>021604</v>
          </cell>
          <cell r="DL22">
            <v>69</v>
          </cell>
          <cell r="DM22" t="str">
            <v>021604</v>
          </cell>
          <cell r="DN22">
            <v>51</v>
          </cell>
          <cell r="DO22" t="str">
            <v>021604</v>
          </cell>
          <cell r="DP22">
            <v>73</v>
          </cell>
          <cell r="DQ22" t="str">
            <v>021604</v>
          </cell>
          <cell r="DR22">
            <v>61</v>
          </cell>
          <cell r="DS22" t="str">
            <v>021602</v>
          </cell>
          <cell r="DT22">
            <v>1047</v>
          </cell>
          <cell r="DU22" t="str">
            <v>021602</v>
          </cell>
          <cell r="DV22">
            <v>1009</v>
          </cell>
          <cell r="DW22" t="str">
            <v>021604</v>
          </cell>
          <cell r="DX22">
            <v>74</v>
          </cell>
          <cell r="DY22" t="str">
            <v>021604</v>
          </cell>
          <cell r="DZ22">
            <v>68</v>
          </cell>
          <cell r="EA22" t="str">
            <v>021604</v>
          </cell>
          <cell r="EB22">
            <v>89</v>
          </cell>
          <cell r="EC22" t="str">
            <v>021604</v>
          </cell>
          <cell r="ED22">
            <v>68</v>
          </cell>
          <cell r="EE22" t="str">
            <v>021604</v>
          </cell>
          <cell r="EF22">
            <v>93</v>
          </cell>
          <cell r="EG22" t="str">
            <v>021602</v>
          </cell>
          <cell r="EH22">
            <v>1384</v>
          </cell>
          <cell r="EI22" t="str">
            <v>021604</v>
          </cell>
          <cell r="EJ22">
            <v>100</v>
          </cell>
          <cell r="EK22" t="str">
            <v>021604</v>
          </cell>
          <cell r="EL22">
            <v>72</v>
          </cell>
          <cell r="EM22" t="str">
            <v>021604</v>
          </cell>
          <cell r="EN22">
            <v>90</v>
          </cell>
          <cell r="EO22" t="str">
            <v>021604</v>
          </cell>
          <cell r="EP22">
            <v>76</v>
          </cell>
          <cell r="EQ22" t="str">
            <v>021604</v>
          </cell>
          <cell r="ER22">
            <v>78</v>
          </cell>
          <cell r="ES22" t="str">
            <v>021602</v>
          </cell>
          <cell r="ET22">
            <v>1210</v>
          </cell>
          <cell r="EU22" t="str">
            <v>021604</v>
          </cell>
          <cell r="EV22">
            <v>79</v>
          </cell>
          <cell r="EW22" t="str">
            <v>021604</v>
          </cell>
          <cell r="EX22">
            <v>71</v>
          </cell>
          <cell r="EY22" t="str">
            <v>021604</v>
          </cell>
          <cell r="EZ22">
            <v>84</v>
          </cell>
          <cell r="FA22" t="str">
            <v>021604</v>
          </cell>
          <cell r="FB22">
            <v>71</v>
          </cell>
          <cell r="FC22" t="str">
            <v>021604</v>
          </cell>
          <cell r="FD22">
            <v>58</v>
          </cell>
          <cell r="FE22" t="str">
            <v>021604</v>
          </cell>
          <cell r="FF22">
            <v>82</v>
          </cell>
          <cell r="FG22" t="str">
            <v>021604</v>
          </cell>
          <cell r="FH22">
            <v>74</v>
          </cell>
          <cell r="FI22" t="str">
            <v>021604</v>
          </cell>
          <cell r="FJ22">
            <v>82</v>
          </cell>
          <cell r="FK22" t="str">
            <v>021604</v>
          </cell>
          <cell r="FL22">
            <v>84</v>
          </cell>
          <cell r="FM22" t="str">
            <v>021604</v>
          </cell>
          <cell r="FN22">
            <v>71</v>
          </cell>
          <cell r="FO22" t="str">
            <v>021604</v>
          </cell>
          <cell r="FP22">
            <v>75</v>
          </cell>
          <cell r="FQ22" t="str">
            <v>021604</v>
          </cell>
          <cell r="FR22">
            <v>66</v>
          </cell>
          <cell r="FS22" t="str">
            <v>021604</v>
          </cell>
          <cell r="FT22">
            <v>56</v>
          </cell>
          <cell r="FU22" t="str">
            <v>021604</v>
          </cell>
          <cell r="FV22">
            <v>80</v>
          </cell>
          <cell r="FW22" t="str">
            <v>021604</v>
          </cell>
          <cell r="FX22">
            <v>74</v>
          </cell>
          <cell r="FY22" t="str">
            <v>021604</v>
          </cell>
          <cell r="FZ22">
            <v>79</v>
          </cell>
          <cell r="GA22" t="str">
            <v>021604</v>
          </cell>
          <cell r="GB22">
            <v>76</v>
          </cell>
          <cell r="GC22" t="str">
            <v>021604</v>
          </cell>
          <cell r="GD22">
            <v>96</v>
          </cell>
          <cell r="GE22" t="str">
            <v>021604</v>
          </cell>
          <cell r="GF22">
            <v>74</v>
          </cell>
          <cell r="GG22" t="str">
            <v>021604</v>
          </cell>
          <cell r="GH22">
            <v>99</v>
          </cell>
          <cell r="GI22" t="str">
            <v>021604</v>
          </cell>
          <cell r="GJ22">
            <v>78</v>
          </cell>
          <cell r="GK22" t="str">
            <v>021604</v>
          </cell>
          <cell r="GL22">
            <v>73</v>
          </cell>
          <cell r="GM22" t="str">
            <v>021604</v>
          </cell>
          <cell r="GN22">
            <v>61</v>
          </cell>
          <cell r="GO22" t="str">
            <v>021604</v>
          </cell>
          <cell r="GP22">
            <v>80</v>
          </cell>
          <cell r="GQ22" t="str">
            <v>021604</v>
          </cell>
          <cell r="GR22">
            <v>69</v>
          </cell>
          <cell r="GS22" t="str">
            <v>021604</v>
          </cell>
          <cell r="GT22">
            <v>88</v>
          </cell>
          <cell r="GU22" t="str">
            <v>021604</v>
          </cell>
          <cell r="GV22">
            <v>68</v>
          </cell>
          <cell r="GW22" t="str">
            <v>021604</v>
          </cell>
          <cell r="GX22">
            <v>78</v>
          </cell>
          <cell r="GY22" t="str">
            <v>021604</v>
          </cell>
          <cell r="GZ22">
            <v>69</v>
          </cell>
          <cell r="HA22" t="str">
            <v>021604</v>
          </cell>
          <cell r="HB22">
            <v>69</v>
          </cell>
          <cell r="HC22" t="str">
            <v>021604</v>
          </cell>
          <cell r="HD22">
            <v>64</v>
          </cell>
          <cell r="HE22" t="str">
            <v>021602</v>
          </cell>
          <cell r="HF22">
            <v>853</v>
          </cell>
          <cell r="HG22" t="str">
            <v>021604</v>
          </cell>
          <cell r="HH22">
            <v>82</v>
          </cell>
          <cell r="HI22" t="str">
            <v>021604</v>
          </cell>
          <cell r="HJ22">
            <v>93</v>
          </cell>
          <cell r="HK22" t="str">
            <v>021604</v>
          </cell>
          <cell r="HL22">
            <v>65</v>
          </cell>
          <cell r="HM22" t="str">
            <v>021604</v>
          </cell>
          <cell r="HN22">
            <v>89</v>
          </cell>
          <cell r="HO22" t="str">
            <v>021604</v>
          </cell>
          <cell r="HP22">
            <v>62</v>
          </cell>
          <cell r="HQ22" t="str">
            <v>021604</v>
          </cell>
          <cell r="HR22">
            <v>87</v>
          </cell>
          <cell r="HS22" t="str">
            <v>021604</v>
          </cell>
          <cell r="HT22">
            <v>75</v>
          </cell>
          <cell r="HU22" t="str">
            <v>021604</v>
          </cell>
          <cell r="HV22">
            <v>77</v>
          </cell>
          <cell r="HW22" t="str">
            <v>021604</v>
          </cell>
          <cell r="HX22">
            <v>88</v>
          </cell>
          <cell r="HY22" t="str">
            <v>021604</v>
          </cell>
          <cell r="HZ22">
            <v>69</v>
          </cell>
          <cell r="IA22" t="str">
            <v>021604</v>
          </cell>
          <cell r="IB22">
            <v>53</v>
          </cell>
          <cell r="IC22" t="str">
            <v>021604</v>
          </cell>
          <cell r="ID22">
            <v>82</v>
          </cell>
          <cell r="IE22" t="str">
            <v>021604</v>
          </cell>
          <cell r="IF22">
            <v>68</v>
          </cell>
          <cell r="IG22" t="str">
            <v>021604</v>
          </cell>
          <cell r="IH22">
            <v>97</v>
          </cell>
          <cell r="II22" t="str">
            <v>021604</v>
          </cell>
          <cell r="IJ22">
            <v>72</v>
          </cell>
          <cell r="IK22" t="str">
            <v>021602</v>
          </cell>
          <cell r="IL22">
            <v>1320</v>
          </cell>
          <cell r="IM22" t="str">
            <v>021604</v>
          </cell>
          <cell r="IN22">
            <v>61</v>
          </cell>
          <cell r="IO22" t="str">
            <v>021604</v>
          </cell>
          <cell r="IP22">
            <v>69</v>
          </cell>
          <cell r="IQ22" t="str">
            <v>021604</v>
          </cell>
          <cell r="IR22">
            <v>59</v>
          </cell>
          <cell r="IS22" t="str">
            <v>021604</v>
          </cell>
          <cell r="IT22">
            <v>80</v>
          </cell>
          <cell r="IU22" t="str">
            <v>021604</v>
          </cell>
          <cell r="IV22">
            <v>60</v>
          </cell>
          <cell r="IW22" t="str">
            <v>021604</v>
          </cell>
          <cell r="IX22">
            <v>82</v>
          </cell>
          <cell r="IY22" t="str">
            <v>021604</v>
          </cell>
          <cell r="IZ22">
            <v>43</v>
          </cell>
          <cell r="JA22" t="str">
            <v>021604</v>
          </cell>
          <cell r="JB22">
            <v>78</v>
          </cell>
          <cell r="JC22" t="str">
            <v>021604</v>
          </cell>
          <cell r="JD22">
            <v>42</v>
          </cell>
          <cell r="JE22" t="str">
            <v>021604</v>
          </cell>
          <cell r="JF22">
            <v>71</v>
          </cell>
          <cell r="JG22" t="str">
            <v>021604</v>
          </cell>
          <cell r="JH22">
            <v>59</v>
          </cell>
          <cell r="JI22" t="str">
            <v>021604</v>
          </cell>
          <cell r="JJ22">
            <v>92</v>
          </cell>
          <cell r="JK22" t="str">
            <v>021604</v>
          </cell>
          <cell r="JL22">
            <v>33</v>
          </cell>
          <cell r="JM22" t="str">
            <v>021604</v>
          </cell>
          <cell r="JN22">
            <v>67</v>
          </cell>
          <cell r="JO22" t="str">
            <v>021604</v>
          </cell>
          <cell r="JP22">
            <v>45</v>
          </cell>
          <cell r="JQ22" t="str">
            <v>021604</v>
          </cell>
          <cell r="JR22">
            <v>67</v>
          </cell>
          <cell r="JS22" t="str">
            <v>021604</v>
          </cell>
          <cell r="JT22">
            <v>39</v>
          </cell>
          <cell r="JU22" t="str">
            <v>021604</v>
          </cell>
          <cell r="JV22">
            <v>79</v>
          </cell>
          <cell r="JW22" t="str">
            <v>021604</v>
          </cell>
          <cell r="JX22">
            <v>22</v>
          </cell>
          <cell r="JY22" t="str">
            <v>021604</v>
          </cell>
          <cell r="JZ22">
            <v>69</v>
          </cell>
          <cell r="KA22" t="str">
            <v>021604</v>
          </cell>
          <cell r="KB22">
            <v>25</v>
          </cell>
          <cell r="KC22" t="str">
            <v>021604</v>
          </cell>
          <cell r="KD22">
            <v>49</v>
          </cell>
          <cell r="KE22" t="str">
            <v>021604</v>
          </cell>
          <cell r="KF22">
            <v>26</v>
          </cell>
          <cell r="KG22" t="str">
            <v>021604</v>
          </cell>
          <cell r="KH22">
            <v>53</v>
          </cell>
          <cell r="KI22" t="str">
            <v>021604</v>
          </cell>
          <cell r="KJ22">
            <v>17</v>
          </cell>
          <cell r="KK22" t="str">
            <v>021604</v>
          </cell>
          <cell r="KL22">
            <v>47</v>
          </cell>
          <cell r="KM22" t="str">
            <v>021604</v>
          </cell>
          <cell r="KN22">
            <v>16</v>
          </cell>
          <cell r="KO22" t="str">
            <v>021604</v>
          </cell>
          <cell r="KP22">
            <v>40</v>
          </cell>
          <cell r="KQ22" t="str">
            <v>021604</v>
          </cell>
          <cell r="KR22">
            <v>7</v>
          </cell>
          <cell r="KS22" t="str">
            <v>021604</v>
          </cell>
          <cell r="KT22">
            <v>10</v>
          </cell>
          <cell r="KU22" t="str">
            <v>021604</v>
          </cell>
          <cell r="KV22">
            <v>8</v>
          </cell>
          <cell r="KW22" t="str">
            <v>021604</v>
          </cell>
          <cell r="KX22">
            <v>15</v>
          </cell>
          <cell r="KY22" t="str">
            <v>021604</v>
          </cell>
          <cell r="KZ22">
            <v>3</v>
          </cell>
          <cell r="LA22" t="str">
            <v>021604</v>
          </cell>
          <cell r="LB22">
            <v>13</v>
          </cell>
          <cell r="LC22" t="str">
            <v>021604</v>
          </cell>
          <cell r="LD22">
            <v>11</v>
          </cell>
          <cell r="LE22" t="str">
            <v>021604</v>
          </cell>
          <cell r="LF22">
            <v>19</v>
          </cell>
          <cell r="LG22" t="str">
            <v>021604</v>
          </cell>
          <cell r="LH22">
            <v>11</v>
          </cell>
          <cell r="LI22" t="str">
            <v>021604</v>
          </cell>
          <cell r="LJ22">
            <v>38</v>
          </cell>
          <cell r="LK22" t="str">
            <v>021604</v>
          </cell>
          <cell r="LL22">
            <v>8</v>
          </cell>
          <cell r="LM22" t="str">
            <v>021604</v>
          </cell>
          <cell r="LN22">
            <v>35</v>
          </cell>
          <cell r="LO22" t="str">
            <v>021604</v>
          </cell>
          <cell r="LP22">
            <v>10</v>
          </cell>
          <cell r="LQ22" t="str">
            <v>021604</v>
          </cell>
          <cell r="LR22">
            <v>34</v>
          </cell>
          <cell r="LS22" t="str">
            <v>021604</v>
          </cell>
          <cell r="LT22">
            <v>6</v>
          </cell>
          <cell r="LU22" t="str">
            <v>021604</v>
          </cell>
          <cell r="LV22">
            <v>25</v>
          </cell>
          <cell r="LW22" t="str">
            <v>021604</v>
          </cell>
          <cell r="LX22">
            <v>4</v>
          </cell>
          <cell r="LY22" t="str">
            <v>021604</v>
          </cell>
          <cell r="LZ22">
            <v>19</v>
          </cell>
          <cell r="MA22" t="str">
            <v>021604</v>
          </cell>
          <cell r="MB22">
            <v>5</v>
          </cell>
          <cell r="MC22" t="str">
            <v>021604</v>
          </cell>
          <cell r="MD22">
            <v>19</v>
          </cell>
          <cell r="ME22" t="str">
            <v>021604</v>
          </cell>
          <cell r="MF22">
            <v>3</v>
          </cell>
          <cell r="MG22" t="str">
            <v>021604</v>
          </cell>
          <cell r="MH22">
            <v>15</v>
          </cell>
          <cell r="MI22" t="str">
            <v>021604</v>
          </cell>
          <cell r="MJ22">
            <v>6</v>
          </cell>
          <cell r="MK22" t="str">
            <v>021604</v>
          </cell>
          <cell r="ML22">
            <v>13</v>
          </cell>
          <cell r="MM22" t="str">
            <v>021604</v>
          </cell>
          <cell r="MN22">
            <v>2</v>
          </cell>
          <cell r="MO22" t="str">
            <v>021604</v>
          </cell>
          <cell r="MP22">
            <v>7</v>
          </cell>
          <cell r="MQ22" t="str">
            <v>021604</v>
          </cell>
          <cell r="MR22">
            <v>2</v>
          </cell>
          <cell r="MS22" t="str">
            <v>021604</v>
          </cell>
          <cell r="MT22">
            <v>9</v>
          </cell>
          <cell r="MW22" t="str">
            <v>021604</v>
          </cell>
          <cell r="MX22">
            <v>2</v>
          </cell>
          <cell r="MY22" t="str">
            <v>021604</v>
          </cell>
          <cell r="MZ22">
            <v>1</v>
          </cell>
          <cell r="NA22" t="str">
            <v>021604</v>
          </cell>
          <cell r="NB22">
            <v>4</v>
          </cell>
          <cell r="NC22" t="str">
            <v>021604</v>
          </cell>
          <cell r="ND22">
            <v>1</v>
          </cell>
          <cell r="NE22" t="str">
            <v>021604</v>
          </cell>
          <cell r="NF22">
            <v>5</v>
          </cell>
          <cell r="NG22" t="str">
            <v>021604</v>
          </cell>
          <cell r="NH22">
            <v>3</v>
          </cell>
          <cell r="NI22" t="str">
            <v>021605</v>
          </cell>
          <cell r="NJ22">
            <v>16</v>
          </cell>
          <cell r="NK22" t="str">
            <v>021604</v>
          </cell>
          <cell r="NL22">
            <v>1</v>
          </cell>
          <cell r="NM22" t="str">
            <v>021604</v>
          </cell>
          <cell r="NN22">
            <v>1</v>
          </cell>
          <cell r="NQ22" t="str">
            <v>021605</v>
          </cell>
          <cell r="NR22">
            <v>6</v>
          </cell>
          <cell r="NU22" t="str">
            <v>021607</v>
          </cell>
          <cell r="NV22">
            <v>5</v>
          </cell>
          <cell r="NY22" t="str">
            <v>021607</v>
          </cell>
          <cell r="NZ22">
            <v>2</v>
          </cell>
          <cell r="OC22" t="str">
            <v>021901</v>
          </cell>
          <cell r="OD22">
            <v>1</v>
          </cell>
          <cell r="OG22" t="str">
            <v>023002</v>
          </cell>
          <cell r="OH22">
            <v>1</v>
          </cell>
          <cell r="OK22" t="str">
            <v>029001</v>
          </cell>
          <cell r="OL22">
            <v>2</v>
          </cell>
        </row>
        <row r="23">
          <cell r="C23" t="str">
            <v>021602</v>
          </cell>
          <cell r="D23">
            <v>692</v>
          </cell>
          <cell r="E23" t="str">
            <v>021602</v>
          </cell>
          <cell r="F23">
            <v>549</v>
          </cell>
          <cell r="G23" t="str">
            <v>021602</v>
          </cell>
          <cell r="H23">
            <v>656</v>
          </cell>
          <cell r="I23" t="str">
            <v>021602</v>
          </cell>
          <cell r="J23">
            <v>619</v>
          </cell>
          <cell r="K23" t="str">
            <v>021602</v>
          </cell>
          <cell r="L23">
            <v>723</v>
          </cell>
          <cell r="M23" t="str">
            <v>021602</v>
          </cell>
          <cell r="N23">
            <v>712</v>
          </cell>
          <cell r="O23" t="str">
            <v>021602</v>
          </cell>
          <cell r="P23">
            <v>751</v>
          </cell>
          <cell r="Q23" t="str">
            <v>021602</v>
          </cell>
          <cell r="R23">
            <v>675</v>
          </cell>
          <cell r="S23" t="str">
            <v>021602</v>
          </cell>
          <cell r="T23">
            <v>883</v>
          </cell>
          <cell r="U23" t="str">
            <v>021602</v>
          </cell>
          <cell r="V23">
            <v>783</v>
          </cell>
          <cell r="W23" t="str">
            <v>021602</v>
          </cell>
          <cell r="X23">
            <v>869</v>
          </cell>
          <cell r="Y23" t="str">
            <v>021602</v>
          </cell>
          <cell r="Z23">
            <v>805</v>
          </cell>
          <cell r="AA23" t="str">
            <v>021602</v>
          </cell>
          <cell r="AB23">
            <v>847</v>
          </cell>
          <cell r="AC23" t="str">
            <v>021602</v>
          </cell>
          <cell r="AD23">
            <v>789</v>
          </cell>
          <cell r="AE23" t="str">
            <v>021602</v>
          </cell>
          <cell r="AF23">
            <v>840</v>
          </cell>
          <cell r="AG23" t="str">
            <v>021602</v>
          </cell>
          <cell r="AH23">
            <v>839</v>
          </cell>
          <cell r="AI23" t="str">
            <v>021602</v>
          </cell>
          <cell r="AJ23">
            <v>846</v>
          </cell>
          <cell r="AK23" t="str">
            <v>021602</v>
          </cell>
          <cell r="AL23">
            <v>857</v>
          </cell>
          <cell r="AM23" t="str">
            <v>021602</v>
          </cell>
          <cell r="AN23">
            <v>888</v>
          </cell>
          <cell r="AO23" t="str">
            <v>021602</v>
          </cell>
          <cell r="AP23">
            <v>753</v>
          </cell>
          <cell r="AQ23" t="str">
            <v>021602</v>
          </cell>
          <cell r="AR23">
            <v>824</v>
          </cell>
          <cell r="AS23" t="str">
            <v>021602</v>
          </cell>
          <cell r="AT23">
            <v>801</v>
          </cell>
          <cell r="AU23" t="str">
            <v>021602</v>
          </cell>
          <cell r="AV23">
            <v>874</v>
          </cell>
          <cell r="AW23" t="str">
            <v>021602</v>
          </cell>
          <cell r="AX23">
            <v>731</v>
          </cell>
          <cell r="AY23" t="str">
            <v>021602</v>
          </cell>
          <cell r="AZ23">
            <v>779</v>
          </cell>
          <cell r="BA23" t="str">
            <v>021602</v>
          </cell>
          <cell r="BB23">
            <v>718</v>
          </cell>
          <cell r="BC23" t="str">
            <v>021602</v>
          </cell>
          <cell r="BD23">
            <v>706</v>
          </cell>
          <cell r="BE23" t="str">
            <v>021602</v>
          </cell>
          <cell r="BF23">
            <v>672</v>
          </cell>
          <cell r="BG23" t="str">
            <v>021602</v>
          </cell>
          <cell r="BH23">
            <v>587</v>
          </cell>
          <cell r="BI23" t="str">
            <v>021602</v>
          </cell>
          <cell r="BJ23">
            <v>599</v>
          </cell>
          <cell r="BK23" t="str">
            <v>021602</v>
          </cell>
          <cell r="BL23">
            <v>623</v>
          </cell>
          <cell r="BM23" t="str">
            <v>021602</v>
          </cell>
          <cell r="BN23">
            <v>591</v>
          </cell>
          <cell r="BO23" t="str">
            <v>021502</v>
          </cell>
          <cell r="BP23">
            <v>364</v>
          </cell>
          <cell r="BQ23" t="str">
            <v>021502</v>
          </cell>
          <cell r="BR23">
            <v>389</v>
          </cell>
          <cell r="BS23" t="str">
            <v>021601</v>
          </cell>
          <cell r="BT23">
            <v>558</v>
          </cell>
          <cell r="BU23" t="str">
            <v>021604</v>
          </cell>
          <cell r="BV23">
            <v>35</v>
          </cell>
          <cell r="BW23" t="str">
            <v>021601</v>
          </cell>
          <cell r="BX23">
            <v>556</v>
          </cell>
          <cell r="BY23" t="str">
            <v>021602</v>
          </cell>
          <cell r="BZ23">
            <v>542</v>
          </cell>
          <cell r="CA23" t="str">
            <v>021605</v>
          </cell>
          <cell r="CB23">
            <v>169</v>
          </cell>
          <cell r="CC23" t="str">
            <v>021604</v>
          </cell>
          <cell r="CD23">
            <v>34</v>
          </cell>
          <cell r="CE23" t="str">
            <v>021602</v>
          </cell>
          <cell r="CF23">
            <v>589</v>
          </cell>
          <cell r="CG23" t="str">
            <v>021602</v>
          </cell>
          <cell r="CH23">
            <v>526</v>
          </cell>
          <cell r="CI23" t="str">
            <v>021601</v>
          </cell>
          <cell r="CJ23">
            <v>636</v>
          </cell>
          <cell r="CK23" t="str">
            <v>021605</v>
          </cell>
          <cell r="CL23">
            <v>101</v>
          </cell>
          <cell r="CM23" t="str">
            <v>021605</v>
          </cell>
          <cell r="CN23">
            <v>157</v>
          </cell>
          <cell r="CO23" t="str">
            <v>021602</v>
          </cell>
          <cell r="CP23">
            <v>591</v>
          </cell>
          <cell r="CQ23" t="str">
            <v>021605</v>
          </cell>
          <cell r="CR23">
            <v>183</v>
          </cell>
          <cell r="CS23" t="str">
            <v>021604</v>
          </cell>
          <cell r="CT23">
            <v>35</v>
          </cell>
          <cell r="CU23" t="str">
            <v>021605</v>
          </cell>
          <cell r="CV23">
            <v>162</v>
          </cell>
          <cell r="CW23" t="str">
            <v>021605</v>
          </cell>
          <cell r="CX23">
            <v>93</v>
          </cell>
          <cell r="CY23" t="str">
            <v>021605</v>
          </cell>
          <cell r="CZ23">
            <v>149</v>
          </cell>
          <cell r="DA23" t="str">
            <v>021604</v>
          </cell>
          <cell r="DB23">
            <v>50</v>
          </cell>
          <cell r="DC23" t="str">
            <v>021605</v>
          </cell>
          <cell r="DD23">
            <v>175</v>
          </cell>
          <cell r="DE23" t="str">
            <v>021604</v>
          </cell>
          <cell r="DF23">
            <v>49</v>
          </cell>
          <cell r="DG23" t="str">
            <v>021605</v>
          </cell>
          <cell r="DH23">
            <v>165</v>
          </cell>
          <cell r="DI23" t="str">
            <v>021605</v>
          </cell>
          <cell r="DJ23">
            <v>109</v>
          </cell>
          <cell r="DK23" t="str">
            <v>021605</v>
          </cell>
          <cell r="DL23">
            <v>186</v>
          </cell>
          <cell r="DM23" t="str">
            <v>021605</v>
          </cell>
          <cell r="DN23">
            <v>119</v>
          </cell>
          <cell r="DO23" t="str">
            <v>021605</v>
          </cell>
          <cell r="DP23">
            <v>195</v>
          </cell>
          <cell r="DQ23" t="str">
            <v>021605</v>
          </cell>
          <cell r="DR23">
            <v>123</v>
          </cell>
          <cell r="DS23" t="str">
            <v>021604</v>
          </cell>
          <cell r="DT23">
            <v>80</v>
          </cell>
          <cell r="DU23" t="str">
            <v>021604</v>
          </cell>
          <cell r="DV23">
            <v>53</v>
          </cell>
          <cell r="DW23" t="str">
            <v>021605</v>
          </cell>
          <cell r="DX23">
            <v>226</v>
          </cell>
          <cell r="DY23" t="str">
            <v>021605</v>
          </cell>
          <cell r="DZ23">
            <v>154</v>
          </cell>
          <cell r="EA23" t="str">
            <v>021605</v>
          </cell>
          <cell r="EB23">
            <v>230</v>
          </cell>
          <cell r="EC23" t="str">
            <v>021605</v>
          </cell>
          <cell r="ED23">
            <v>170</v>
          </cell>
          <cell r="EE23" t="str">
            <v>021605</v>
          </cell>
          <cell r="EF23">
            <v>242</v>
          </cell>
          <cell r="EG23" t="str">
            <v>021604</v>
          </cell>
          <cell r="EH23">
            <v>65</v>
          </cell>
          <cell r="EI23" t="str">
            <v>021605</v>
          </cell>
          <cell r="EJ23">
            <v>245</v>
          </cell>
          <cell r="EK23" t="str">
            <v>021605</v>
          </cell>
          <cell r="EL23">
            <v>189</v>
          </cell>
          <cell r="EM23" t="str">
            <v>021605</v>
          </cell>
          <cell r="EN23">
            <v>207</v>
          </cell>
          <cell r="EO23" t="str">
            <v>021605</v>
          </cell>
          <cell r="EP23">
            <v>201</v>
          </cell>
          <cell r="EQ23" t="str">
            <v>021605</v>
          </cell>
          <cell r="ER23">
            <v>204</v>
          </cell>
          <cell r="ES23" t="str">
            <v>021604</v>
          </cell>
          <cell r="ET23">
            <v>78</v>
          </cell>
          <cell r="EU23" t="str">
            <v>021605</v>
          </cell>
          <cell r="EV23">
            <v>197</v>
          </cell>
          <cell r="EW23" t="str">
            <v>021605</v>
          </cell>
          <cell r="EX23">
            <v>199</v>
          </cell>
          <cell r="EY23" t="str">
            <v>021605</v>
          </cell>
          <cell r="EZ23">
            <v>194</v>
          </cell>
          <cell r="FA23" t="str">
            <v>021605</v>
          </cell>
          <cell r="FB23">
            <v>173</v>
          </cell>
          <cell r="FC23" t="str">
            <v>021605</v>
          </cell>
          <cell r="FD23">
            <v>189</v>
          </cell>
          <cell r="FE23" t="str">
            <v>021605</v>
          </cell>
          <cell r="FF23">
            <v>186</v>
          </cell>
          <cell r="FG23" t="str">
            <v>021605</v>
          </cell>
          <cell r="FH23">
            <v>177</v>
          </cell>
          <cell r="FI23" t="str">
            <v>021605</v>
          </cell>
          <cell r="FJ23">
            <v>179</v>
          </cell>
          <cell r="FK23" t="str">
            <v>021605</v>
          </cell>
          <cell r="FL23">
            <v>190</v>
          </cell>
          <cell r="FM23" t="str">
            <v>021605</v>
          </cell>
          <cell r="FN23">
            <v>193</v>
          </cell>
          <cell r="FO23" t="str">
            <v>021605</v>
          </cell>
          <cell r="FP23">
            <v>196</v>
          </cell>
          <cell r="FQ23" t="str">
            <v>021605</v>
          </cell>
          <cell r="FR23">
            <v>182</v>
          </cell>
          <cell r="FS23" t="str">
            <v>021605</v>
          </cell>
          <cell r="FT23">
            <v>202</v>
          </cell>
          <cell r="FU23" t="str">
            <v>021605</v>
          </cell>
          <cell r="FV23">
            <v>208</v>
          </cell>
          <cell r="FW23" t="str">
            <v>021605</v>
          </cell>
          <cell r="FX23">
            <v>179</v>
          </cell>
          <cell r="FY23" t="str">
            <v>021605</v>
          </cell>
          <cell r="FZ23">
            <v>154</v>
          </cell>
          <cell r="GA23" t="str">
            <v>021605</v>
          </cell>
          <cell r="GB23">
            <v>172</v>
          </cell>
          <cell r="GC23" t="str">
            <v>021605</v>
          </cell>
          <cell r="GD23">
            <v>180</v>
          </cell>
          <cell r="GE23" t="str">
            <v>021605</v>
          </cell>
          <cell r="GF23">
            <v>204</v>
          </cell>
          <cell r="GG23" t="str">
            <v>021605</v>
          </cell>
          <cell r="GH23">
            <v>204</v>
          </cell>
          <cell r="GI23" t="str">
            <v>021605</v>
          </cell>
          <cell r="GJ23">
            <v>183</v>
          </cell>
          <cell r="GK23" t="str">
            <v>021605</v>
          </cell>
          <cell r="GL23">
            <v>203</v>
          </cell>
          <cell r="GM23" t="str">
            <v>021605</v>
          </cell>
          <cell r="GN23">
            <v>191</v>
          </cell>
          <cell r="GO23" t="str">
            <v>021605</v>
          </cell>
          <cell r="GP23">
            <v>203</v>
          </cell>
          <cell r="GQ23" t="str">
            <v>021605</v>
          </cell>
          <cell r="GR23">
            <v>212</v>
          </cell>
          <cell r="GS23" t="str">
            <v>021605</v>
          </cell>
          <cell r="GT23">
            <v>217</v>
          </cell>
          <cell r="GU23" t="str">
            <v>021605</v>
          </cell>
          <cell r="GV23">
            <v>219</v>
          </cell>
          <cell r="GW23" t="str">
            <v>021605</v>
          </cell>
          <cell r="GX23">
            <v>221</v>
          </cell>
          <cell r="GY23" t="str">
            <v>021605</v>
          </cell>
          <cell r="GZ23">
            <v>226</v>
          </cell>
          <cell r="HA23" t="str">
            <v>021605</v>
          </cell>
          <cell r="HB23">
            <v>231</v>
          </cell>
          <cell r="HC23" t="str">
            <v>021605</v>
          </cell>
          <cell r="HD23">
            <v>242</v>
          </cell>
          <cell r="HE23" t="str">
            <v>021604</v>
          </cell>
          <cell r="HF23">
            <v>78</v>
          </cell>
          <cell r="HG23" t="str">
            <v>021605</v>
          </cell>
          <cell r="HH23">
            <v>232</v>
          </cell>
          <cell r="HI23" t="str">
            <v>021605</v>
          </cell>
          <cell r="HJ23">
            <v>201</v>
          </cell>
          <cell r="HK23" t="str">
            <v>021605</v>
          </cell>
          <cell r="HL23">
            <v>236</v>
          </cell>
          <cell r="HM23" t="str">
            <v>021605</v>
          </cell>
          <cell r="HN23">
            <v>247</v>
          </cell>
          <cell r="HO23" t="str">
            <v>021605</v>
          </cell>
          <cell r="HP23">
            <v>214</v>
          </cell>
          <cell r="HQ23" t="str">
            <v>021605</v>
          </cell>
          <cell r="HR23">
            <v>207</v>
          </cell>
          <cell r="HS23" t="str">
            <v>021605</v>
          </cell>
          <cell r="HT23">
            <v>252</v>
          </cell>
          <cell r="HU23" t="str">
            <v>021605</v>
          </cell>
          <cell r="HV23">
            <v>241</v>
          </cell>
          <cell r="HW23" t="str">
            <v>021605</v>
          </cell>
          <cell r="HX23">
            <v>270</v>
          </cell>
          <cell r="HY23" t="str">
            <v>021605</v>
          </cell>
          <cell r="HZ23">
            <v>253</v>
          </cell>
          <cell r="IA23" t="str">
            <v>021605</v>
          </cell>
          <cell r="IB23">
            <v>265</v>
          </cell>
          <cell r="IC23" t="str">
            <v>021605</v>
          </cell>
          <cell r="ID23">
            <v>277</v>
          </cell>
          <cell r="IE23" t="str">
            <v>021605</v>
          </cell>
          <cell r="IF23">
            <v>270</v>
          </cell>
          <cell r="IG23" t="str">
            <v>021605</v>
          </cell>
          <cell r="IH23">
            <v>275</v>
          </cell>
          <cell r="II23" t="str">
            <v>021605</v>
          </cell>
          <cell r="IJ23">
            <v>250</v>
          </cell>
          <cell r="IK23" t="str">
            <v>021604</v>
          </cell>
          <cell r="IL23">
            <v>90</v>
          </cell>
          <cell r="IM23" t="str">
            <v>021605</v>
          </cell>
          <cell r="IN23">
            <v>226</v>
          </cell>
          <cell r="IO23" t="str">
            <v>021605</v>
          </cell>
          <cell r="IP23">
            <v>279</v>
          </cell>
          <cell r="IQ23" t="str">
            <v>021605</v>
          </cell>
          <cell r="IR23">
            <v>227</v>
          </cell>
          <cell r="IS23" t="str">
            <v>021605</v>
          </cell>
          <cell r="IT23">
            <v>247</v>
          </cell>
          <cell r="IU23" t="str">
            <v>021605</v>
          </cell>
          <cell r="IV23">
            <v>214</v>
          </cell>
          <cell r="IW23" t="str">
            <v>021605</v>
          </cell>
          <cell r="IX23">
            <v>239</v>
          </cell>
          <cell r="IY23" t="str">
            <v>021605</v>
          </cell>
          <cell r="IZ23">
            <v>182</v>
          </cell>
          <cell r="JA23" t="str">
            <v>021605</v>
          </cell>
          <cell r="JB23">
            <v>212</v>
          </cell>
          <cell r="JC23" t="str">
            <v>021605</v>
          </cell>
          <cell r="JD23">
            <v>183</v>
          </cell>
          <cell r="JE23" t="str">
            <v>021605</v>
          </cell>
          <cell r="JF23">
            <v>194</v>
          </cell>
          <cell r="JG23" t="str">
            <v>021605</v>
          </cell>
          <cell r="JH23">
            <v>137</v>
          </cell>
          <cell r="JI23" t="str">
            <v>021605</v>
          </cell>
          <cell r="JJ23">
            <v>200</v>
          </cell>
          <cell r="JK23" t="str">
            <v>021605</v>
          </cell>
          <cell r="JL23">
            <v>129</v>
          </cell>
          <cell r="JM23" t="str">
            <v>021605</v>
          </cell>
          <cell r="JN23">
            <v>187</v>
          </cell>
          <cell r="JO23" t="str">
            <v>021605</v>
          </cell>
          <cell r="JP23">
            <v>115</v>
          </cell>
          <cell r="JQ23" t="str">
            <v>021605</v>
          </cell>
          <cell r="JR23">
            <v>189</v>
          </cell>
          <cell r="JS23" t="str">
            <v>021605</v>
          </cell>
          <cell r="JT23">
            <v>120</v>
          </cell>
          <cell r="JU23" t="str">
            <v>021605</v>
          </cell>
          <cell r="JV23">
            <v>150</v>
          </cell>
          <cell r="JW23" t="str">
            <v>021605</v>
          </cell>
          <cell r="JX23">
            <v>98</v>
          </cell>
          <cell r="JY23" t="str">
            <v>021605</v>
          </cell>
          <cell r="JZ23">
            <v>124</v>
          </cell>
          <cell r="KA23" t="str">
            <v>021605</v>
          </cell>
          <cell r="KB23">
            <v>80</v>
          </cell>
          <cell r="KC23" t="str">
            <v>021605</v>
          </cell>
          <cell r="KD23">
            <v>125</v>
          </cell>
          <cell r="KE23" t="str">
            <v>021605</v>
          </cell>
          <cell r="KF23">
            <v>51</v>
          </cell>
          <cell r="KG23" t="str">
            <v>021605</v>
          </cell>
          <cell r="KH23">
            <v>77</v>
          </cell>
          <cell r="KI23" t="str">
            <v>021605</v>
          </cell>
          <cell r="KJ23">
            <v>49</v>
          </cell>
          <cell r="KK23" t="str">
            <v>021605</v>
          </cell>
          <cell r="KL23">
            <v>80</v>
          </cell>
          <cell r="KM23" t="str">
            <v>021605</v>
          </cell>
          <cell r="KN23">
            <v>37</v>
          </cell>
          <cell r="KO23" t="str">
            <v>021605</v>
          </cell>
          <cell r="KP23">
            <v>103</v>
          </cell>
          <cell r="KQ23" t="str">
            <v>021605</v>
          </cell>
          <cell r="KR23">
            <v>28</v>
          </cell>
          <cell r="KS23" t="str">
            <v>021605</v>
          </cell>
          <cell r="KT23">
            <v>43</v>
          </cell>
          <cell r="KU23" t="str">
            <v>021605</v>
          </cell>
          <cell r="KV23">
            <v>9</v>
          </cell>
          <cell r="KW23" t="str">
            <v>021605</v>
          </cell>
          <cell r="KX23">
            <v>26</v>
          </cell>
          <cell r="KY23" t="str">
            <v>021605</v>
          </cell>
          <cell r="KZ23">
            <v>19</v>
          </cell>
          <cell r="LA23" t="str">
            <v>021605</v>
          </cell>
          <cell r="LB23">
            <v>41</v>
          </cell>
          <cell r="LC23" t="str">
            <v>021605</v>
          </cell>
          <cell r="LD23">
            <v>37</v>
          </cell>
          <cell r="LE23" t="str">
            <v>021605</v>
          </cell>
          <cell r="LF23">
            <v>84</v>
          </cell>
          <cell r="LG23" t="str">
            <v>021605</v>
          </cell>
          <cell r="LH23">
            <v>28</v>
          </cell>
          <cell r="LI23" t="str">
            <v>021605</v>
          </cell>
          <cell r="LJ23">
            <v>72</v>
          </cell>
          <cell r="LK23" t="str">
            <v>021605</v>
          </cell>
          <cell r="LL23">
            <v>30</v>
          </cell>
          <cell r="LM23" t="str">
            <v>021605</v>
          </cell>
          <cell r="LN23">
            <v>94</v>
          </cell>
          <cell r="LO23" t="str">
            <v>021605</v>
          </cell>
          <cell r="LP23">
            <v>37</v>
          </cell>
          <cell r="LQ23" t="str">
            <v>021605</v>
          </cell>
          <cell r="LR23">
            <v>106</v>
          </cell>
          <cell r="LS23" t="str">
            <v>021605</v>
          </cell>
          <cell r="LT23">
            <v>27</v>
          </cell>
          <cell r="LU23" t="str">
            <v>021605</v>
          </cell>
          <cell r="LV23">
            <v>88</v>
          </cell>
          <cell r="LW23" t="str">
            <v>021605</v>
          </cell>
          <cell r="LX23">
            <v>32</v>
          </cell>
          <cell r="LY23" t="str">
            <v>021605</v>
          </cell>
          <cell r="LZ23">
            <v>69</v>
          </cell>
          <cell r="MA23" t="str">
            <v>021605</v>
          </cell>
          <cell r="MB23">
            <v>23</v>
          </cell>
          <cell r="MC23" t="str">
            <v>021605</v>
          </cell>
          <cell r="MD23">
            <v>83</v>
          </cell>
          <cell r="ME23" t="str">
            <v>021605</v>
          </cell>
          <cell r="MF23">
            <v>21</v>
          </cell>
          <cell r="MG23" t="str">
            <v>021605</v>
          </cell>
          <cell r="MH23">
            <v>66</v>
          </cell>
          <cell r="MI23" t="str">
            <v>021605</v>
          </cell>
          <cell r="MJ23">
            <v>11</v>
          </cell>
          <cell r="MK23" t="str">
            <v>021605</v>
          </cell>
          <cell r="ML23">
            <v>45</v>
          </cell>
          <cell r="MM23" t="str">
            <v>021605</v>
          </cell>
          <cell r="MN23">
            <v>6</v>
          </cell>
          <cell r="MO23" t="str">
            <v>021605</v>
          </cell>
          <cell r="MP23">
            <v>39</v>
          </cell>
          <cell r="MQ23" t="str">
            <v>021605</v>
          </cell>
          <cell r="MR23">
            <v>8</v>
          </cell>
          <cell r="MS23" t="str">
            <v>021605</v>
          </cell>
          <cell r="MT23">
            <v>46</v>
          </cell>
          <cell r="MU23" t="str">
            <v>021605</v>
          </cell>
          <cell r="MV23">
            <v>8</v>
          </cell>
          <cell r="MW23" t="str">
            <v>021605</v>
          </cell>
          <cell r="MX23">
            <v>31</v>
          </cell>
          <cell r="MY23" t="str">
            <v>021605</v>
          </cell>
          <cell r="MZ23">
            <v>5</v>
          </cell>
          <cell r="NA23" t="str">
            <v>021605</v>
          </cell>
          <cell r="NB23">
            <v>25</v>
          </cell>
          <cell r="NC23" t="str">
            <v>021605</v>
          </cell>
          <cell r="ND23">
            <v>4</v>
          </cell>
          <cell r="NE23" t="str">
            <v>021605</v>
          </cell>
          <cell r="NF23">
            <v>22</v>
          </cell>
          <cell r="NG23" t="str">
            <v>021605</v>
          </cell>
          <cell r="NH23">
            <v>2</v>
          </cell>
          <cell r="NI23" t="str">
            <v>021606</v>
          </cell>
          <cell r="NJ23">
            <v>12</v>
          </cell>
          <cell r="NK23" t="str">
            <v>021605</v>
          </cell>
          <cell r="NL23">
            <v>2</v>
          </cell>
          <cell r="NM23" t="str">
            <v>021605</v>
          </cell>
          <cell r="NN23">
            <v>6</v>
          </cell>
          <cell r="NQ23" t="str">
            <v>021606</v>
          </cell>
          <cell r="NR23">
            <v>5</v>
          </cell>
          <cell r="NS23" t="str">
            <v>021605</v>
          </cell>
          <cell r="NT23">
            <v>1</v>
          </cell>
          <cell r="NU23" t="str">
            <v>021701</v>
          </cell>
          <cell r="NV23">
            <v>9</v>
          </cell>
          <cell r="NW23" t="str">
            <v>021605</v>
          </cell>
          <cell r="NX23">
            <v>1</v>
          </cell>
          <cell r="NY23" t="str">
            <v>021701</v>
          </cell>
          <cell r="NZ23">
            <v>6</v>
          </cell>
          <cell r="OA23" t="str">
            <v>021605</v>
          </cell>
          <cell r="OB23">
            <v>1</v>
          </cell>
          <cell r="OC23" t="str">
            <v>022001</v>
          </cell>
          <cell r="OD23">
            <v>3</v>
          </cell>
          <cell r="OG23" t="str">
            <v>023005</v>
          </cell>
          <cell r="OH23">
            <v>2</v>
          </cell>
          <cell r="OK23" t="str">
            <v>029100</v>
          </cell>
          <cell r="OL23">
            <v>1</v>
          </cell>
        </row>
        <row r="24">
          <cell r="C24" t="str">
            <v>021605</v>
          </cell>
          <cell r="D24">
            <v>156</v>
          </cell>
          <cell r="E24" t="str">
            <v>021605</v>
          </cell>
          <cell r="F24">
            <v>119</v>
          </cell>
          <cell r="G24" t="str">
            <v>021605</v>
          </cell>
          <cell r="H24">
            <v>159</v>
          </cell>
          <cell r="I24" t="str">
            <v>021605</v>
          </cell>
          <cell r="J24">
            <v>147</v>
          </cell>
          <cell r="K24" t="str">
            <v>021605</v>
          </cell>
          <cell r="L24">
            <v>162</v>
          </cell>
          <cell r="M24" t="str">
            <v>021605</v>
          </cell>
          <cell r="N24">
            <v>146</v>
          </cell>
          <cell r="O24" t="str">
            <v>021605</v>
          </cell>
          <cell r="P24">
            <v>181</v>
          </cell>
          <cell r="Q24" t="str">
            <v>021605</v>
          </cell>
          <cell r="R24">
            <v>153</v>
          </cell>
          <cell r="S24" t="str">
            <v>021605</v>
          </cell>
          <cell r="T24">
            <v>180</v>
          </cell>
          <cell r="U24" t="str">
            <v>021605</v>
          </cell>
          <cell r="V24">
            <v>179</v>
          </cell>
          <cell r="W24" t="str">
            <v>021605</v>
          </cell>
          <cell r="X24">
            <v>218</v>
          </cell>
          <cell r="Y24" t="str">
            <v>021605</v>
          </cell>
          <cell r="Z24">
            <v>199</v>
          </cell>
          <cell r="AA24" t="str">
            <v>021605</v>
          </cell>
          <cell r="AB24">
            <v>221</v>
          </cell>
          <cell r="AC24" t="str">
            <v>021605</v>
          </cell>
          <cell r="AD24">
            <v>201</v>
          </cell>
          <cell r="AE24" t="str">
            <v>021605</v>
          </cell>
          <cell r="AF24">
            <v>252</v>
          </cell>
          <cell r="AG24" t="str">
            <v>021605</v>
          </cell>
          <cell r="AH24">
            <v>212</v>
          </cell>
          <cell r="AI24" t="str">
            <v>021605</v>
          </cell>
          <cell r="AJ24">
            <v>226</v>
          </cell>
          <cell r="AK24" t="str">
            <v>021605</v>
          </cell>
          <cell r="AL24">
            <v>221</v>
          </cell>
          <cell r="AM24" t="str">
            <v>021605</v>
          </cell>
          <cell r="AN24">
            <v>220</v>
          </cell>
          <cell r="AO24" t="str">
            <v>021605</v>
          </cell>
          <cell r="AP24">
            <v>224</v>
          </cell>
          <cell r="AQ24" t="str">
            <v>021605</v>
          </cell>
          <cell r="AR24">
            <v>235</v>
          </cell>
          <cell r="AS24" t="str">
            <v>021605</v>
          </cell>
          <cell r="AT24">
            <v>212</v>
          </cell>
          <cell r="AU24" t="str">
            <v>021605</v>
          </cell>
          <cell r="AV24">
            <v>250</v>
          </cell>
          <cell r="AW24" t="str">
            <v>021605</v>
          </cell>
          <cell r="AX24">
            <v>256</v>
          </cell>
          <cell r="AY24" t="str">
            <v>021605</v>
          </cell>
          <cell r="AZ24">
            <v>241</v>
          </cell>
          <cell r="BA24" t="str">
            <v>021605</v>
          </cell>
          <cell r="BB24">
            <v>245</v>
          </cell>
          <cell r="BC24" t="str">
            <v>021605</v>
          </cell>
          <cell r="BD24">
            <v>250</v>
          </cell>
          <cell r="BE24" t="str">
            <v>021605</v>
          </cell>
          <cell r="BF24">
            <v>251</v>
          </cell>
          <cell r="BG24" t="str">
            <v>021605</v>
          </cell>
          <cell r="BH24">
            <v>183</v>
          </cell>
          <cell r="BI24" t="str">
            <v>021605</v>
          </cell>
          <cell r="BJ24">
            <v>179</v>
          </cell>
          <cell r="BK24" t="str">
            <v>021605</v>
          </cell>
          <cell r="BL24">
            <v>180</v>
          </cell>
          <cell r="BM24" t="str">
            <v>021605</v>
          </cell>
          <cell r="BN24">
            <v>173</v>
          </cell>
          <cell r="BO24" t="str">
            <v>021601</v>
          </cell>
          <cell r="BP24">
            <v>456</v>
          </cell>
          <cell r="BQ24" t="str">
            <v>021601</v>
          </cell>
          <cell r="BR24">
            <v>398</v>
          </cell>
          <cell r="BS24" t="str">
            <v>021602</v>
          </cell>
          <cell r="BT24">
            <v>587</v>
          </cell>
          <cell r="BU24" t="str">
            <v>021605</v>
          </cell>
          <cell r="BV24">
            <v>121</v>
          </cell>
          <cell r="BW24" t="str">
            <v>021602</v>
          </cell>
          <cell r="BX24">
            <v>603</v>
          </cell>
          <cell r="BY24" t="str">
            <v>021604</v>
          </cell>
          <cell r="BZ24">
            <v>30</v>
          </cell>
          <cell r="CA24" t="str">
            <v>021606</v>
          </cell>
          <cell r="CB24">
            <v>91</v>
          </cell>
          <cell r="CC24" t="str">
            <v>021605</v>
          </cell>
          <cell r="CD24">
            <v>114</v>
          </cell>
          <cell r="CE24" t="str">
            <v>021604</v>
          </cell>
          <cell r="CF24">
            <v>35</v>
          </cell>
          <cell r="CG24" t="str">
            <v>021604</v>
          </cell>
          <cell r="CH24">
            <v>33</v>
          </cell>
          <cell r="CI24" t="str">
            <v>021602</v>
          </cell>
          <cell r="CJ24">
            <v>584</v>
          </cell>
          <cell r="CK24" t="str">
            <v>021606</v>
          </cell>
          <cell r="CL24">
            <v>47</v>
          </cell>
          <cell r="CM24" t="str">
            <v>021606</v>
          </cell>
          <cell r="CN24">
            <v>67</v>
          </cell>
          <cell r="CO24" t="str">
            <v>021604</v>
          </cell>
          <cell r="CP24">
            <v>43</v>
          </cell>
          <cell r="CQ24" t="str">
            <v>021606</v>
          </cell>
          <cell r="CR24">
            <v>88</v>
          </cell>
          <cell r="CS24" t="str">
            <v>021605</v>
          </cell>
          <cell r="CT24">
            <v>98</v>
          </cell>
          <cell r="CU24" t="str">
            <v>021606</v>
          </cell>
          <cell r="CV24">
            <v>68</v>
          </cell>
          <cell r="CW24" t="str">
            <v>021606</v>
          </cell>
          <cell r="CX24">
            <v>48</v>
          </cell>
          <cell r="CY24" t="str">
            <v>021606</v>
          </cell>
          <cell r="CZ24">
            <v>94</v>
          </cell>
          <cell r="DA24" t="str">
            <v>021605</v>
          </cell>
          <cell r="DB24">
            <v>88</v>
          </cell>
          <cell r="DC24" t="str">
            <v>021606</v>
          </cell>
          <cell r="DD24">
            <v>90</v>
          </cell>
          <cell r="DE24" t="str">
            <v>021605</v>
          </cell>
          <cell r="DF24">
            <v>102</v>
          </cell>
          <cell r="DG24" t="str">
            <v>021606</v>
          </cell>
          <cell r="DH24">
            <v>88</v>
          </cell>
          <cell r="DI24" t="str">
            <v>021606</v>
          </cell>
          <cell r="DJ24">
            <v>48</v>
          </cell>
          <cell r="DK24" t="str">
            <v>021606</v>
          </cell>
          <cell r="DL24">
            <v>103</v>
          </cell>
          <cell r="DM24" t="str">
            <v>021606</v>
          </cell>
          <cell r="DN24">
            <v>49</v>
          </cell>
          <cell r="DO24" t="str">
            <v>021606</v>
          </cell>
          <cell r="DP24">
            <v>114</v>
          </cell>
          <cell r="DQ24" t="str">
            <v>021606</v>
          </cell>
          <cell r="DR24">
            <v>71</v>
          </cell>
          <cell r="DS24" t="str">
            <v>021605</v>
          </cell>
          <cell r="DT24">
            <v>229</v>
          </cell>
          <cell r="DU24" t="str">
            <v>021605</v>
          </cell>
          <cell r="DV24">
            <v>130</v>
          </cell>
          <cell r="DW24" t="str">
            <v>021606</v>
          </cell>
          <cell r="DX24">
            <v>108</v>
          </cell>
          <cell r="DY24" t="str">
            <v>021606</v>
          </cell>
          <cell r="DZ24">
            <v>84</v>
          </cell>
          <cell r="EA24" t="str">
            <v>021606</v>
          </cell>
          <cell r="EB24">
            <v>117</v>
          </cell>
          <cell r="EC24" t="str">
            <v>021606</v>
          </cell>
          <cell r="ED24">
            <v>81</v>
          </cell>
          <cell r="EE24" t="str">
            <v>021606</v>
          </cell>
          <cell r="EF24">
            <v>119</v>
          </cell>
          <cell r="EG24" t="str">
            <v>021605</v>
          </cell>
          <cell r="EH24">
            <v>170</v>
          </cell>
          <cell r="EI24" t="str">
            <v>021606</v>
          </cell>
          <cell r="EJ24">
            <v>109</v>
          </cell>
          <cell r="EK24" t="str">
            <v>021606</v>
          </cell>
          <cell r="EL24">
            <v>100</v>
          </cell>
          <cell r="EM24" t="str">
            <v>021606</v>
          </cell>
          <cell r="EN24">
            <v>109</v>
          </cell>
          <cell r="EO24" t="str">
            <v>021606</v>
          </cell>
          <cell r="EP24">
            <v>87</v>
          </cell>
          <cell r="EQ24" t="str">
            <v>021606</v>
          </cell>
          <cell r="ER24">
            <v>103</v>
          </cell>
          <cell r="ES24" t="str">
            <v>021605</v>
          </cell>
          <cell r="ET24">
            <v>169</v>
          </cell>
          <cell r="EU24" t="str">
            <v>021606</v>
          </cell>
          <cell r="EV24">
            <v>93</v>
          </cell>
          <cell r="EW24" t="str">
            <v>021606</v>
          </cell>
          <cell r="EX24">
            <v>99</v>
          </cell>
          <cell r="EY24" t="str">
            <v>021606</v>
          </cell>
          <cell r="EZ24">
            <v>96</v>
          </cell>
          <cell r="FA24" t="str">
            <v>021606</v>
          </cell>
          <cell r="FB24">
            <v>83</v>
          </cell>
          <cell r="FC24" t="str">
            <v>021606</v>
          </cell>
          <cell r="FD24">
            <v>92</v>
          </cell>
          <cell r="FE24" t="str">
            <v>021606</v>
          </cell>
          <cell r="FF24">
            <v>91</v>
          </cell>
          <cell r="FG24" t="str">
            <v>021606</v>
          </cell>
          <cell r="FH24">
            <v>115</v>
          </cell>
          <cell r="FI24" t="str">
            <v>021606</v>
          </cell>
          <cell r="FJ24">
            <v>98</v>
          </cell>
          <cell r="FK24" t="str">
            <v>021606</v>
          </cell>
          <cell r="FL24">
            <v>89</v>
          </cell>
          <cell r="FM24" t="str">
            <v>021606</v>
          </cell>
          <cell r="FN24">
            <v>98</v>
          </cell>
          <cell r="FO24" t="str">
            <v>021606</v>
          </cell>
          <cell r="FP24">
            <v>89</v>
          </cell>
          <cell r="FQ24" t="str">
            <v>021606</v>
          </cell>
          <cell r="FR24">
            <v>79</v>
          </cell>
          <cell r="FS24" t="str">
            <v>021606</v>
          </cell>
          <cell r="FT24">
            <v>113</v>
          </cell>
          <cell r="FU24" t="str">
            <v>021606</v>
          </cell>
          <cell r="FV24">
            <v>96</v>
          </cell>
          <cell r="FW24" t="str">
            <v>021606</v>
          </cell>
          <cell r="FX24">
            <v>91</v>
          </cell>
          <cell r="FY24" t="str">
            <v>021606</v>
          </cell>
          <cell r="FZ24">
            <v>87</v>
          </cell>
          <cell r="GA24" t="str">
            <v>021606</v>
          </cell>
          <cell r="GB24">
            <v>86</v>
          </cell>
          <cell r="GC24" t="str">
            <v>021606</v>
          </cell>
          <cell r="GD24">
            <v>85</v>
          </cell>
          <cell r="GE24" t="str">
            <v>021606</v>
          </cell>
          <cell r="GF24">
            <v>99</v>
          </cell>
          <cell r="GG24" t="str">
            <v>021606</v>
          </cell>
          <cell r="GH24">
            <v>116</v>
          </cell>
          <cell r="GI24" t="str">
            <v>021606</v>
          </cell>
          <cell r="GJ24">
            <v>83</v>
          </cell>
          <cell r="GK24" t="str">
            <v>021606</v>
          </cell>
          <cell r="GL24">
            <v>108</v>
          </cell>
          <cell r="GM24" t="str">
            <v>021606</v>
          </cell>
          <cell r="GN24">
            <v>92</v>
          </cell>
          <cell r="GO24" t="str">
            <v>021606</v>
          </cell>
          <cell r="GP24">
            <v>112</v>
          </cell>
          <cell r="GQ24" t="str">
            <v>021606</v>
          </cell>
          <cell r="GR24">
            <v>110</v>
          </cell>
          <cell r="GS24" t="str">
            <v>021606</v>
          </cell>
          <cell r="GT24">
            <v>130</v>
          </cell>
          <cell r="GU24" t="str">
            <v>021606</v>
          </cell>
          <cell r="GV24">
            <v>130</v>
          </cell>
          <cell r="GW24" t="str">
            <v>021606</v>
          </cell>
          <cell r="GX24">
            <v>116</v>
          </cell>
          <cell r="GY24" t="str">
            <v>021606</v>
          </cell>
          <cell r="GZ24">
            <v>126</v>
          </cell>
          <cell r="HA24" t="str">
            <v>021606</v>
          </cell>
          <cell r="HB24">
            <v>144</v>
          </cell>
          <cell r="HC24" t="str">
            <v>021606</v>
          </cell>
          <cell r="HD24">
            <v>121</v>
          </cell>
          <cell r="HE24" t="str">
            <v>021605</v>
          </cell>
          <cell r="HF24">
            <v>221</v>
          </cell>
          <cell r="HG24" t="str">
            <v>021606</v>
          </cell>
          <cell r="HH24">
            <v>152</v>
          </cell>
          <cell r="HI24" t="str">
            <v>021606</v>
          </cell>
          <cell r="HJ24">
            <v>161</v>
          </cell>
          <cell r="HK24" t="str">
            <v>021606</v>
          </cell>
          <cell r="HL24">
            <v>154</v>
          </cell>
          <cell r="HM24" t="str">
            <v>021606</v>
          </cell>
          <cell r="HN24">
            <v>141</v>
          </cell>
          <cell r="HO24" t="str">
            <v>021606</v>
          </cell>
          <cell r="HP24">
            <v>147</v>
          </cell>
          <cell r="HQ24" t="str">
            <v>021606</v>
          </cell>
          <cell r="HR24">
            <v>151</v>
          </cell>
          <cell r="HS24" t="str">
            <v>021606</v>
          </cell>
          <cell r="HT24">
            <v>170</v>
          </cell>
          <cell r="HU24" t="str">
            <v>021606</v>
          </cell>
          <cell r="HV24">
            <v>156</v>
          </cell>
          <cell r="HW24" t="str">
            <v>021606</v>
          </cell>
          <cell r="HX24">
            <v>190</v>
          </cell>
          <cell r="HY24" t="str">
            <v>021606</v>
          </cell>
          <cell r="HZ24">
            <v>180</v>
          </cell>
          <cell r="IA24" t="str">
            <v>021606</v>
          </cell>
          <cell r="IB24">
            <v>146</v>
          </cell>
          <cell r="IC24" t="str">
            <v>021606</v>
          </cell>
          <cell r="ID24">
            <v>178</v>
          </cell>
          <cell r="IE24" t="str">
            <v>021606</v>
          </cell>
          <cell r="IF24">
            <v>185</v>
          </cell>
          <cell r="IG24" t="str">
            <v>021606</v>
          </cell>
          <cell r="IH24">
            <v>200</v>
          </cell>
          <cell r="II24" t="str">
            <v>021606</v>
          </cell>
          <cell r="IJ24">
            <v>178</v>
          </cell>
          <cell r="IK24" t="str">
            <v>021605</v>
          </cell>
          <cell r="IL24">
            <v>286</v>
          </cell>
          <cell r="IM24" t="str">
            <v>021606</v>
          </cell>
          <cell r="IN24">
            <v>158</v>
          </cell>
          <cell r="IO24" t="str">
            <v>021606</v>
          </cell>
          <cell r="IP24">
            <v>168</v>
          </cell>
          <cell r="IQ24" t="str">
            <v>021606</v>
          </cell>
          <cell r="IR24">
            <v>135</v>
          </cell>
          <cell r="IS24" t="str">
            <v>021606</v>
          </cell>
          <cell r="IT24">
            <v>162</v>
          </cell>
          <cell r="IU24" t="str">
            <v>021606</v>
          </cell>
          <cell r="IV24">
            <v>143</v>
          </cell>
          <cell r="IW24" t="str">
            <v>021606</v>
          </cell>
          <cell r="IX24">
            <v>189</v>
          </cell>
          <cell r="IY24" t="str">
            <v>021606</v>
          </cell>
          <cell r="IZ24">
            <v>128</v>
          </cell>
          <cell r="JA24" t="str">
            <v>021606</v>
          </cell>
          <cell r="JB24">
            <v>161</v>
          </cell>
          <cell r="JC24" t="str">
            <v>021606</v>
          </cell>
          <cell r="JD24">
            <v>99</v>
          </cell>
          <cell r="JE24" t="str">
            <v>021606</v>
          </cell>
          <cell r="JF24">
            <v>136</v>
          </cell>
          <cell r="JG24" t="str">
            <v>021606</v>
          </cell>
          <cell r="JH24">
            <v>121</v>
          </cell>
          <cell r="JI24" t="str">
            <v>021606</v>
          </cell>
          <cell r="JJ24">
            <v>134</v>
          </cell>
          <cell r="JK24" t="str">
            <v>021606</v>
          </cell>
          <cell r="JL24">
            <v>81</v>
          </cell>
          <cell r="JM24" t="str">
            <v>021606</v>
          </cell>
          <cell r="JN24">
            <v>138</v>
          </cell>
          <cell r="JO24" t="str">
            <v>021606</v>
          </cell>
          <cell r="JP24">
            <v>92</v>
          </cell>
          <cell r="JQ24" t="str">
            <v>021606</v>
          </cell>
          <cell r="JR24">
            <v>126</v>
          </cell>
          <cell r="JS24" t="str">
            <v>021606</v>
          </cell>
          <cell r="JT24">
            <v>88</v>
          </cell>
          <cell r="JU24" t="str">
            <v>021606</v>
          </cell>
          <cell r="JV24">
            <v>115</v>
          </cell>
          <cell r="JW24" t="str">
            <v>021606</v>
          </cell>
          <cell r="JX24">
            <v>52</v>
          </cell>
          <cell r="JY24" t="str">
            <v>021606</v>
          </cell>
          <cell r="JZ24">
            <v>80</v>
          </cell>
          <cell r="KA24" t="str">
            <v>021606</v>
          </cell>
          <cell r="KB24">
            <v>60</v>
          </cell>
          <cell r="KC24" t="str">
            <v>021606</v>
          </cell>
          <cell r="KD24">
            <v>118</v>
          </cell>
          <cell r="KE24" t="str">
            <v>021606</v>
          </cell>
          <cell r="KF24">
            <v>49</v>
          </cell>
          <cell r="KG24" t="str">
            <v>021606</v>
          </cell>
          <cell r="KH24">
            <v>73</v>
          </cell>
          <cell r="KI24" t="str">
            <v>021606</v>
          </cell>
          <cell r="KJ24">
            <v>32</v>
          </cell>
          <cell r="KK24" t="str">
            <v>021606</v>
          </cell>
          <cell r="KL24">
            <v>59</v>
          </cell>
          <cell r="KM24" t="str">
            <v>021606</v>
          </cell>
          <cell r="KN24">
            <v>35</v>
          </cell>
          <cell r="KO24" t="str">
            <v>021606</v>
          </cell>
          <cell r="KP24">
            <v>84</v>
          </cell>
          <cell r="KQ24" t="str">
            <v>021606</v>
          </cell>
          <cell r="KR24">
            <v>8</v>
          </cell>
          <cell r="KS24" t="str">
            <v>021606</v>
          </cell>
          <cell r="KT24">
            <v>33</v>
          </cell>
          <cell r="KU24" t="str">
            <v>021606</v>
          </cell>
          <cell r="KV24">
            <v>13</v>
          </cell>
          <cell r="KW24" t="str">
            <v>021606</v>
          </cell>
          <cell r="KX24">
            <v>13</v>
          </cell>
          <cell r="KY24" t="str">
            <v>021606</v>
          </cell>
          <cell r="KZ24">
            <v>11</v>
          </cell>
          <cell r="LA24" t="str">
            <v>021606</v>
          </cell>
          <cell r="LB24">
            <v>23</v>
          </cell>
          <cell r="LC24" t="str">
            <v>021606</v>
          </cell>
          <cell r="LD24">
            <v>17</v>
          </cell>
          <cell r="LE24" t="str">
            <v>021606</v>
          </cell>
          <cell r="LF24">
            <v>56</v>
          </cell>
          <cell r="LG24" t="str">
            <v>021606</v>
          </cell>
          <cell r="LH24">
            <v>26</v>
          </cell>
          <cell r="LI24" t="str">
            <v>021606</v>
          </cell>
          <cell r="LJ24">
            <v>69</v>
          </cell>
          <cell r="LK24" t="str">
            <v>021606</v>
          </cell>
          <cell r="LL24">
            <v>29</v>
          </cell>
          <cell r="LM24" t="str">
            <v>021606</v>
          </cell>
          <cell r="LN24">
            <v>76</v>
          </cell>
          <cell r="LO24" t="str">
            <v>021606</v>
          </cell>
          <cell r="LP24">
            <v>21</v>
          </cell>
          <cell r="LQ24" t="str">
            <v>021606</v>
          </cell>
          <cell r="LR24">
            <v>81</v>
          </cell>
          <cell r="LS24" t="str">
            <v>021606</v>
          </cell>
          <cell r="LT24">
            <v>24</v>
          </cell>
          <cell r="LU24" t="str">
            <v>021606</v>
          </cell>
          <cell r="LV24">
            <v>85</v>
          </cell>
          <cell r="LW24" t="str">
            <v>021606</v>
          </cell>
          <cell r="LX24">
            <v>25</v>
          </cell>
          <cell r="LY24" t="str">
            <v>021606</v>
          </cell>
          <cell r="LZ24">
            <v>85</v>
          </cell>
          <cell r="MA24" t="str">
            <v>021606</v>
          </cell>
          <cell r="MB24">
            <v>22</v>
          </cell>
          <cell r="MC24" t="str">
            <v>021606</v>
          </cell>
          <cell r="MD24">
            <v>51</v>
          </cell>
          <cell r="ME24" t="str">
            <v>021606</v>
          </cell>
          <cell r="MF24">
            <v>21</v>
          </cell>
          <cell r="MG24" t="str">
            <v>021606</v>
          </cell>
          <cell r="MH24">
            <v>48</v>
          </cell>
          <cell r="MI24" t="str">
            <v>021606</v>
          </cell>
          <cell r="MJ24">
            <v>11</v>
          </cell>
          <cell r="MK24" t="str">
            <v>021606</v>
          </cell>
          <cell r="ML24">
            <v>26</v>
          </cell>
          <cell r="MM24" t="str">
            <v>021606</v>
          </cell>
          <cell r="MN24">
            <v>11</v>
          </cell>
          <cell r="MO24" t="str">
            <v>021606</v>
          </cell>
          <cell r="MP24">
            <v>22</v>
          </cell>
          <cell r="MQ24" t="str">
            <v>021606</v>
          </cell>
          <cell r="MR24">
            <v>7</v>
          </cell>
          <cell r="MS24" t="str">
            <v>021606</v>
          </cell>
          <cell r="MT24">
            <v>38</v>
          </cell>
          <cell r="MU24" t="str">
            <v>021606</v>
          </cell>
          <cell r="MV24">
            <v>8</v>
          </cell>
          <cell r="MW24" t="str">
            <v>021606</v>
          </cell>
          <cell r="MX24">
            <v>29</v>
          </cell>
          <cell r="MY24" t="str">
            <v>021606</v>
          </cell>
          <cell r="MZ24">
            <v>3</v>
          </cell>
          <cell r="NA24" t="str">
            <v>021606</v>
          </cell>
          <cell r="NB24">
            <v>24</v>
          </cell>
          <cell r="NC24" t="str">
            <v>021606</v>
          </cell>
          <cell r="ND24">
            <v>3</v>
          </cell>
          <cell r="NE24" t="str">
            <v>021606</v>
          </cell>
          <cell r="NF24">
            <v>8</v>
          </cell>
          <cell r="NG24" t="str">
            <v>021606</v>
          </cell>
          <cell r="NH24">
            <v>3</v>
          </cell>
          <cell r="NI24" t="str">
            <v>021607</v>
          </cell>
          <cell r="NJ24">
            <v>37</v>
          </cell>
          <cell r="NK24" t="str">
            <v>021606</v>
          </cell>
          <cell r="NL24">
            <v>1</v>
          </cell>
          <cell r="NM24" t="str">
            <v>021606</v>
          </cell>
          <cell r="NN24">
            <v>3</v>
          </cell>
          <cell r="NO24" t="str">
            <v>021606</v>
          </cell>
          <cell r="NP24">
            <v>1</v>
          </cell>
          <cell r="NQ24" t="str">
            <v>021607</v>
          </cell>
          <cell r="NR24">
            <v>7</v>
          </cell>
          <cell r="NU24" t="str">
            <v>021706</v>
          </cell>
          <cell r="NV24">
            <v>3</v>
          </cell>
          <cell r="NY24" t="str">
            <v>021800</v>
          </cell>
          <cell r="NZ24">
            <v>6</v>
          </cell>
          <cell r="OA24" t="str">
            <v>021606</v>
          </cell>
          <cell r="OB24">
            <v>1</v>
          </cell>
          <cell r="OC24" t="str">
            <v>022003</v>
          </cell>
          <cell r="OD24">
            <v>1</v>
          </cell>
          <cell r="OG24" t="str">
            <v>023500</v>
          </cell>
          <cell r="OH24">
            <v>4</v>
          </cell>
          <cell r="OK24" t="str">
            <v>029700</v>
          </cell>
          <cell r="OL24">
            <v>1</v>
          </cell>
        </row>
        <row r="25">
          <cell r="C25" t="str">
            <v>021606</v>
          </cell>
          <cell r="D25">
            <v>50</v>
          </cell>
          <cell r="E25" t="str">
            <v>021606</v>
          </cell>
          <cell r="F25">
            <v>47</v>
          </cell>
          <cell r="G25" t="str">
            <v>021606</v>
          </cell>
          <cell r="H25">
            <v>65</v>
          </cell>
          <cell r="I25" t="str">
            <v>021606</v>
          </cell>
          <cell r="J25">
            <v>66</v>
          </cell>
          <cell r="K25" t="str">
            <v>021606</v>
          </cell>
          <cell r="L25">
            <v>72</v>
          </cell>
          <cell r="M25" t="str">
            <v>021606</v>
          </cell>
          <cell r="N25">
            <v>66</v>
          </cell>
          <cell r="O25" t="str">
            <v>021606</v>
          </cell>
          <cell r="P25">
            <v>83</v>
          </cell>
          <cell r="Q25" t="str">
            <v>021606</v>
          </cell>
          <cell r="R25">
            <v>70</v>
          </cell>
          <cell r="S25" t="str">
            <v>021606</v>
          </cell>
          <cell r="T25">
            <v>87</v>
          </cell>
          <cell r="U25" t="str">
            <v>021606</v>
          </cell>
          <cell r="V25">
            <v>79</v>
          </cell>
          <cell r="W25" t="str">
            <v>021606</v>
          </cell>
          <cell r="X25">
            <v>105</v>
          </cell>
          <cell r="Y25" t="str">
            <v>021606</v>
          </cell>
          <cell r="Z25">
            <v>105</v>
          </cell>
          <cell r="AA25" t="str">
            <v>021606</v>
          </cell>
          <cell r="AB25">
            <v>103</v>
          </cell>
          <cell r="AC25" t="str">
            <v>021606</v>
          </cell>
          <cell r="AD25">
            <v>86</v>
          </cell>
          <cell r="AE25" t="str">
            <v>021606</v>
          </cell>
          <cell r="AF25">
            <v>80</v>
          </cell>
          <cell r="AG25" t="str">
            <v>021606</v>
          </cell>
          <cell r="AH25">
            <v>85</v>
          </cell>
          <cell r="AI25" t="str">
            <v>021606</v>
          </cell>
          <cell r="AJ25">
            <v>99</v>
          </cell>
          <cell r="AK25" t="str">
            <v>021606</v>
          </cell>
          <cell r="AL25">
            <v>94</v>
          </cell>
          <cell r="AM25" t="str">
            <v>021606</v>
          </cell>
          <cell r="AN25">
            <v>120</v>
          </cell>
          <cell r="AO25" t="str">
            <v>021606</v>
          </cell>
          <cell r="AP25">
            <v>96</v>
          </cell>
          <cell r="AQ25" t="str">
            <v>021606</v>
          </cell>
          <cell r="AR25">
            <v>117</v>
          </cell>
          <cell r="AS25" t="str">
            <v>021606</v>
          </cell>
          <cell r="AT25">
            <v>105</v>
          </cell>
          <cell r="AU25" t="str">
            <v>021606</v>
          </cell>
          <cell r="AV25">
            <v>114</v>
          </cell>
          <cell r="AW25" t="str">
            <v>021606</v>
          </cell>
          <cell r="AX25">
            <v>125</v>
          </cell>
          <cell r="AY25" t="str">
            <v>021606</v>
          </cell>
          <cell r="AZ25">
            <v>112</v>
          </cell>
          <cell r="BA25" t="str">
            <v>021606</v>
          </cell>
          <cell r="BB25">
            <v>118</v>
          </cell>
          <cell r="BC25" t="str">
            <v>021606</v>
          </cell>
          <cell r="BD25">
            <v>98</v>
          </cell>
          <cell r="BE25" t="str">
            <v>021606</v>
          </cell>
          <cell r="BF25">
            <v>110</v>
          </cell>
          <cell r="BG25" t="str">
            <v>021606</v>
          </cell>
          <cell r="BH25">
            <v>91</v>
          </cell>
          <cell r="BI25" t="str">
            <v>021606</v>
          </cell>
          <cell r="BJ25">
            <v>89</v>
          </cell>
          <cell r="BK25" t="str">
            <v>021606</v>
          </cell>
          <cell r="BL25">
            <v>93</v>
          </cell>
          <cell r="BM25" t="str">
            <v>021606</v>
          </cell>
          <cell r="BN25">
            <v>86</v>
          </cell>
          <cell r="BO25" t="str">
            <v>021602</v>
          </cell>
          <cell r="BP25">
            <v>555</v>
          </cell>
          <cell r="BQ25" t="str">
            <v>021602</v>
          </cell>
          <cell r="BR25">
            <v>497</v>
          </cell>
          <cell r="BS25" t="str">
            <v>021604</v>
          </cell>
          <cell r="BT25">
            <v>41</v>
          </cell>
          <cell r="BU25" t="str">
            <v>021606</v>
          </cell>
          <cell r="BV25">
            <v>79</v>
          </cell>
          <cell r="BW25" t="str">
            <v>021604</v>
          </cell>
          <cell r="BX25">
            <v>30</v>
          </cell>
          <cell r="BY25" t="str">
            <v>021605</v>
          </cell>
          <cell r="BZ25">
            <v>94</v>
          </cell>
          <cell r="CA25" t="str">
            <v>021607</v>
          </cell>
          <cell r="CB25">
            <v>126</v>
          </cell>
          <cell r="CC25" t="str">
            <v>021606</v>
          </cell>
          <cell r="CD25">
            <v>48</v>
          </cell>
          <cell r="CE25" t="str">
            <v>021605</v>
          </cell>
          <cell r="CF25">
            <v>168</v>
          </cell>
          <cell r="CG25" t="str">
            <v>021605</v>
          </cell>
          <cell r="CH25">
            <v>109</v>
          </cell>
          <cell r="CI25" t="str">
            <v>021604</v>
          </cell>
          <cell r="CJ25">
            <v>44</v>
          </cell>
          <cell r="CK25" t="str">
            <v>021607</v>
          </cell>
          <cell r="CL25">
            <v>70</v>
          </cell>
          <cell r="CM25" t="str">
            <v>021607</v>
          </cell>
          <cell r="CN25">
            <v>137</v>
          </cell>
          <cell r="CO25" t="str">
            <v>021605</v>
          </cell>
          <cell r="CP25">
            <v>90</v>
          </cell>
          <cell r="CQ25" t="str">
            <v>021607</v>
          </cell>
          <cell r="CR25">
            <v>131</v>
          </cell>
          <cell r="CS25" t="str">
            <v>021606</v>
          </cell>
          <cell r="CT25">
            <v>56</v>
          </cell>
          <cell r="CU25" t="str">
            <v>021607</v>
          </cell>
          <cell r="CV25">
            <v>168</v>
          </cell>
          <cell r="CW25" t="str">
            <v>021607</v>
          </cell>
          <cell r="CX25">
            <v>101</v>
          </cell>
          <cell r="CY25" t="str">
            <v>021607</v>
          </cell>
          <cell r="CZ25">
            <v>137</v>
          </cell>
          <cell r="DA25" t="str">
            <v>021606</v>
          </cell>
          <cell r="DB25">
            <v>51</v>
          </cell>
          <cell r="DC25" t="str">
            <v>021607</v>
          </cell>
          <cell r="DD25">
            <v>151</v>
          </cell>
          <cell r="DE25" t="str">
            <v>021606</v>
          </cell>
          <cell r="DF25">
            <v>66</v>
          </cell>
          <cell r="DG25" t="str">
            <v>021607</v>
          </cell>
          <cell r="DH25">
            <v>145</v>
          </cell>
          <cell r="DI25" t="str">
            <v>021607</v>
          </cell>
          <cell r="DJ25">
            <v>81</v>
          </cell>
          <cell r="DK25" t="str">
            <v>021607</v>
          </cell>
          <cell r="DL25">
            <v>167</v>
          </cell>
          <cell r="DM25" t="str">
            <v>021607</v>
          </cell>
          <cell r="DN25">
            <v>107</v>
          </cell>
          <cell r="DO25" t="str">
            <v>021607</v>
          </cell>
          <cell r="DP25">
            <v>169</v>
          </cell>
          <cell r="DQ25" t="str">
            <v>021607</v>
          </cell>
          <cell r="DR25">
            <v>127</v>
          </cell>
          <cell r="DS25" t="str">
            <v>021606</v>
          </cell>
          <cell r="DT25">
            <v>104</v>
          </cell>
          <cell r="DU25" t="str">
            <v>021606</v>
          </cell>
          <cell r="DV25">
            <v>74</v>
          </cell>
          <cell r="DW25" t="str">
            <v>021607</v>
          </cell>
          <cell r="DX25">
            <v>245</v>
          </cell>
          <cell r="DY25" t="str">
            <v>021607</v>
          </cell>
          <cell r="DZ25">
            <v>138</v>
          </cell>
          <cell r="EA25" t="str">
            <v>021607</v>
          </cell>
          <cell r="EB25">
            <v>224</v>
          </cell>
          <cell r="EC25" t="str">
            <v>021607</v>
          </cell>
          <cell r="ED25">
            <v>151</v>
          </cell>
          <cell r="EE25" t="str">
            <v>021607</v>
          </cell>
          <cell r="EF25">
            <v>184</v>
          </cell>
          <cell r="EG25" t="str">
            <v>021606</v>
          </cell>
          <cell r="EH25">
            <v>101</v>
          </cell>
          <cell r="EI25" t="str">
            <v>021607</v>
          </cell>
          <cell r="EJ25">
            <v>199</v>
          </cell>
          <cell r="EK25" t="str">
            <v>021607</v>
          </cell>
          <cell r="EL25">
            <v>189</v>
          </cell>
          <cell r="EM25" t="str">
            <v>021607</v>
          </cell>
          <cell r="EN25">
            <v>188</v>
          </cell>
          <cell r="EO25" t="str">
            <v>021607</v>
          </cell>
          <cell r="EP25">
            <v>155</v>
          </cell>
          <cell r="EQ25" t="str">
            <v>021607</v>
          </cell>
          <cell r="ER25">
            <v>181</v>
          </cell>
          <cell r="ES25" t="str">
            <v>021606</v>
          </cell>
          <cell r="ET25">
            <v>91</v>
          </cell>
          <cell r="EU25" t="str">
            <v>021607</v>
          </cell>
          <cell r="EV25">
            <v>189</v>
          </cell>
          <cell r="EW25" t="str">
            <v>021607</v>
          </cell>
          <cell r="EX25">
            <v>149</v>
          </cell>
          <cell r="EY25" t="str">
            <v>021607</v>
          </cell>
          <cell r="EZ25">
            <v>185</v>
          </cell>
          <cell r="FA25" t="str">
            <v>021607</v>
          </cell>
          <cell r="FB25">
            <v>164</v>
          </cell>
          <cell r="FC25" t="str">
            <v>021607</v>
          </cell>
          <cell r="FD25">
            <v>150</v>
          </cell>
          <cell r="FE25" t="str">
            <v>021607</v>
          </cell>
          <cell r="FF25">
            <v>166</v>
          </cell>
          <cell r="FG25" t="str">
            <v>021607</v>
          </cell>
          <cell r="FH25">
            <v>154</v>
          </cell>
          <cell r="FI25" t="str">
            <v>021607</v>
          </cell>
          <cell r="FJ25">
            <v>147</v>
          </cell>
          <cell r="FK25" t="str">
            <v>021607</v>
          </cell>
          <cell r="FL25">
            <v>179</v>
          </cell>
          <cell r="FM25" t="str">
            <v>021607</v>
          </cell>
          <cell r="FN25">
            <v>153</v>
          </cell>
          <cell r="FO25" t="str">
            <v>021607</v>
          </cell>
          <cell r="FP25">
            <v>172</v>
          </cell>
          <cell r="FQ25" t="str">
            <v>021607</v>
          </cell>
          <cell r="FR25">
            <v>194</v>
          </cell>
          <cell r="FS25" t="str">
            <v>021607</v>
          </cell>
          <cell r="FT25">
            <v>155</v>
          </cell>
          <cell r="FU25" t="str">
            <v>021607</v>
          </cell>
          <cell r="FV25">
            <v>182</v>
          </cell>
          <cell r="FW25" t="str">
            <v>021607</v>
          </cell>
          <cell r="FX25">
            <v>176</v>
          </cell>
          <cell r="FY25" t="str">
            <v>021607</v>
          </cell>
          <cell r="FZ25">
            <v>204</v>
          </cell>
          <cell r="GA25" t="str">
            <v>021607</v>
          </cell>
          <cell r="GB25">
            <v>182</v>
          </cell>
          <cell r="GC25" t="str">
            <v>021607</v>
          </cell>
          <cell r="GD25">
            <v>194</v>
          </cell>
          <cell r="GE25" t="str">
            <v>021607</v>
          </cell>
          <cell r="GF25">
            <v>176</v>
          </cell>
          <cell r="GG25" t="str">
            <v>021607</v>
          </cell>
          <cell r="GH25">
            <v>189</v>
          </cell>
          <cell r="GI25" t="str">
            <v>021607</v>
          </cell>
          <cell r="GJ25">
            <v>182</v>
          </cell>
          <cell r="GK25" t="str">
            <v>021607</v>
          </cell>
          <cell r="GL25">
            <v>212</v>
          </cell>
          <cell r="GM25" t="str">
            <v>021607</v>
          </cell>
          <cell r="GN25">
            <v>208</v>
          </cell>
          <cell r="GO25" t="str">
            <v>021607</v>
          </cell>
          <cell r="GP25">
            <v>199</v>
          </cell>
          <cell r="GQ25" t="str">
            <v>021607</v>
          </cell>
          <cell r="GR25">
            <v>209</v>
          </cell>
          <cell r="GS25" t="str">
            <v>021607</v>
          </cell>
          <cell r="GT25">
            <v>220</v>
          </cell>
          <cell r="GU25" t="str">
            <v>021607</v>
          </cell>
          <cell r="GV25">
            <v>230</v>
          </cell>
          <cell r="GW25" t="str">
            <v>021607</v>
          </cell>
          <cell r="GX25">
            <v>207</v>
          </cell>
          <cell r="GY25" t="str">
            <v>021607</v>
          </cell>
          <cell r="GZ25">
            <v>268</v>
          </cell>
          <cell r="HA25" t="str">
            <v>021607</v>
          </cell>
          <cell r="HB25">
            <v>241</v>
          </cell>
          <cell r="HC25" t="str">
            <v>021607</v>
          </cell>
          <cell r="HD25">
            <v>254</v>
          </cell>
          <cell r="HE25" t="str">
            <v>021606</v>
          </cell>
          <cell r="HF25">
            <v>127</v>
          </cell>
          <cell r="HG25" t="str">
            <v>021607</v>
          </cell>
          <cell r="HH25">
            <v>244</v>
          </cell>
          <cell r="HI25" t="str">
            <v>021607</v>
          </cell>
          <cell r="HJ25">
            <v>229</v>
          </cell>
          <cell r="HK25" t="str">
            <v>021607</v>
          </cell>
          <cell r="HL25">
            <v>300</v>
          </cell>
          <cell r="HM25" t="str">
            <v>021607</v>
          </cell>
          <cell r="HN25">
            <v>254</v>
          </cell>
          <cell r="HO25" t="str">
            <v>021607</v>
          </cell>
          <cell r="HP25">
            <v>296</v>
          </cell>
          <cell r="HQ25" t="str">
            <v>021607</v>
          </cell>
          <cell r="HR25">
            <v>245</v>
          </cell>
          <cell r="HS25" t="str">
            <v>021607</v>
          </cell>
          <cell r="HT25">
            <v>288</v>
          </cell>
          <cell r="HU25" t="str">
            <v>021607</v>
          </cell>
          <cell r="HV25">
            <v>260</v>
          </cell>
          <cell r="HW25" t="str">
            <v>021607</v>
          </cell>
          <cell r="HX25">
            <v>274</v>
          </cell>
          <cell r="HY25" t="str">
            <v>021607</v>
          </cell>
          <cell r="HZ25">
            <v>288</v>
          </cell>
          <cell r="IA25" t="str">
            <v>021607</v>
          </cell>
          <cell r="IB25">
            <v>296</v>
          </cell>
          <cell r="IC25" t="str">
            <v>021607</v>
          </cell>
          <cell r="ID25">
            <v>269</v>
          </cell>
          <cell r="IE25" t="str">
            <v>021607</v>
          </cell>
          <cell r="IF25">
            <v>322</v>
          </cell>
          <cell r="IG25" t="str">
            <v>021607</v>
          </cell>
          <cell r="IH25">
            <v>280</v>
          </cell>
          <cell r="II25" t="str">
            <v>021607</v>
          </cell>
          <cell r="IJ25">
            <v>282</v>
          </cell>
          <cell r="IK25" t="str">
            <v>021606</v>
          </cell>
          <cell r="IL25">
            <v>208</v>
          </cell>
          <cell r="IM25" t="str">
            <v>021607</v>
          </cell>
          <cell r="IN25">
            <v>246</v>
          </cell>
          <cell r="IO25" t="str">
            <v>021607</v>
          </cell>
          <cell r="IP25">
            <v>285</v>
          </cell>
          <cell r="IQ25" t="str">
            <v>021607</v>
          </cell>
          <cell r="IR25">
            <v>237</v>
          </cell>
          <cell r="IS25" t="str">
            <v>021607</v>
          </cell>
          <cell r="IT25">
            <v>254</v>
          </cell>
          <cell r="IU25" t="str">
            <v>021607</v>
          </cell>
          <cell r="IV25">
            <v>242</v>
          </cell>
          <cell r="IW25" t="str">
            <v>021607</v>
          </cell>
          <cell r="IX25">
            <v>294</v>
          </cell>
          <cell r="IY25" t="str">
            <v>021607</v>
          </cell>
          <cell r="IZ25">
            <v>208</v>
          </cell>
          <cell r="JA25" t="str">
            <v>021607</v>
          </cell>
          <cell r="JB25">
            <v>240</v>
          </cell>
          <cell r="JC25" t="str">
            <v>021607</v>
          </cell>
          <cell r="JD25">
            <v>182</v>
          </cell>
          <cell r="JE25" t="str">
            <v>021607</v>
          </cell>
          <cell r="JF25">
            <v>200</v>
          </cell>
          <cell r="JG25" t="str">
            <v>021607</v>
          </cell>
          <cell r="JH25">
            <v>155</v>
          </cell>
          <cell r="JI25" t="str">
            <v>021607</v>
          </cell>
          <cell r="JJ25">
            <v>211</v>
          </cell>
          <cell r="JK25" t="str">
            <v>021607</v>
          </cell>
          <cell r="JL25">
            <v>146</v>
          </cell>
          <cell r="JM25" t="str">
            <v>021607</v>
          </cell>
          <cell r="JN25">
            <v>201</v>
          </cell>
          <cell r="JO25" t="str">
            <v>021607</v>
          </cell>
          <cell r="JP25">
            <v>139</v>
          </cell>
          <cell r="JQ25" t="str">
            <v>021607</v>
          </cell>
          <cell r="JR25">
            <v>179</v>
          </cell>
          <cell r="JS25" t="str">
            <v>021607</v>
          </cell>
          <cell r="JT25">
            <v>127</v>
          </cell>
          <cell r="JU25" t="str">
            <v>021607</v>
          </cell>
          <cell r="JV25">
            <v>169</v>
          </cell>
          <cell r="JW25" t="str">
            <v>021607</v>
          </cell>
          <cell r="JX25">
            <v>104</v>
          </cell>
          <cell r="JY25" t="str">
            <v>021607</v>
          </cell>
          <cell r="JZ25">
            <v>139</v>
          </cell>
          <cell r="KA25" t="str">
            <v>021607</v>
          </cell>
          <cell r="KB25">
            <v>112</v>
          </cell>
          <cell r="KC25" t="str">
            <v>021607</v>
          </cell>
          <cell r="KD25">
            <v>171</v>
          </cell>
          <cell r="KE25" t="str">
            <v>021607</v>
          </cell>
          <cell r="KF25">
            <v>62</v>
          </cell>
          <cell r="KG25" t="str">
            <v>021607</v>
          </cell>
          <cell r="KH25">
            <v>116</v>
          </cell>
          <cell r="KI25" t="str">
            <v>021607</v>
          </cell>
          <cell r="KJ25">
            <v>63</v>
          </cell>
          <cell r="KK25" t="str">
            <v>021607</v>
          </cell>
          <cell r="KL25">
            <v>120</v>
          </cell>
          <cell r="KM25" t="str">
            <v>021607</v>
          </cell>
          <cell r="KN25">
            <v>63</v>
          </cell>
          <cell r="KO25" t="str">
            <v>021607</v>
          </cell>
          <cell r="KP25">
            <v>112</v>
          </cell>
          <cell r="KQ25" t="str">
            <v>021607</v>
          </cell>
          <cell r="KR25">
            <v>33</v>
          </cell>
          <cell r="KS25" t="str">
            <v>021607</v>
          </cell>
          <cell r="KT25">
            <v>41</v>
          </cell>
          <cell r="KU25" t="str">
            <v>021607</v>
          </cell>
          <cell r="KV25">
            <v>14</v>
          </cell>
          <cell r="KW25" t="str">
            <v>021607</v>
          </cell>
          <cell r="KX25">
            <v>34</v>
          </cell>
          <cell r="KY25" t="str">
            <v>021607</v>
          </cell>
          <cell r="KZ25">
            <v>22</v>
          </cell>
          <cell r="LA25" t="str">
            <v>021607</v>
          </cell>
          <cell r="LB25">
            <v>39</v>
          </cell>
          <cell r="LC25" t="str">
            <v>021607</v>
          </cell>
          <cell r="LD25">
            <v>41</v>
          </cell>
          <cell r="LE25" t="str">
            <v>021607</v>
          </cell>
          <cell r="LF25">
            <v>111</v>
          </cell>
          <cell r="LG25" t="str">
            <v>021607</v>
          </cell>
          <cell r="LH25">
            <v>68</v>
          </cell>
          <cell r="LI25" t="str">
            <v>021607</v>
          </cell>
          <cell r="LJ25">
            <v>123</v>
          </cell>
          <cell r="LK25" t="str">
            <v>021607</v>
          </cell>
          <cell r="LL25">
            <v>45</v>
          </cell>
          <cell r="LM25" t="str">
            <v>021607</v>
          </cell>
          <cell r="LN25">
            <v>149</v>
          </cell>
          <cell r="LO25" t="str">
            <v>021607</v>
          </cell>
          <cell r="LP25">
            <v>57</v>
          </cell>
          <cell r="LQ25" t="str">
            <v>021607</v>
          </cell>
          <cell r="LR25">
            <v>134</v>
          </cell>
          <cell r="LS25" t="str">
            <v>021607</v>
          </cell>
          <cell r="LT25">
            <v>35</v>
          </cell>
          <cell r="LU25" t="str">
            <v>021607</v>
          </cell>
          <cell r="LV25">
            <v>107</v>
          </cell>
          <cell r="LW25" t="str">
            <v>021607</v>
          </cell>
          <cell r="LX25">
            <v>51</v>
          </cell>
          <cell r="LY25" t="str">
            <v>021607</v>
          </cell>
          <cell r="LZ25">
            <v>132</v>
          </cell>
          <cell r="MA25" t="str">
            <v>021607</v>
          </cell>
          <cell r="MB25">
            <v>33</v>
          </cell>
          <cell r="MC25" t="str">
            <v>021607</v>
          </cell>
          <cell r="MD25">
            <v>121</v>
          </cell>
          <cell r="ME25" t="str">
            <v>021607</v>
          </cell>
          <cell r="MF25">
            <v>40</v>
          </cell>
          <cell r="MG25" t="str">
            <v>021607</v>
          </cell>
          <cell r="MH25">
            <v>98</v>
          </cell>
          <cell r="MI25" t="str">
            <v>021607</v>
          </cell>
          <cell r="MJ25">
            <v>23</v>
          </cell>
          <cell r="MK25" t="str">
            <v>021607</v>
          </cell>
          <cell r="ML25">
            <v>58</v>
          </cell>
          <cell r="MM25" t="str">
            <v>021607</v>
          </cell>
          <cell r="MN25">
            <v>20</v>
          </cell>
          <cell r="MO25" t="str">
            <v>021607</v>
          </cell>
          <cell r="MP25">
            <v>47</v>
          </cell>
          <cell r="MQ25" t="str">
            <v>021607</v>
          </cell>
          <cell r="MR25">
            <v>17</v>
          </cell>
          <cell r="MS25" t="str">
            <v>021607</v>
          </cell>
          <cell r="MT25">
            <v>50</v>
          </cell>
          <cell r="MU25" t="str">
            <v>021607</v>
          </cell>
          <cell r="MV25">
            <v>10</v>
          </cell>
          <cell r="MW25" t="str">
            <v>021607</v>
          </cell>
          <cell r="MX25">
            <v>34</v>
          </cell>
          <cell r="MY25" t="str">
            <v>021607</v>
          </cell>
          <cell r="MZ25">
            <v>8</v>
          </cell>
          <cell r="NA25" t="str">
            <v>021607</v>
          </cell>
          <cell r="NB25">
            <v>30</v>
          </cell>
          <cell r="NC25" t="str">
            <v>021607</v>
          </cell>
          <cell r="ND25">
            <v>6</v>
          </cell>
          <cell r="NE25" t="str">
            <v>021607</v>
          </cell>
          <cell r="NF25">
            <v>20</v>
          </cell>
          <cell r="NG25" t="str">
            <v>021607</v>
          </cell>
          <cell r="NH25">
            <v>1</v>
          </cell>
          <cell r="NI25" t="str">
            <v>021701</v>
          </cell>
          <cell r="NJ25">
            <v>58</v>
          </cell>
          <cell r="NK25" t="str">
            <v>021607</v>
          </cell>
          <cell r="NL25">
            <v>1</v>
          </cell>
          <cell r="NM25" t="str">
            <v>021607</v>
          </cell>
          <cell r="NN25">
            <v>8</v>
          </cell>
          <cell r="NO25" t="str">
            <v>021607</v>
          </cell>
          <cell r="NP25">
            <v>1</v>
          </cell>
          <cell r="NQ25" t="str">
            <v>021701</v>
          </cell>
          <cell r="NR25">
            <v>26</v>
          </cell>
          <cell r="NS25" t="str">
            <v>021607</v>
          </cell>
          <cell r="NT25">
            <v>3</v>
          </cell>
          <cell r="NU25" t="str">
            <v>021800</v>
          </cell>
          <cell r="NV25">
            <v>7</v>
          </cell>
          <cell r="NY25" t="str">
            <v>021901</v>
          </cell>
          <cell r="NZ25">
            <v>1</v>
          </cell>
          <cell r="OA25" t="str">
            <v>021607</v>
          </cell>
          <cell r="OB25">
            <v>1</v>
          </cell>
          <cell r="OC25" t="str">
            <v>022012</v>
          </cell>
          <cell r="OD25">
            <v>1</v>
          </cell>
          <cell r="OG25" t="str">
            <v>024200</v>
          </cell>
          <cell r="OH25">
            <v>1</v>
          </cell>
        </row>
        <row r="26">
          <cell r="C26" t="str">
            <v>021607</v>
          </cell>
          <cell r="D26">
            <v>110</v>
          </cell>
          <cell r="E26" t="str">
            <v>021607</v>
          </cell>
          <cell r="F26">
            <v>99</v>
          </cell>
          <cell r="G26" t="str">
            <v>021607</v>
          </cell>
          <cell r="H26">
            <v>111</v>
          </cell>
          <cell r="I26" t="str">
            <v>021607</v>
          </cell>
          <cell r="J26">
            <v>93</v>
          </cell>
          <cell r="K26" t="str">
            <v>021607</v>
          </cell>
          <cell r="L26">
            <v>108</v>
          </cell>
          <cell r="M26" t="str">
            <v>021607</v>
          </cell>
          <cell r="N26">
            <v>133</v>
          </cell>
          <cell r="O26" t="str">
            <v>021607</v>
          </cell>
          <cell r="P26">
            <v>133</v>
          </cell>
          <cell r="Q26" t="str">
            <v>021607</v>
          </cell>
          <cell r="R26">
            <v>116</v>
          </cell>
          <cell r="S26" t="str">
            <v>021607</v>
          </cell>
          <cell r="T26">
            <v>134</v>
          </cell>
          <cell r="U26" t="str">
            <v>021607</v>
          </cell>
          <cell r="V26">
            <v>143</v>
          </cell>
          <cell r="W26" t="str">
            <v>021607</v>
          </cell>
          <cell r="X26">
            <v>170</v>
          </cell>
          <cell r="Y26" t="str">
            <v>021607</v>
          </cell>
          <cell r="Z26">
            <v>179</v>
          </cell>
          <cell r="AA26" t="str">
            <v>021607</v>
          </cell>
          <cell r="AB26">
            <v>177</v>
          </cell>
          <cell r="AC26" t="str">
            <v>021607</v>
          </cell>
          <cell r="AD26">
            <v>170</v>
          </cell>
          <cell r="AE26" t="str">
            <v>021607</v>
          </cell>
          <cell r="AF26">
            <v>188</v>
          </cell>
          <cell r="AG26" t="str">
            <v>021607</v>
          </cell>
          <cell r="AH26">
            <v>165</v>
          </cell>
          <cell r="AI26" t="str">
            <v>021607</v>
          </cell>
          <cell r="AJ26">
            <v>192</v>
          </cell>
          <cell r="AK26" t="str">
            <v>021607</v>
          </cell>
          <cell r="AL26">
            <v>184</v>
          </cell>
          <cell r="AM26" t="str">
            <v>021607</v>
          </cell>
          <cell r="AN26">
            <v>205</v>
          </cell>
          <cell r="AO26" t="str">
            <v>021607</v>
          </cell>
          <cell r="AP26">
            <v>164</v>
          </cell>
          <cell r="AQ26" t="str">
            <v>021607</v>
          </cell>
          <cell r="AR26">
            <v>217</v>
          </cell>
          <cell r="AS26" t="str">
            <v>021607</v>
          </cell>
          <cell r="AT26">
            <v>183</v>
          </cell>
          <cell r="AU26" t="str">
            <v>021607</v>
          </cell>
          <cell r="AV26">
            <v>227</v>
          </cell>
          <cell r="AW26" t="str">
            <v>021607</v>
          </cell>
          <cell r="AX26">
            <v>195</v>
          </cell>
          <cell r="AY26" t="str">
            <v>021607</v>
          </cell>
          <cell r="AZ26">
            <v>219</v>
          </cell>
          <cell r="BA26" t="str">
            <v>021607</v>
          </cell>
          <cell r="BB26">
            <v>206</v>
          </cell>
          <cell r="BC26" t="str">
            <v>021607</v>
          </cell>
          <cell r="BD26">
            <v>212</v>
          </cell>
          <cell r="BE26" t="str">
            <v>021607</v>
          </cell>
          <cell r="BF26">
            <v>190</v>
          </cell>
          <cell r="BG26" t="str">
            <v>021607</v>
          </cell>
          <cell r="BH26">
            <v>166</v>
          </cell>
          <cell r="BI26" t="str">
            <v>021607</v>
          </cell>
          <cell r="BJ26">
            <v>147</v>
          </cell>
          <cell r="BK26" t="str">
            <v>021607</v>
          </cell>
          <cell r="BL26">
            <v>179</v>
          </cell>
          <cell r="BM26" t="str">
            <v>021607</v>
          </cell>
          <cell r="BN26">
            <v>142</v>
          </cell>
          <cell r="BO26" t="str">
            <v>021604</v>
          </cell>
          <cell r="BP26">
            <v>27</v>
          </cell>
          <cell r="BQ26" t="str">
            <v>021604</v>
          </cell>
          <cell r="BR26">
            <v>20</v>
          </cell>
          <cell r="BS26" t="str">
            <v>021605</v>
          </cell>
          <cell r="BT26">
            <v>153</v>
          </cell>
          <cell r="BU26" t="str">
            <v>021607</v>
          </cell>
          <cell r="BV26">
            <v>114</v>
          </cell>
          <cell r="BW26" t="str">
            <v>021605</v>
          </cell>
          <cell r="BX26">
            <v>163</v>
          </cell>
          <cell r="BY26" t="str">
            <v>021606</v>
          </cell>
          <cell r="BZ26">
            <v>61</v>
          </cell>
          <cell r="CA26" t="str">
            <v>021701</v>
          </cell>
          <cell r="CB26">
            <v>531</v>
          </cell>
          <cell r="CC26" t="str">
            <v>021607</v>
          </cell>
          <cell r="CD26">
            <v>83</v>
          </cell>
          <cell r="CE26" t="str">
            <v>021606</v>
          </cell>
          <cell r="CF26">
            <v>79</v>
          </cell>
          <cell r="CG26" t="str">
            <v>021606</v>
          </cell>
          <cell r="CH26">
            <v>49</v>
          </cell>
          <cell r="CI26" t="str">
            <v>021605</v>
          </cell>
          <cell r="CJ26">
            <v>156</v>
          </cell>
          <cell r="CK26" t="str">
            <v>021701</v>
          </cell>
          <cell r="CL26">
            <v>381</v>
          </cell>
          <cell r="CM26" t="str">
            <v>021701</v>
          </cell>
          <cell r="CN26">
            <v>574</v>
          </cell>
          <cell r="CO26" t="str">
            <v>021606</v>
          </cell>
          <cell r="CP26">
            <v>49</v>
          </cell>
          <cell r="CQ26" t="str">
            <v>021701</v>
          </cell>
          <cell r="CR26">
            <v>549</v>
          </cell>
          <cell r="CS26" t="str">
            <v>021607</v>
          </cell>
          <cell r="CT26">
            <v>95</v>
          </cell>
          <cell r="CU26" t="str">
            <v>021701</v>
          </cell>
          <cell r="CV26">
            <v>541</v>
          </cell>
          <cell r="CW26" t="str">
            <v>021701</v>
          </cell>
          <cell r="CX26">
            <v>484</v>
          </cell>
          <cell r="CY26" t="str">
            <v>021701</v>
          </cell>
          <cell r="CZ26">
            <v>595</v>
          </cell>
          <cell r="DA26" t="str">
            <v>021607</v>
          </cell>
          <cell r="DB26">
            <v>89</v>
          </cell>
          <cell r="DC26" t="str">
            <v>021701</v>
          </cell>
          <cell r="DD26">
            <v>587</v>
          </cell>
          <cell r="DE26" t="str">
            <v>021607</v>
          </cell>
          <cell r="DF26">
            <v>87</v>
          </cell>
          <cell r="DG26" t="str">
            <v>021701</v>
          </cell>
          <cell r="DH26">
            <v>581</v>
          </cell>
          <cell r="DI26" t="str">
            <v>021616</v>
          </cell>
          <cell r="DJ26">
            <v>2</v>
          </cell>
          <cell r="DK26" t="str">
            <v>021701</v>
          </cell>
          <cell r="DL26">
            <v>745</v>
          </cell>
          <cell r="DM26" t="str">
            <v>021701</v>
          </cell>
          <cell r="DN26">
            <v>624</v>
          </cell>
          <cell r="DO26" t="str">
            <v>021701</v>
          </cell>
          <cell r="DP26">
            <v>803</v>
          </cell>
          <cell r="DQ26" t="str">
            <v>021701</v>
          </cell>
          <cell r="DR26">
            <v>776</v>
          </cell>
          <cell r="DS26" t="str">
            <v>021607</v>
          </cell>
          <cell r="DT26">
            <v>210</v>
          </cell>
          <cell r="DU26" t="str">
            <v>021607</v>
          </cell>
          <cell r="DV26">
            <v>110</v>
          </cell>
          <cell r="DW26" t="str">
            <v>021701</v>
          </cell>
          <cell r="DX26">
            <v>980</v>
          </cell>
          <cell r="DY26" t="str">
            <v>021701</v>
          </cell>
          <cell r="DZ26">
            <v>899</v>
          </cell>
          <cell r="EA26" t="str">
            <v>021701</v>
          </cell>
          <cell r="EB26">
            <v>1081</v>
          </cell>
          <cell r="EC26" t="str">
            <v>021701</v>
          </cell>
          <cell r="ED26">
            <v>1056</v>
          </cell>
          <cell r="EE26" t="str">
            <v>021701</v>
          </cell>
          <cell r="EF26">
            <v>1120</v>
          </cell>
          <cell r="EG26" t="str">
            <v>021607</v>
          </cell>
          <cell r="EH26">
            <v>144</v>
          </cell>
          <cell r="EI26" t="str">
            <v>021701</v>
          </cell>
          <cell r="EJ26">
            <v>1119</v>
          </cell>
          <cell r="EK26" t="str">
            <v>021701</v>
          </cell>
          <cell r="EL26">
            <v>1025</v>
          </cell>
          <cell r="EM26" t="str">
            <v>021701</v>
          </cell>
          <cell r="EN26">
            <v>1061</v>
          </cell>
          <cell r="EO26" t="str">
            <v>021701</v>
          </cell>
          <cell r="EP26">
            <v>1014</v>
          </cell>
          <cell r="EQ26" t="str">
            <v>021701</v>
          </cell>
          <cell r="ER26">
            <v>1001</v>
          </cell>
          <cell r="ES26" t="str">
            <v>021607</v>
          </cell>
          <cell r="ET26">
            <v>160</v>
          </cell>
          <cell r="EU26" t="str">
            <v>021701</v>
          </cell>
          <cell r="EV26">
            <v>1048</v>
          </cell>
          <cell r="EW26" t="str">
            <v>021701</v>
          </cell>
          <cell r="EX26">
            <v>992</v>
          </cell>
          <cell r="EY26" t="str">
            <v>021701</v>
          </cell>
          <cell r="EZ26">
            <v>925</v>
          </cell>
          <cell r="FA26" t="str">
            <v>021701</v>
          </cell>
          <cell r="FB26">
            <v>855</v>
          </cell>
          <cell r="FC26" t="str">
            <v>021701</v>
          </cell>
          <cell r="FD26">
            <v>893</v>
          </cell>
          <cell r="FE26" t="str">
            <v>021701</v>
          </cell>
          <cell r="FF26">
            <v>905</v>
          </cell>
          <cell r="FG26" t="str">
            <v>021701</v>
          </cell>
          <cell r="FH26">
            <v>825</v>
          </cell>
          <cell r="FI26" t="str">
            <v>021701</v>
          </cell>
          <cell r="FJ26">
            <v>865</v>
          </cell>
          <cell r="FK26" t="str">
            <v>021701</v>
          </cell>
          <cell r="FL26">
            <v>826</v>
          </cell>
          <cell r="FM26" t="str">
            <v>021701</v>
          </cell>
          <cell r="FN26">
            <v>812</v>
          </cell>
          <cell r="FO26" t="str">
            <v>021701</v>
          </cell>
          <cell r="FP26">
            <v>764</v>
          </cell>
          <cell r="FQ26" t="str">
            <v>021701</v>
          </cell>
          <cell r="FR26">
            <v>819</v>
          </cell>
          <cell r="FS26" t="str">
            <v>021701</v>
          </cell>
          <cell r="FT26">
            <v>694</v>
          </cell>
          <cell r="FU26" t="str">
            <v>021701</v>
          </cell>
          <cell r="FV26">
            <v>773</v>
          </cell>
          <cell r="FW26" t="str">
            <v>021701</v>
          </cell>
          <cell r="FX26">
            <v>687</v>
          </cell>
          <cell r="FY26" t="str">
            <v>021701</v>
          </cell>
          <cell r="FZ26">
            <v>848</v>
          </cell>
          <cell r="GA26" t="str">
            <v>021701</v>
          </cell>
          <cell r="GB26">
            <v>701</v>
          </cell>
          <cell r="GC26" t="str">
            <v>021701</v>
          </cell>
          <cell r="GD26">
            <v>775</v>
          </cell>
          <cell r="GE26" t="str">
            <v>021701</v>
          </cell>
          <cell r="GF26">
            <v>665</v>
          </cell>
          <cell r="GG26" t="str">
            <v>021701</v>
          </cell>
          <cell r="GH26">
            <v>748</v>
          </cell>
          <cell r="GI26" t="str">
            <v>021701</v>
          </cell>
          <cell r="GJ26">
            <v>654</v>
          </cell>
          <cell r="GK26" t="str">
            <v>021701</v>
          </cell>
          <cell r="GL26">
            <v>690</v>
          </cell>
          <cell r="GM26" t="str">
            <v>021701</v>
          </cell>
          <cell r="GN26">
            <v>705</v>
          </cell>
          <cell r="GO26" t="str">
            <v>021701</v>
          </cell>
          <cell r="GP26">
            <v>789</v>
          </cell>
          <cell r="GQ26" t="str">
            <v>021701</v>
          </cell>
          <cell r="GR26">
            <v>686</v>
          </cell>
          <cell r="GS26" t="str">
            <v>021701</v>
          </cell>
          <cell r="GT26">
            <v>681</v>
          </cell>
          <cell r="GU26" t="str">
            <v>021701</v>
          </cell>
          <cell r="GV26">
            <v>666</v>
          </cell>
          <cell r="GW26" t="str">
            <v>021701</v>
          </cell>
          <cell r="GX26">
            <v>703</v>
          </cell>
          <cell r="GY26" t="str">
            <v>021701</v>
          </cell>
          <cell r="GZ26">
            <v>621</v>
          </cell>
          <cell r="HA26" t="str">
            <v>021701</v>
          </cell>
          <cell r="HB26">
            <v>732</v>
          </cell>
          <cell r="HC26" t="str">
            <v>021701</v>
          </cell>
          <cell r="HD26">
            <v>638</v>
          </cell>
          <cell r="HE26" t="str">
            <v>021607</v>
          </cell>
          <cell r="HF26">
            <v>258</v>
          </cell>
          <cell r="HG26" t="str">
            <v>021701</v>
          </cell>
          <cell r="HH26">
            <v>694</v>
          </cell>
          <cell r="HI26" t="str">
            <v>021701</v>
          </cell>
          <cell r="HJ26">
            <v>764</v>
          </cell>
          <cell r="HK26" t="str">
            <v>021701</v>
          </cell>
          <cell r="HL26">
            <v>743</v>
          </cell>
          <cell r="HM26" t="str">
            <v>021701</v>
          </cell>
          <cell r="HN26">
            <v>893</v>
          </cell>
          <cell r="HO26" t="str">
            <v>021701</v>
          </cell>
          <cell r="HP26">
            <v>714</v>
          </cell>
          <cell r="HQ26" t="str">
            <v>021701</v>
          </cell>
          <cell r="HR26">
            <v>861</v>
          </cell>
          <cell r="HS26" t="str">
            <v>021701</v>
          </cell>
          <cell r="HT26">
            <v>675</v>
          </cell>
          <cell r="HU26" t="str">
            <v>021701</v>
          </cell>
          <cell r="HV26">
            <v>909</v>
          </cell>
          <cell r="HW26" t="str">
            <v>021616</v>
          </cell>
          <cell r="HX26">
            <v>1</v>
          </cell>
          <cell r="HY26" t="str">
            <v>021701</v>
          </cell>
          <cell r="HZ26">
            <v>989</v>
          </cell>
          <cell r="IA26" t="str">
            <v>021701</v>
          </cell>
          <cell r="IB26">
            <v>885</v>
          </cell>
          <cell r="IC26" t="str">
            <v>021701</v>
          </cell>
          <cell r="ID26">
            <v>1096</v>
          </cell>
          <cell r="IE26" t="str">
            <v>021701</v>
          </cell>
          <cell r="IF26">
            <v>914</v>
          </cell>
          <cell r="IG26" t="str">
            <v>021701</v>
          </cell>
          <cell r="IH26">
            <v>1108</v>
          </cell>
          <cell r="II26" t="str">
            <v>021701</v>
          </cell>
          <cell r="IJ26">
            <v>871</v>
          </cell>
          <cell r="IK26" t="str">
            <v>021607</v>
          </cell>
          <cell r="IL26">
            <v>289</v>
          </cell>
          <cell r="IM26" t="str">
            <v>021701</v>
          </cell>
          <cell r="IN26">
            <v>885</v>
          </cell>
          <cell r="IO26" t="str">
            <v>021701</v>
          </cell>
          <cell r="IP26">
            <v>1138</v>
          </cell>
          <cell r="IQ26" t="str">
            <v>021701</v>
          </cell>
          <cell r="IR26">
            <v>779</v>
          </cell>
          <cell r="IS26" t="str">
            <v>021701</v>
          </cell>
          <cell r="IT26">
            <v>1076</v>
          </cell>
          <cell r="IU26" t="str">
            <v>021701</v>
          </cell>
          <cell r="IV26">
            <v>817</v>
          </cell>
          <cell r="IW26" t="str">
            <v>021701</v>
          </cell>
          <cell r="IX26">
            <v>1072</v>
          </cell>
          <cell r="IY26" t="str">
            <v>021701</v>
          </cell>
          <cell r="IZ26">
            <v>725</v>
          </cell>
          <cell r="JA26" t="str">
            <v>021701</v>
          </cell>
          <cell r="JB26">
            <v>963</v>
          </cell>
          <cell r="JC26" t="str">
            <v>021701</v>
          </cell>
          <cell r="JD26">
            <v>699</v>
          </cell>
          <cell r="JE26" t="str">
            <v>021701</v>
          </cell>
          <cell r="JF26">
            <v>960</v>
          </cell>
          <cell r="JG26" t="str">
            <v>021701</v>
          </cell>
          <cell r="JH26">
            <v>654</v>
          </cell>
          <cell r="JI26" t="str">
            <v>021701</v>
          </cell>
          <cell r="JJ26">
            <v>897</v>
          </cell>
          <cell r="JK26" t="str">
            <v>021701</v>
          </cell>
          <cell r="JL26">
            <v>507</v>
          </cell>
          <cell r="JM26" t="str">
            <v>021701</v>
          </cell>
          <cell r="JN26">
            <v>741</v>
          </cell>
          <cell r="JO26" t="str">
            <v>021701</v>
          </cell>
          <cell r="JP26">
            <v>506</v>
          </cell>
          <cell r="JQ26" t="str">
            <v>021701</v>
          </cell>
          <cell r="JR26">
            <v>741</v>
          </cell>
          <cell r="JS26" t="str">
            <v>021701</v>
          </cell>
          <cell r="JT26">
            <v>434</v>
          </cell>
          <cell r="JU26" t="str">
            <v>021701</v>
          </cell>
          <cell r="JV26">
            <v>710</v>
          </cell>
          <cell r="JW26" t="str">
            <v>021701</v>
          </cell>
          <cell r="JX26">
            <v>364</v>
          </cell>
          <cell r="JY26" t="str">
            <v>021701</v>
          </cell>
          <cell r="JZ26">
            <v>588</v>
          </cell>
          <cell r="KA26" t="str">
            <v>021701</v>
          </cell>
          <cell r="KB26">
            <v>397</v>
          </cell>
          <cell r="KC26" t="str">
            <v>021701</v>
          </cell>
          <cell r="KD26">
            <v>665</v>
          </cell>
          <cell r="KE26" t="str">
            <v>021701</v>
          </cell>
          <cell r="KF26">
            <v>247</v>
          </cell>
          <cell r="KG26" t="str">
            <v>021701</v>
          </cell>
          <cell r="KH26">
            <v>455</v>
          </cell>
          <cell r="KI26" t="str">
            <v>021701</v>
          </cell>
          <cell r="KJ26">
            <v>237</v>
          </cell>
          <cell r="KK26" t="str">
            <v>021701</v>
          </cell>
          <cell r="KL26">
            <v>446</v>
          </cell>
          <cell r="KM26" t="str">
            <v>021701</v>
          </cell>
          <cell r="KN26">
            <v>232</v>
          </cell>
          <cell r="KO26" t="str">
            <v>021701</v>
          </cell>
          <cell r="KP26">
            <v>403</v>
          </cell>
          <cell r="KQ26" t="str">
            <v>021701</v>
          </cell>
          <cell r="KR26">
            <v>88</v>
          </cell>
          <cell r="KS26" t="str">
            <v>021701</v>
          </cell>
          <cell r="KT26">
            <v>184</v>
          </cell>
          <cell r="KU26" t="str">
            <v>021701</v>
          </cell>
          <cell r="KV26">
            <v>83</v>
          </cell>
          <cell r="KW26" t="str">
            <v>021701</v>
          </cell>
          <cell r="KX26">
            <v>153</v>
          </cell>
          <cell r="KY26" t="str">
            <v>021701</v>
          </cell>
          <cell r="KZ26">
            <v>91</v>
          </cell>
          <cell r="LA26" t="str">
            <v>021701</v>
          </cell>
          <cell r="LB26">
            <v>153</v>
          </cell>
          <cell r="LC26" t="str">
            <v>021701</v>
          </cell>
          <cell r="LD26">
            <v>99</v>
          </cell>
          <cell r="LE26" t="str">
            <v>021701</v>
          </cell>
          <cell r="LF26">
            <v>223</v>
          </cell>
          <cell r="LG26" t="str">
            <v>021701</v>
          </cell>
          <cell r="LH26">
            <v>156</v>
          </cell>
          <cell r="LI26" t="str">
            <v>021701</v>
          </cell>
          <cell r="LJ26">
            <v>341</v>
          </cell>
          <cell r="LK26" t="str">
            <v>021701</v>
          </cell>
          <cell r="LL26">
            <v>128</v>
          </cell>
          <cell r="LM26" t="str">
            <v>021701</v>
          </cell>
          <cell r="LN26">
            <v>395</v>
          </cell>
          <cell r="LO26" t="str">
            <v>021701</v>
          </cell>
          <cell r="LP26">
            <v>145</v>
          </cell>
          <cell r="LQ26" t="str">
            <v>021701</v>
          </cell>
          <cell r="LR26">
            <v>462</v>
          </cell>
          <cell r="LS26" t="str">
            <v>021701</v>
          </cell>
          <cell r="LT26">
            <v>121</v>
          </cell>
          <cell r="LU26" t="str">
            <v>021701</v>
          </cell>
          <cell r="LV26">
            <v>399</v>
          </cell>
          <cell r="LW26" t="str">
            <v>021701</v>
          </cell>
          <cell r="LX26">
            <v>77</v>
          </cell>
          <cell r="LY26" t="str">
            <v>021701</v>
          </cell>
          <cell r="LZ26">
            <v>309</v>
          </cell>
          <cell r="MA26" t="str">
            <v>021701</v>
          </cell>
          <cell r="MB26">
            <v>83</v>
          </cell>
          <cell r="MC26" t="str">
            <v>021701</v>
          </cell>
          <cell r="MD26">
            <v>295</v>
          </cell>
          <cell r="ME26" t="str">
            <v>021701</v>
          </cell>
          <cell r="MF26">
            <v>63</v>
          </cell>
          <cell r="MG26" t="str">
            <v>021701</v>
          </cell>
          <cell r="MH26">
            <v>231</v>
          </cell>
          <cell r="MI26" t="str">
            <v>021701</v>
          </cell>
          <cell r="MJ26">
            <v>52</v>
          </cell>
          <cell r="MK26" t="str">
            <v>021701</v>
          </cell>
          <cell r="ML26">
            <v>157</v>
          </cell>
          <cell r="MM26" t="str">
            <v>021701</v>
          </cell>
          <cell r="MN26">
            <v>31</v>
          </cell>
          <cell r="MO26" t="str">
            <v>021701</v>
          </cell>
          <cell r="MP26">
            <v>148</v>
          </cell>
          <cell r="MQ26" t="str">
            <v>021701</v>
          </cell>
          <cell r="MR26">
            <v>42</v>
          </cell>
          <cell r="MS26" t="str">
            <v>021701</v>
          </cell>
          <cell r="MT26">
            <v>146</v>
          </cell>
          <cell r="MU26" t="str">
            <v>021701</v>
          </cell>
          <cell r="MV26">
            <v>23</v>
          </cell>
          <cell r="MW26" t="str">
            <v>021701</v>
          </cell>
          <cell r="MX26">
            <v>96</v>
          </cell>
          <cell r="MY26" t="str">
            <v>021701</v>
          </cell>
          <cell r="MZ26">
            <v>21</v>
          </cell>
          <cell r="NA26" t="str">
            <v>021701</v>
          </cell>
          <cell r="NB26">
            <v>88</v>
          </cell>
          <cell r="NC26" t="str">
            <v>021701</v>
          </cell>
          <cell r="ND26">
            <v>21</v>
          </cell>
          <cell r="NE26" t="str">
            <v>021701</v>
          </cell>
          <cell r="NF26">
            <v>59</v>
          </cell>
          <cell r="NG26" t="str">
            <v>021701</v>
          </cell>
          <cell r="NH26">
            <v>19</v>
          </cell>
          <cell r="NI26" t="str">
            <v>021706</v>
          </cell>
          <cell r="NJ26">
            <v>7</v>
          </cell>
          <cell r="NK26" t="str">
            <v>021701</v>
          </cell>
          <cell r="NL26">
            <v>4</v>
          </cell>
          <cell r="NM26" t="str">
            <v>021701</v>
          </cell>
          <cell r="NN26">
            <v>26</v>
          </cell>
          <cell r="NO26" t="str">
            <v>021701</v>
          </cell>
          <cell r="NP26">
            <v>6</v>
          </cell>
          <cell r="NQ26" t="str">
            <v>021706</v>
          </cell>
          <cell r="NR26">
            <v>2</v>
          </cell>
          <cell r="NS26" t="str">
            <v>021701</v>
          </cell>
          <cell r="NT26">
            <v>2</v>
          </cell>
          <cell r="NU26" t="str">
            <v>021901</v>
          </cell>
          <cell r="NV26">
            <v>3</v>
          </cell>
          <cell r="NW26" t="str">
            <v>021701</v>
          </cell>
          <cell r="NX26">
            <v>1</v>
          </cell>
          <cell r="NY26" t="str">
            <v>022000</v>
          </cell>
          <cell r="NZ26">
            <v>5</v>
          </cell>
          <cell r="OA26" t="str">
            <v>021701</v>
          </cell>
          <cell r="OB26">
            <v>1</v>
          </cell>
          <cell r="OC26" t="str">
            <v>022104</v>
          </cell>
          <cell r="OD26">
            <v>1</v>
          </cell>
          <cell r="OG26" t="str">
            <v>025001</v>
          </cell>
          <cell r="OH26">
            <v>1</v>
          </cell>
        </row>
        <row r="27">
          <cell r="C27" t="str">
            <v>021616</v>
          </cell>
          <cell r="D27">
            <v>1071</v>
          </cell>
          <cell r="E27" t="str">
            <v>021616</v>
          </cell>
          <cell r="F27">
            <v>974</v>
          </cell>
          <cell r="G27" t="str">
            <v>021616</v>
          </cell>
          <cell r="H27">
            <v>1103</v>
          </cell>
          <cell r="I27" t="str">
            <v>021616</v>
          </cell>
          <cell r="J27">
            <v>1047</v>
          </cell>
          <cell r="K27" t="str">
            <v>021616</v>
          </cell>
          <cell r="L27">
            <v>1205</v>
          </cell>
          <cell r="M27" t="str">
            <v>021616</v>
          </cell>
          <cell r="N27">
            <v>1107</v>
          </cell>
          <cell r="O27" t="str">
            <v>021616</v>
          </cell>
          <cell r="P27">
            <v>1256</v>
          </cell>
          <cell r="Q27" t="str">
            <v>021616</v>
          </cell>
          <cell r="R27">
            <v>1221</v>
          </cell>
          <cell r="S27" t="str">
            <v>021616</v>
          </cell>
          <cell r="T27">
            <v>1428</v>
          </cell>
          <cell r="U27" t="str">
            <v>021616</v>
          </cell>
          <cell r="V27">
            <v>1389</v>
          </cell>
          <cell r="W27" t="str">
            <v>021616</v>
          </cell>
          <cell r="X27">
            <v>1553</v>
          </cell>
          <cell r="Y27" t="str">
            <v>021616</v>
          </cell>
          <cell r="Z27">
            <v>1443</v>
          </cell>
          <cell r="AA27" t="str">
            <v>021616</v>
          </cell>
          <cell r="AB27">
            <v>1473</v>
          </cell>
          <cell r="AC27" t="str">
            <v>021616</v>
          </cell>
          <cell r="AD27">
            <v>1407</v>
          </cell>
          <cell r="AE27" t="str">
            <v>021616</v>
          </cell>
          <cell r="AF27">
            <v>1449</v>
          </cell>
          <cell r="AG27" t="str">
            <v>021616</v>
          </cell>
          <cell r="AH27">
            <v>1387</v>
          </cell>
          <cell r="AI27" t="str">
            <v>021616</v>
          </cell>
          <cell r="AJ27">
            <v>1482</v>
          </cell>
          <cell r="AK27" t="str">
            <v>021616</v>
          </cell>
          <cell r="AL27">
            <v>1417</v>
          </cell>
          <cell r="AM27" t="str">
            <v>021616</v>
          </cell>
          <cell r="AN27">
            <v>1451</v>
          </cell>
          <cell r="AO27" t="str">
            <v>021616</v>
          </cell>
          <cell r="AP27">
            <v>1342</v>
          </cell>
          <cell r="AQ27" t="str">
            <v>021616</v>
          </cell>
          <cell r="AR27">
            <v>1415</v>
          </cell>
          <cell r="AS27" t="str">
            <v>021616</v>
          </cell>
          <cell r="AT27">
            <v>1416</v>
          </cell>
          <cell r="AU27" t="str">
            <v>021616</v>
          </cell>
          <cell r="AV27">
            <v>1318</v>
          </cell>
          <cell r="AW27" t="str">
            <v>021616</v>
          </cell>
          <cell r="AX27">
            <v>1301</v>
          </cell>
          <cell r="AY27" t="str">
            <v>021616</v>
          </cell>
          <cell r="AZ27">
            <v>1210</v>
          </cell>
          <cell r="BA27" t="str">
            <v>021616</v>
          </cell>
          <cell r="BB27">
            <v>1231</v>
          </cell>
          <cell r="BC27" t="str">
            <v>021616</v>
          </cell>
          <cell r="BD27">
            <v>1163</v>
          </cell>
          <cell r="BE27" t="str">
            <v>021616</v>
          </cell>
          <cell r="BF27">
            <v>1123</v>
          </cell>
          <cell r="BG27" t="str">
            <v>021616</v>
          </cell>
          <cell r="BH27">
            <v>1012</v>
          </cell>
          <cell r="BI27" t="str">
            <v>021616</v>
          </cell>
          <cell r="BJ27">
            <v>1006</v>
          </cell>
          <cell r="BK27" t="str">
            <v>021616</v>
          </cell>
          <cell r="BL27">
            <v>977</v>
          </cell>
          <cell r="BM27" t="str">
            <v>021616</v>
          </cell>
          <cell r="BN27">
            <v>954</v>
          </cell>
          <cell r="BO27" t="str">
            <v>021605</v>
          </cell>
          <cell r="BP27">
            <v>123</v>
          </cell>
          <cell r="BQ27" t="str">
            <v>021605</v>
          </cell>
          <cell r="BR27">
            <v>89</v>
          </cell>
          <cell r="BS27" t="str">
            <v>021606</v>
          </cell>
          <cell r="BT27">
            <v>78</v>
          </cell>
          <cell r="BU27" t="str">
            <v>021616</v>
          </cell>
          <cell r="BV27">
            <v>10</v>
          </cell>
          <cell r="BW27" t="str">
            <v>021606</v>
          </cell>
          <cell r="BX27">
            <v>92</v>
          </cell>
          <cell r="BY27" t="str">
            <v>021607</v>
          </cell>
          <cell r="BZ27">
            <v>83</v>
          </cell>
          <cell r="CA27" t="str">
            <v>021706</v>
          </cell>
          <cell r="CB27">
            <v>112</v>
          </cell>
          <cell r="CC27" t="str">
            <v>021701</v>
          </cell>
          <cell r="CD27">
            <v>492</v>
          </cell>
          <cell r="CE27" t="str">
            <v>021607</v>
          </cell>
          <cell r="CF27">
            <v>135</v>
          </cell>
          <cell r="CG27" t="str">
            <v>021607</v>
          </cell>
          <cell r="CH27">
            <v>70</v>
          </cell>
          <cell r="CI27" t="str">
            <v>021606</v>
          </cell>
          <cell r="CJ27">
            <v>80</v>
          </cell>
          <cell r="CK27" t="str">
            <v>021706</v>
          </cell>
          <cell r="CL27">
            <v>62</v>
          </cell>
          <cell r="CM27" t="str">
            <v>021706</v>
          </cell>
          <cell r="CN27">
            <v>126</v>
          </cell>
          <cell r="CO27" t="str">
            <v>021607</v>
          </cell>
          <cell r="CP27">
            <v>85</v>
          </cell>
          <cell r="CQ27" t="str">
            <v>021706</v>
          </cell>
          <cell r="CR27">
            <v>120</v>
          </cell>
          <cell r="CS27" t="str">
            <v>021701</v>
          </cell>
          <cell r="CT27">
            <v>415</v>
          </cell>
          <cell r="CU27" t="str">
            <v>021706</v>
          </cell>
          <cell r="CV27">
            <v>136</v>
          </cell>
          <cell r="CW27" t="str">
            <v>021706</v>
          </cell>
          <cell r="CX27">
            <v>72</v>
          </cell>
          <cell r="CY27" t="str">
            <v>021706</v>
          </cell>
          <cell r="CZ27">
            <v>103</v>
          </cell>
          <cell r="DA27" t="str">
            <v>021616</v>
          </cell>
          <cell r="DB27">
            <v>1</v>
          </cell>
          <cell r="DC27" t="str">
            <v>021706</v>
          </cell>
          <cell r="DD27">
            <v>104</v>
          </cell>
          <cell r="DE27" t="str">
            <v>021701</v>
          </cell>
          <cell r="DF27">
            <v>514</v>
          </cell>
          <cell r="DG27" t="str">
            <v>021706</v>
          </cell>
          <cell r="DH27">
            <v>99</v>
          </cell>
          <cell r="DI27" t="str">
            <v>021701</v>
          </cell>
          <cell r="DJ27">
            <v>587</v>
          </cell>
          <cell r="DK27" t="str">
            <v>021706</v>
          </cell>
          <cell r="DL27">
            <v>127</v>
          </cell>
          <cell r="DM27" t="str">
            <v>021706</v>
          </cell>
          <cell r="DN27">
            <v>58</v>
          </cell>
          <cell r="DO27" t="str">
            <v>021706</v>
          </cell>
          <cell r="DP27">
            <v>137</v>
          </cell>
          <cell r="DQ27" t="str">
            <v>021706</v>
          </cell>
          <cell r="DR27">
            <v>92</v>
          </cell>
          <cell r="DS27" t="str">
            <v>021701</v>
          </cell>
          <cell r="DT27">
            <v>920</v>
          </cell>
          <cell r="DU27" t="str">
            <v>021701</v>
          </cell>
          <cell r="DV27">
            <v>858</v>
          </cell>
          <cell r="DW27" t="str">
            <v>021706</v>
          </cell>
          <cell r="DX27">
            <v>125</v>
          </cell>
          <cell r="DY27" t="str">
            <v>021706</v>
          </cell>
          <cell r="DZ27">
            <v>84</v>
          </cell>
          <cell r="EA27" t="str">
            <v>021706</v>
          </cell>
          <cell r="EB27">
            <v>156</v>
          </cell>
          <cell r="EC27" t="str">
            <v>021706</v>
          </cell>
          <cell r="ED27">
            <v>107</v>
          </cell>
          <cell r="EE27" t="str">
            <v>021706</v>
          </cell>
          <cell r="EF27">
            <v>153</v>
          </cell>
          <cell r="EG27" t="str">
            <v>021701</v>
          </cell>
          <cell r="EH27">
            <v>1113</v>
          </cell>
          <cell r="EI27" t="str">
            <v>021706</v>
          </cell>
          <cell r="EJ27">
            <v>118</v>
          </cell>
          <cell r="EK27" t="str">
            <v>021706</v>
          </cell>
          <cell r="EL27">
            <v>105</v>
          </cell>
          <cell r="EM27" t="str">
            <v>021706</v>
          </cell>
          <cell r="EN27">
            <v>133</v>
          </cell>
          <cell r="EO27" t="str">
            <v>021706</v>
          </cell>
          <cell r="EP27">
            <v>95</v>
          </cell>
          <cell r="EQ27" t="str">
            <v>021706</v>
          </cell>
          <cell r="ER27">
            <v>122</v>
          </cell>
          <cell r="ES27" t="str">
            <v>021701</v>
          </cell>
          <cell r="ET27">
            <v>962</v>
          </cell>
          <cell r="EU27" t="str">
            <v>021706</v>
          </cell>
          <cell r="EV27">
            <v>144</v>
          </cell>
          <cell r="EW27" t="str">
            <v>021706</v>
          </cell>
          <cell r="EX27">
            <v>106</v>
          </cell>
          <cell r="EY27" t="str">
            <v>021706</v>
          </cell>
          <cell r="EZ27">
            <v>115</v>
          </cell>
          <cell r="FA27" t="str">
            <v>021706</v>
          </cell>
          <cell r="FB27">
            <v>103</v>
          </cell>
          <cell r="FC27" t="str">
            <v>021706</v>
          </cell>
          <cell r="FD27">
            <v>123</v>
          </cell>
          <cell r="FE27" t="str">
            <v>021706</v>
          </cell>
          <cell r="FF27">
            <v>131</v>
          </cell>
          <cell r="FG27" t="str">
            <v>021706</v>
          </cell>
          <cell r="FH27">
            <v>121</v>
          </cell>
          <cell r="FI27" t="str">
            <v>021706</v>
          </cell>
          <cell r="FJ27">
            <v>115</v>
          </cell>
          <cell r="FK27" t="str">
            <v>021706</v>
          </cell>
          <cell r="FL27">
            <v>125</v>
          </cell>
          <cell r="FM27" t="str">
            <v>021706</v>
          </cell>
          <cell r="FN27">
            <v>115</v>
          </cell>
          <cell r="FO27" t="str">
            <v>021706</v>
          </cell>
          <cell r="FP27">
            <v>125</v>
          </cell>
          <cell r="FQ27" t="str">
            <v>021706</v>
          </cell>
          <cell r="FR27">
            <v>126</v>
          </cell>
          <cell r="FS27" t="str">
            <v>021706</v>
          </cell>
          <cell r="FT27">
            <v>120</v>
          </cell>
          <cell r="FU27" t="str">
            <v>021706</v>
          </cell>
          <cell r="FV27">
            <v>108</v>
          </cell>
          <cell r="FW27" t="str">
            <v>021706</v>
          </cell>
          <cell r="FX27">
            <v>135</v>
          </cell>
          <cell r="FY27" t="str">
            <v>021706</v>
          </cell>
          <cell r="FZ27">
            <v>102</v>
          </cell>
          <cell r="GA27" t="str">
            <v>021706</v>
          </cell>
          <cell r="GB27">
            <v>123</v>
          </cell>
          <cell r="GC27" t="str">
            <v>021706</v>
          </cell>
          <cell r="GD27">
            <v>142</v>
          </cell>
          <cell r="GE27" t="str">
            <v>021706</v>
          </cell>
          <cell r="GF27">
            <v>118</v>
          </cell>
          <cell r="GG27" t="str">
            <v>021706</v>
          </cell>
          <cell r="GH27">
            <v>145</v>
          </cell>
          <cell r="GI27" t="str">
            <v>021706</v>
          </cell>
          <cell r="GJ27">
            <v>123</v>
          </cell>
          <cell r="GK27" t="str">
            <v>021706</v>
          </cell>
          <cell r="GL27">
            <v>126</v>
          </cell>
          <cell r="GM27" t="str">
            <v>021706</v>
          </cell>
          <cell r="GN27">
            <v>114</v>
          </cell>
          <cell r="GO27" t="str">
            <v>021706</v>
          </cell>
          <cell r="GP27">
            <v>114</v>
          </cell>
          <cell r="GQ27" t="str">
            <v>021706</v>
          </cell>
          <cell r="GR27">
            <v>138</v>
          </cell>
          <cell r="GS27" t="str">
            <v>021706</v>
          </cell>
          <cell r="GT27">
            <v>119</v>
          </cell>
          <cell r="GU27" t="str">
            <v>021706</v>
          </cell>
          <cell r="GV27">
            <v>159</v>
          </cell>
          <cell r="GW27" t="str">
            <v>021706</v>
          </cell>
          <cell r="GX27">
            <v>129</v>
          </cell>
          <cell r="GY27" t="str">
            <v>021706</v>
          </cell>
          <cell r="GZ27">
            <v>128</v>
          </cell>
          <cell r="HA27" t="str">
            <v>021706</v>
          </cell>
          <cell r="HB27">
            <v>122</v>
          </cell>
          <cell r="HC27" t="str">
            <v>021706</v>
          </cell>
          <cell r="HD27">
            <v>167</v>
          </cell>
          <cell r="HE27" t="str">
            <v>021701</v>
          </cell>
          <cell r="HF27">
            <v>798</v>
          </cell>
          <cell r="HG27" t="str">
            <v>021706</v>
          </cell>
          <cell r="HH27">
            <v>140</v>
          </cell>
          <cell r="HI27" t="str">
            <v>021706</v>
          </cell>
          <cell r="HJ27">
            <v>155</v>
          </cell>
          <cell r="HK27" t="str">
            <v>021706</v>
          </cell>
          <cell r="HL27">
            <v>175</v>
          </cell>
          <cell r="HM27" t="str">
            <v>021706</v>
          </cell>
          <cell r="HN27">
            <v>143</v>
          </cell>
          <cell r="HO27" t="str">
            <v>021706</v>
          </cell>
          <cell r="HP27">
            <v>156</v>
          </cell>
          <cell r="HQ27" t="str">
            <v>021706</v>
          </cell>
          <cell r="HR27">
            <v>165</v>
          </cell>
          <cell r="HS27" t="str">
            <v>021706</v>
          </cell>
          <cell r="HT27">
            <v>165</v>
          </cell>
          <cell r="HU27" t="str">
            <v>021706</v>
          </cell>
          <cell r="HV27">
            <v>170</v>
          </cell>
          <cell r="HW27" t="str">
            <v>021701</v>
          </cell>
          <cell r="HX27">
            <v>778</v>
          </cell>
          <cell r="HY27" t="str">
            <v>021706</v>
          </cell>
          <cell r="HZ27">
            <v>166</v>
          </cell>
          <cell r="IA27" t="str">
            <v>021706</v>
          </cell>
          <cell r="IB27">
            <v>165</v>
          </cell>
          <cell r="IC27" t="str">
            <v>021706</v>
          </cell>
          <cell r="ID27">
            <v>166</v>
          </cell>
          <cell r="IE27" t="str">
            <v>021706</v>
          </cell>
          <cell r="IF27">
            <v>219</v>
          </cell>
          <cell r="IG27" t="str">
            <v>021706</v>
          </cell>
          <cell r="IH27">
            <v>210</v>
          </cell>
          <cell r="II27" t="str">
            <v>021706</v>
          </cell>
          <cell r="IJ27">
            <v>191</v>
          </cell>
          <cell r="IK27" t="str">
            <v>021701</v>
          </cell>
          <cell r="IL27">
            <v>1251</v>
          </cell>
          <cell r="IM27" t="str">
            <v>021706</v>
          </cell>
          <cell r="IN27">
            <v>157</v>
          </cell>
          <cell r="IO27" t="str">
            <v>021706</v>
          </cell>
          <cell r="IP27">
            <v>185</v>
          </cell>
          <cell r="IQ27" t="str">
            <v>021706</v>
          </cell>
          <cell r="IR27">
            <v>132</v>
          </cell>
          <cell r="IS27" t="str">
            <v>021706</v>
          </cell>
          <cell r="IT27">
            <v>171</v>
          </cell>
          <cell r="IU27" t="str">
            <v>021706</v>
          </cell>
          <cell r="IV27">
            <v>164</v>
          </cell>
          <cell r="IW27" t="str">
            <v>021706</v>
          </cell>
          <cell r="IX27">
            <v>180</v>
          </cell>
          <cell r="IY27" t="str">
            <v>021706</v>
          </cell>
          <cell r="IZ27">
            <v>128</v>
          </cell>
          <cell r="JA27" t="str">
            <v>021706</v>
          </cell>
          <cell r="JB27">
            <v>149</v>
          </cell>
          <cell r="JC27" t="str">
            <v>021706</v>
          </cell>
          <cell r="JD27">
            <v>113</v>
          </cell>
          <cell r="JE27" t="str">
            <v>021706</v>
          </cell>
          <cell r="JF27">
            <v>111</v>
          </cell>
          <cell r="JG27" t="str">
            <v>021706</v>
          </cell>
          <cell r="JH27">
            <v>114</v>
          </cell>
          <cell r="JI27" t="str">
            <v>021706</v>
          </cell>
          <cell r="JJ27">
            <v>136</v>
          </cell>
          <cell r="JK27" t="str">
            <v>021706</v>
          </cell>
          <cell r="JL27">
            <v>84</v>
          </cell>
          <cell r="JM27" t="str">
            <v>021706</v>
          </cell>
          <cell r="JN27">
            <v>122</v>
          </cell>
          <cell r="JO27" t="str">
            <v>021706</v>
          </cell>
          <cell r="JP27">
            <v>80</v>
          </cell>
          <cell r="JQ27" t="str">
            <v>021706</v>
          </cell>
          <cell r="JR27">
            <v>101</v>
          </cell>
          <cell r="JS27" t="str">
            <v>021706</v>
          </cell>
          <cell r="JT27">
            <v>68</v>
          </cell>
          <cell r="JU27" t="str">
            <v>021706</v>
          </cell>
          <cell r="JV27">
            <v>92</v>
          </cell>
          <cell r="JW27" t="str">
            <v>021706</v>
          </cell>
          <cell r="JX27">
            <v>76</v>
          </cell>
          <cell r="JY27" t="str">
            <v>021706</v>
          </cell>
          <cell r="JZ27">
            <v>88</v>
          </cell>
          <cell r="KA27" t="str">
            <v>021706</v>
          </cell>
          <cell r="KB27">
            <v>79</v>
          </cell>
          <cell r="KC27" t="str">
            <v>021706</v>
          </cell>
          <cell r="KD27">
            <v>108</v>
          </cell>
          <cell r="KE27" t="str">
            <v>021706</v>
          </cell>
          <cell r="KF27">
            <v>42</v>
          </cell>
          <cell r="KG27" t="str">
            <v>021706</v>
          </cell>
          <cell r="KH27">
            <v>68</v>
          </cell>
          <cell r="KI27" t="str">
            <v>021706</v>
          </cell>
          <cell r="KJ27">
            <v>49</v>
          </cell>
          <cell r="KK27" t="str">
            <v>021706</v>
          </cell>
          <cell r="KL27">
            <v>63</v>
          </cell>
          <cell r="KM27" t="str">
            <v>021706</v>
          </cell>
          <cell r="KN27">
            <v>28</v>
          </cell>
          <cell r="KO27" t="str">
            <v>021706</v>
          </cell>
          <cell r="KP27">
            <v>53</v>
          </cell>
          <cell r="KQ27" t="str">
            <v>021706</v>
          </cell>
          <cell r="KR27">
            <v>18</v>
          </cell>
          <cell r="KS27" t="str">
            <v>021706</v>
          </cell>
          <cell r="KT27">
            <v>34</v>
          </cell>
          <cell r="KU27" t="str">
            <v>021706</v>
          </cell>
          <cell r="KV27">
            <v>15</v>
          </cell>
          <cell r="KW27" t="str">
            <v>021706</v>
          </cell>
          <cell r="KX27">
            <v>21</v>
          </cell>
          <cell r="KY27" t="str">
            <v>021706</v>
          </cell>
          <cell r="KZ27">
            <v>15</v>
          </cell>
          <cell r="LA27" t="str">
            <v>021706</v>
          </cell>
          <cell r="LB27">
            <v>29</v>
          </cell>
          <cell r="LC27" t="str">
            <v>021706</v>
          </cell>
          <cell r="LD27">
            <v>21</v>
          </cell>
          <cell r="LE27" t="str">
            <v>021706</v>
          </cell>
          <cell r="LF27">
            <v>55</v>
          </cell>
          <cell r="LG27" t="str">
            <v>021706</v>
          </cell>
          <cell r="LH27">
            <v>29</v>
          </cell>
          <cell r="LI27" t="str">
            <v>021706</v>
          </cell>
          <cell r="LJ27">
            <v>69</v>
          </cell>
          <cell r="LK27" t="str">
            <v>021706</v>
          </cell>
          <cell r="LL27">
            <v>21</v>
          </cell>
          <cell r="LM27" t="str">
            <v>021706</v>
          </cell>
          <cell r="LN27">
            <v>61</v>
          </cell>
          <cell r="LO27" t="str">
            <v>021706</v>
          </cell>
          <cell r="LP27">
            <v>20</v>
          </cell>
          <cell r="LQ27" t="str">
            <v>021706</v>
          </cell>
          <cell r="LR27">
            <v>95</v>
          </cell>
          <cell r="LS27" t="str">
            <v>021706</v>
          </cell>
          <cell r="LT27">
            <v>30</v>
          </cell>
          <cell r="LU27" t="str">
            <v>021706</v>
          </cell>
          <cell r="LV27">
            <v>62</v>
          </cell>
          <cell r="LW27" t="str">
            <v>021706</v>
          </cell>
          <cell r="LX27">
            <v>21</v>
          </cell>
          <cell r="LY27" t="str">
            <v>021706</v>
          </cell>
          <cell r="LZ27">
            <v>52</v>
          </cell>
          <cell r="MA27" t="str">
            <v>021706</v>
          </cell>
          <cell r="MB27">
            <v>14</v>
          </cell>
          <cell r="MC27" t="str">
            <v>021706</v>
          </cell>
          <cell r="MD27">
            <v>51</v>
          </cell>
          <cell r="ME27" t="str">
            <v>021706</v>
          </cell>
          <cell r="MF27">
            <v>18</v>
          </cell>
          <cell r="MG27" t="str">
            <v>021706</v>
          </cell>
          <cell r="MH27">
            <v>34</v>
          </cell>
          <cell r="MI27" t="str">
            <v>021706</v>
          </cell>
          <cell r="MJ27">
            <v>10</v>
          </cell>
          <cell r="MK27" t="str">
            <v>021706</v>
          </cell>
          <cell r="ML27">
            <v>41</v>
          </cell>
          <cell r="MM27" t="str">
            <v>021706</v>
          </cell>
          <cell r="MN27">
            <v>6</v>
          </cell>
          <cell r="MO27" t="str">
            <v>021706</v>
          </cell>
          <cell r="MP27">
            <v>32</v>
          </cell>
          <cell r="MQ27" t="str">
            <v>021706</v>
          </cell>
          <cell r="MR27">
            <v>11</v>
          </cell>
          <cell r="MS27" t="str">
            <v>021706</v>
          </cell>
          <cell r="MT27">
            <v>35</v>
          </cell>
          <cell r="MU27" t="str">
            <v>021706</v>
          </cell>
          <cell r="MV27">
            <v>4</v>
          </cell>
          <cell r="MW27" t="str">
            <v>021706</v>
          </cell>
          <cell r="MX27">
            <v>21</v>
          </cell>
          <cell r="MY27" t="str">
            <v>021706</v>
          </cell>
          <cell r="MZ27">
            <v>9</v>
          </cell>
          <cell r="NA27" t="str">
            <v>021706</v>
          </cell>
          <cell r="NB27">
            <v>23</v>
          </cell>
          <cell r="NC27" t="str">
            <v>021706</v>
          </cell>
          <cell r="ND27">
            <v>4</v>
          </cell>
          <cell r="NE27" t="str">
            <v>021706</v>
          </cell>
          <cell r="NF27">
            <v>15</v>
          </cell>
          <cell r="NG27" t="str">
            <v>021706</v>
          </cell>
          <cell r="NH27">
            <v>2</v>
          </cell>
          <cell r="NI27" t="str">
            <v>021800</v>
          </cell>
          <cell r="NJ27">
            <v>27</v>
          </cell>
          <cell r="NK27" t="str">
            <v>021706</v>
          </cell>
          <cell r="NL27">
            <v>2</v>
          </cell>
          <cell r="NM27" t="str">
            <v>021706</v>
          </cell>
          <cell r="NN27">
            <v>8</v>
          </cell>
          <cell r="NQ27" t="str">
            <v>021800</v>
          </cell>
          <cell r="NR27">
            <v>11</v>
          </cell>
          <cell r="NS27" t="str">
            <v>021706</v>
          </cell>
          <cell r="NT27">
            <v>1</v>
          </cell>
          <cell r="NU27" t="str">
            <v>022000</v>
          </cell>
          <cell r="NV27">
            <v>5</v>
          </cell>
          <cell r="NY27" t="str">
            <v>022001</v>
          </cell>
          <cell r="NZ27">
            <v>3</v>
          </cell>
          <cell r="OC27" t="str">
            <v>022201</v>
          </cell>
          <cell r="OD27">
            <v>3</v>
          </cell>
          <cell r="OG27" t="str">
            <v>025003</v>
          </cell>
          <cell r="OH27">
            <v>1</v>
          </cell>
        </row>
        <row r="28">
          <cell r="C28" t="str">
            <v>021701</v>
          </cell>
          <cell r="D28">
            <v>676</v>
          </cell>
          <cell r="E28" t="str">
            <v>021701</v>
          </cell>
          <cell r="F28">
            <v>605</v>
          </cell>
          <cell r="G28" t="str">
            <v>021701</v>
          </cell>
          <cell r="H28">
            <v>618</v>
          </cell>
          <cell r="I28" t="str">
            <v>021701</v>
          </cell>
          <cell r="J28">
            <v>594</v>
          </cell>
          <cell r="K28" t="str">
            <v>021701</v>
          </cell>
          <cell r="L28">
            <v>721</v>
          </cell>
          <cell r="M28" t="str">
            <v>021701</v>
          </cell>
          <cell r="N28">
            <v>684</v>
          </cell>
          <cell r="O28" t="str">
            <v>021701</v>
          </cell>
          <cell r="P28">
            <v>864</v>
          </cell>
          <cell r="Q28" t="str">
            <v>021701</v>
          </cell>
          <cell r="R28">
            <v>740</v>
          </cell>
          <cell r="S28" t="str">
            <v>021701</v>
          </cell>
          <cell r="T28">
            <v>937</v>
          </cell>
          <cell r="U28" t="str">
            <v>021701</v>
          </cell>
          <cell r="V28">
            <v>832</v>
          </cell>
          <cell r="W28" t="str">
            <v>021701</v>
          </cell>
          <cell r="X28">
            <v>988</v>
          </cell>
          <cell r="Y28" t="str">
            <v>021701</v>
          </cell>
          <cell r="Z28">
            <v>956</v>
          </cell>
          <cell r="AA28" t="str">
            <v>021701</v>
          </cell>
          <cell r="AB28">
            <v>998</v>
          </cell>
          <cell r="AC28" t="str">
            <v>021701</v>
          </cell>
          <cell r="AD28">
            <v>976</v>
          </cell>
          <cell r="AE28" t="str">
            <v>021701</v>
          </cell>
          <cell r="AF28">
            <v>992</v>
          </cell>
          <cell r="AG28" t="str">
            <v>021701</v>
          </cell>
          <cell r="AH28">
            <v>911</v>
          </cell>
          <cell r="AI28" t="str">
            <v>021701</v>
          </cell>
          <cell r="AJ28">
            <v>967</v>
          </cell>
          <cell r="AK28" t="str">
            <v>021701</v>
          </cell>
          <cell r="AL28">
            <v>926</v>
          </cell>
          <cell r="AM28" t="str">
            <v>021701</v>
          </cell>
          <cell r="AN28">
            <v>975</v>
          </cell>
          <cell r="AO28" t="str">
            <v>021701</v>
          </cell>
          <cell r="AP28">
            <v>843</v>
          </cell>
          <cell r="AQ28" t="str">
            <v>021701</v>
          </cell>
          <cell r="AR28">
            <v>922</v>
          </cell>
          <cell r="AS28" t="str">
            <v>021701</v>
          </cell>
          <cell r="AT28">
            <v>890</v>
          </cell>
          <cell r="AU28" t="str">
            <v>021701</v>
          </cell>
          <cell r="AV28">
            <v>878</v>
          </cell>
          <cell r="AW28" t="str">
            <v>021701</v>
          </cell>
          <cell r="AX28">
            <v>892</v>
          </cell>
          <cell r="AY28" t="str">
            <v>021701</v>
          </cell>
          <cell r="AZ28">
            <v>854</v>
          </cell>
          <cell r="BA28" t="str">
            <v>021701</v>
          </cell>
          <cell r="BB28">
            <v>838</v>
          </cell>
          <cell r="BC28" t="str">
            <v>021701</v>
          </cell>
          <cell r="BD28">
            <v>870</v>
          </cell>
          <cell r="BE28" t="str">
            <v>021701</v>
          </cell>
          <cell r="BF28">
            <v>848</v>
          </cell>
          <cell r="BG28" t="str">
            <v>021701</v>
          </cell>
          <cell r="BH28">
            <v>722</v>
          </cell>
          <cell r="BI28" t="str">
            <v>021701</v>
          </cell>
          <cell r="BJ28">
            <v>678</v>
          </cell>
          <cell r="BK28" t="str">
            <v>021701</v>
          </cell>
          <cell r="BL28">
            <v>681</v>
          </cell>
          <cell r="BM28" t="str">
            <v>021701</v>
          </cell>
          <cell r="BN28">
            <v>622</v>
          </cell>
          <cell r="BO28" t="str">
            <v>021606</v>
          </cell>
          <cell r="BP28">
            <v>93</v>
          </cell>
          <cell r="BQ28" t="str">
            <v>021606</v>
          </cell>
          <cell r="BR28">
            <v>65</v>
          </cell>
          <cell r="BS28" t="str">
            <v>021607</v>
          </cell>
          <cell r="BT28">
            <v>116</v>
          </cell>
          <cell r="BU28" t="str">
            <v>021701</v>
          </cell>
          <cell r="BV28">
            <v>547</v>
          </cell>
          <cell r="BW28" t="str">
            <v>021607</v>
          </cell>
          <cell r="BX28">
            <v>135</v>
          </cell>
          <cell r="BY28" t="str">
            <v>021701</v>
          </cell>
          <cell r="BZ28">
            <v>524</v>
          </cell>
          <cell r="CA28" t="str">
            <v>021800</v>
          </cell>
          <cell r="CB28">
            <v>487</v>
          </cell>
          <cell r="CC28" t="str">
            <v>021706</v>
          </cell>
          <cell r="CD28">
            <v>75</v>
          </cell>
          <cell r="CE28" t="str">
            <v>021701</v>
          </cell>
          <cell r="CF28">
            <v>461</v>
          </cell>
          <cell r="CG28" t="str">
            <v>021701</v>
          </cell>
          <cell r="CH28">
            <v>444</v>
          </cell>
          <cell r="CI28" t="str">
            <v>021607</v>
          </cell>
          <cell r="CJ28">
            <v>136</v>
          </cell>
          <cell r="CK28" t="str">
            <v>021800</v>
          </cell>
          <cell r="CL28">
            <v>485</v>
          </cell>
          <cell r="CM28" t="str">
            <v>021800</v>
          </cell>
          <cell r="CN28">
            <v>582</v>
          </cell>
          <cell r="CO28" t="str">
            <v>021701</v>
          </cell>
          <cell r="CP28">
            <v>412</v>
          </cell>
          <cell r="CQ28" t="str">
            <v>021800</v>
          </cell>
          <cell r="CR28">
            <v>557</v>
          </cell>
          <cell r="CS28" t="str">
            <v>021706</v>
          </cell>
          <cell r="CT28">
            <v>67</v>
          </cell>
          <cell r="CU28" t="str">
            <v>021800</v>
          </cell>
          <cell r="CV28">
            <v>571</v>
          </cell>
          <cell r="CW28" t="str">
            <v>021800</v>
          </cell>
          <cell r="CX28">
            <v>561</v>
          </cell>
          <cell r="CY28" t="str">
            <v>021800</v>
          </cell>
          <cell r="CZ28">
            <v>571</v>
          </cell>
          <cell r="DA28" t="str">
            <v>021701</v>
          </cell>
          <cell r="DB28">
            <v>502</v>
          </cell>
          <cell r="DC28" t="str">
            <v>021800</v>
          </cell>
          <cell r="DD28">
            <v>647</v>
          </cell>
          <cell r="DE28" t="str">
            <v>021706</v>
          </cell>
          <cell r="DF28">
            <v>59</v>
          </cell>
          <cell r="DG28" t="str">
            <v>021800</v>
          </cell>
          <cell r="DH28">
            <v>657</v>
          </cell>
          <cell r="DI28" t="str">
            <v>021706</v>
          </cell>
          <cell r="DJ28">
            <v>64</v>
          </cell>
          <cell r="DK28" t="str">
            <v>021800</v>
          </cell>
          <cell r="DL28">
            <v>689</v>
          </cell>
          <cell r="DM28" t="str">
            <v>021800</v>
          </cell>
          <cell r="DN28">
            <v>677</v>
          </cell>
          <cell r="DO28" t="str">
            <v>021800</v>
          </cell>
          <cell r="DP28">
            <v>791</v>
          </cell>
          <cell r="DQ28" t="str">
            <v>021800</v>
          </cell>
          <cell r="DR28">
            <v>831</v>
          </cell>
          <cell r="DS28" t="str">
            <v>021706</v>
          </cell>
          <cell r="DT28">
            <v>136</v>
          </cell>
          <cell r="DU28" t="str">
            <v>021706</v>
          </cell>
          <cell r="DV28">
            <v>75</v>
          </cell>
          <cell r="DW28" t="str">
            <v>021800</v>
          </cell>
          <cell r="DX28">
            <v>911</v>
          </cell>
          <cell r="DY28" t="str">
            <v>021800</v>
          </cell>
          <cell r="DZ28">
            <v>1043</v>
          </cell>
          <cell r="EA28" t="str">
            <v>021800</v>
          </cell>
          <cell r="EB28">
            <v>1014</v>
          </cell>
          <cell r="EC28" t="str">
            <v>021800</v>
          </cell>
          <cell r="ED28">
            <v>1128</v>
          </cell>
          <cell r="EE28" t="str">
            <v>021800</v>
          </cell>
          <cell r="EF28">
            <v>1129</v>
          </cell>
          <cell r="EG28" t="str">
            <v>021706</v>
          </cell>
          <cell r="EH28">
            <v>103</v>
          </cell>
          <cell r="EI28" t="str">
            <v>021800</v>
          </cell>
          <cell r="EJ28">
            <v>1057</v>
          </cell>
          <cell r="EK28" t="str">
            <v>021800</v>
          </cell>
          <cell r="EL28">
            <v>1105</v>
          </cell>
          <cell r="EM28" t="str">
            <v>021800</v>
          </cell>
          <cell r="EN28">
            <v>1011</v>
          </cell>
          <cell r="EO28" t="str">
            <v>021800</v>
          </cell>
          <cell r="EP28">
            <v>1038</v>
          </cell>
          <cell r="EQ28" t="str">
            <v>021800</v>
          </cell>
          <cell r="ER28">
            <v>937</v>
          </cell>
          <cell r="ES28" t="str">
            <v>021706</v>
          </cell>
          <cell r="ET28">
            <v>80</v>
          </cell>
          <cell r="EU28" t="str">
            <v>021800</v>
          </cell>
          <cell r="EV28">
            <v>975</v>
          </cell>
          <cell r="EW28" t="str">
            <v>021800</v>
          </cell>
          <cell r="EX28">
            <v>1069</v>
          </cell>
          <cell r="EY28" t="str">
            <v>021800</v>
          </cell>
          <cell r="EZ28">
            <v>821</v>
          </cell>
          <cell r="FA28" t="str">
            <v>021800</v>
          </cell>
          <cell r="FB28">
            <v>940</v>
          </cell>
          <cell r="FC28" t="str">
            <v>021800</v>
          </cell>
          <cell r="FD28">
            <v>842</v>
          </cell>
          <cell r="FE28" t="str">
            <v>021800</v>
          </cell>
          <cell r="FF28">
            <v>969</v>
          </cell>
          <cell r="FG28" t="str">
            <v>021800</v>
          </cell>
          <cell r="FH28">
            <v>772</v>
          </cell>
          <cell r="FI28" t="str">
            <v>021800</v>
          </cell>
          <cell r="FJ28">
            <v>875</v>
          </cell>
          <cell r="FK28" t="str">
            <v>021800</v>
          </cell>
          <cell r="FL28">
            <v>744</v>
          </cell>
          <cell r="FM28" t="str">
            <v>021800</v>
          </cell>
          <cell r="FN28">
            <v>824</v>
          </cell>
          <cell r="FO28" t="str">
            <v>021800</v>
          </cell>
          <cell r="FP28">
            <v>723</v>
          </cell>
          <cell r="FQ28" t="str">
            <v>021800</v>
          </cell>
          <cell r="FR28">
            <v>792</v>
          </cell>
          <cell r="FS28" t="str">
            <v>021800</v>
          </cell>
          <cell r="FT28">
            <v>662</v>
          </cell>
          <cell r="FU28" t="str">
            <v>021800</v>
          </cell>
          <cell r="FV28">
            <v>787</v>
          </cell>
          <cell r="FW28" t="str">
            <v>021800</v>
          </cell>
          <cell r="FX28">
            <v>684</v>
          </cell>
          <cell r="FY28" t="str">
            <v>021800</v>
          </cell>
          <cell r="FZ28">
            <v>783</v>
          </cell>
          <cell r="GA28" t="str">
            <v>021800</v>
          </cell>
          <cell r="GB28">
            <v>581</v>
          </cell>
          <cell r="GC28" t="str">
            <v>021800</v>
          </cell>
          <cell r="GD28">
            <v>735</v>
          </cell>
          <cell r="GE28" t="str">
            <v>021800</v>
          </cell>
          <cell r="GF28">
            <v>646</v>
          </cell>
          <cell r="GG28" t="str">
            <v>021800</v>
          </cell>
          <cell r="GH28">
            <v>764</v>
          </cell>
          <cell r="GI28" t="str">
            <v>021800</v>
          </cell>
          <cell r="GJ28">
            <v>666</v>
          </cell>
          <cell r="GK28" t="str">
            <v>021800</v>
          </cell>
          <cell r="GL28">
            <v>717</v>
          </cell>
          <cell r="GM28" t="str">
            <v>021800</v>
          </cell>
          <cell r="GN28">
            <v>629</v>
          </cell>
          <cell r="GO28" t="str">
            <v>021800</v>
          </cell>
          <cell r="GP28">
            <v>699</v>
          </cell>
          <cell r="GQ28" t="str">
            <v>021800</v>
          </cell>
          <cell r="GR28">
            <v>639</v>
          </cell>
          <cell r="GS28" t="str">
            <v>021800</v>
          </cell>
          <cell r="GT28">
            <v>640</v>
          </cell>
          <cell r="GU28" t="str">
            <v>021800</v>
          </cell>
          <cell r="GV28">
            <v>580</v>
          </cell>
          <cell r="GW28" t="str">
            <v>021800</v>
          </cell>
          <cell r="GX28">
            <v>686</v>
          </cell>
          <cell r="GY28" t="str">
            <v>021800</v>
          </cell>
          <cell r="GZ28">
            <v>587</v>
          </cell>
          <cell r="HA28" t="str">
            <v>021800</v>
          </cell>
          <cell r="HB28">
            <v>669</v>
          </cell>
          <cell r="HC28" t="str">
            <v>021800</v>
          </cell>
          <cell r="HD28">
            <v>521</v>
          </cell>
          <cell r="HE28" t="str">
            <v>021706</v>
          </cell>
          <cell r="HF28">
            <v>139</v>
          </cell>
          <cell r="HG28" t="str">
            <v>021800</v>
          </cell>
          <cell r="HH28">
            <v>509</v>
          </cell>
          <cell r="HI28" t="str">
            <v>021800</v>
          </cell>
          <cell r="HJ28">
            <v>728</v>
          </cell>
          <cell r="HK28" t="str">
            <v>021800</v>
          </cell>
          <cell r="HL28">
            <v>592</v>
          </cell>
          <cell r="HM28" t="str">
            <v>021800</v>
          </cell>
          <cell r="HN28">
            <v>720</v>
          </cell>
          <cell r="HO28" t="str">
            <v>021800</v>
          </cell>
          <cell r="HP28">
            <v>551</v>
          </cell>
          <cell r="HQ28" t="str">
            <v>021800</v>
          </cell>
          <cell r="HR28">
            <v>697</v>
          </cell>
          <cell r="HS28" t="str">
            <v>021800</v>
          </cell>
          <cell r="HT28">
            <v>591</v>
          </cell>
          <cell r="HU28" t="str">
            <v>021800</v>
          </cell>
          <cell r="HV28">
            <v>762</v>
          </cell>
          <cell r="HW28" t="str">
            <v>021706</v>
          </cell>
          <cell r="HX28">
            <v>172</v>
          </cell>
          <cell r="HY28" t="str">
            <v>021800</v>
          </cell>
          <cell r="HZ28">
            <v>805</v>
          </cell>
          <cell r="IA28" t="str">
            <v>021800</v>
          </cell>
          <cell r="IB28">
            <v>601</v>
          </cell>
          <cell r="IC28" t="str">
            <v>021800</v>
          </cell>
          <cell r="ID28">
            <v>900</v>
          </cell>
          <cell r="IE28" t="str">
            <v>021800</v>
          </cell>
          <cell r="IF28">
            <v>604</v>
          </cell>
          <cell r="IG28" t="str">
            <v>021800</v>
          </cell>
          <cell r="IH28">
            <v>876</v>
          </cell>
          <cell r="II28" t="str">
            <v>021800</v>
          </cell>
          <cell r="IJ28">
            <v>637</v>
          </cell>
          <cell r="IK28" t="str">
            <v>021706</v>
          </cell>
          <cell r="IL28">
            <v>203</v>
          </cell>
          <cell r="IM28" t="str">
            <v>021800</v>
          </cell>
          <cell r="IN28">
            <v>597</v>
          </cell>
          <cell r="IO28" t="str">
            <v>021800</v>
          </cell>
          <cell r="IP28">
            <v>942</v>
          </cell>
          <cell r="IQ28" t="str">
            <v>021800</v>
          </cell>
          <cell r="IR28">
            <v>549</v>
          </cell>
          <cell r="IS28" t="str">
            <v>021800</v>
          </cell>
          <cell r="IT28">
            <v>888</v>
          </cell>
          <cell r="IU28" t="str">
            <v>021800</v>
          </cell>
          <cell r="IV28">
            <v>478</v>
          </cell>
          <cell r="IW28" t="str">
            <v>021800</v>
          </cell>
          <cell r="IX28">
            <v>842</v>
          </cell>
          <cell r="IY28" t="str">
            <v>021800</v>
          </cell>
          <cell r="IZ28">
            <v>449</v>
          </cell>
          <cell r="JA28" t="str">
            <v>021800</v>
          </cell>
          <cell r="JB28">
            <v>815</v>
          </cell>
          <cell r="JC28" t="str">
            <v>021800</v>
          </cell>
          <cell r="JD28">
            <v>417</v>
          </cell>
          <cell r="JE28" t="str">
            <v>021800</v>
          </cell>
          <cell r="JF28">
            <v>751</v>
          </cell>
          <cell r="JG28" t="str">
            <v>021800</v>
          </cell>
          <cell r="JH28">
            <v>432</v>
          </cell>
          <cell r="JI28" t="str">
            <v>021800</v>
          </cell>
          <cell r="JJ28">
            <v>742</v>
          </cell>
          <cell r="JK28" t="str">
            <v>021800</v>
          </cell>
          <cell r="JL28">
            <v>367</v>
          </cell>
          <cell r="JM28" t="str">
            <v>021800</v>
          </cell>
          <cell r="JN28">
            <v>668</v>
          </cell>
          <cell r="JO28" t="str">
            <v>021800</v>
          </cell>
          <cell r="JP28">
            <v>321</v>
          </cell>
          <cell r="JQ28" t="str">
            <v>021800</v>
          </cell>
          <cell r="JR28">
            <v>697</v>
          </cell>
          <cell r="JS28" t="str">
            <v>021800</v>
          </cell>
          <cell r="JT28">
            <v>322</v>
          </cell>
          <cell r="JU28" t="str">
            <v>021800</v>
          </cell>
          <cell r="JV28">
            <v>637</v>
          </cell>
          <cell r="JW28" t="str">
            <v>021800</v>
          </cell>
          <cell r="JX28">
            <v>269</v>
          </cell>
          <cell r="JY28" t="str">
            <v>021800</v>
          </cell>
          <cell r="JZ28">
            <v>549</v>
          </cell>
          <cell r="KA28" t="str">
            <v>021800</v>
          </cell>
          <cell r="KB28">
            <v>243</v>
          </cell>
          <cell r="KC28" t="str">
            <v>021800</v>
          </cell>
          <cell r="KD28">
            <v>577</v>
          </cell>
          <cell r="KE28" t="str">
            <v>021800</v>
          </cell>
          <cell r="KF28">
            <v>169</v>
          </cell>
          <cell r="KG28" t="str">
            <v>021800</v>
          </cell>
          <cell r="KH28">
            <v>432</v>
          </cell>
          <cell r="KI28" t="str">
            <v>021800</v>
          </cell>
          <cell r="KJ28">
            <v>207</v>
          </cell>
          <cell r="KK28" t="str">
            <v>021800</v>
          </cell>
          <cell r="KL28">
            <v>424</v>
          </cell>
          <cell r="KM28" t="str">
            <v>021800</v>
          </cell>
          <cell r="KN28">
            <v>141</v>
          </cell>
          <cell r="KO28" t="str">
            <v>021800</v>
          </cell>
          <cell r="KP28">
            <v>387</v>
          </cell>
          <cell r="KQ28" t="str">
            <v>021800</v>
          </cell>
          <cell r="KR28">
            <v>75</v>
          </cell>
          <cell r="KS28" t="str">
            <v>021800</v>
          </cell>
          <cell r="KT28">
            <v>187</v>
          </cell>
          <cell r="KU28" t="str">
            <v>021800</v>
          </cell>
          <cell r="KV28">
            <v>57</v>
          </cell>
          <cell r="KW28" t="str">
            <v>021800</v>
          </cell>
          <cell r="KX28">
            <v>139</v>
          </cell>
          <cell r="KY28" t="str">
            <v>021800</v>
          </cell>
          <cell r="KZ28">
            <v>44</v>
          </cell>
          <cell r="LA28" t="str">
            <v>021800</v>
          </cell>
          <cell r="LB28">
            <v>126</v>
          </cell>
          <cell r="LC28" t="str">
            <v>021800</v>
          </cell>
          <cell r="LD28">
            <v>65</v>
          </cell>
          <cell r="LE28" t="str">
            <v>021800</v>
          </cell>
          <cell r="LF28">
            <v>199</v>
          </cell>
          <cell r="LG28" t="str">
            <v>021800</v>
          </cell>
          <cell r="LH28">
            <v>89</v>
          </cell>
          <cell r="LI28" t="str">
            <v>021800</v>
          </cell>
          <cell r="LJ28">
            <v>301</v>
          </cell>
          <cell r="LK28" t="str">
            <v>021800</v>
          </cell>
          <cell r="LL28">
            <v>76</v>
          </cell>
          <cell r="LM28" t="str">
            <v>021800</v>
          </cell>
          <cell r="LN28">
            <v>280</v>
          </cell>
          <cell r="LO28" t="str">
            <v>021800</v>
          </cell>
          <cell r="LP28">
            <v>79</v>
          </cell>
          <cell r="LQ28" t="str">
            <v>021800</v>
          </cell>
          <cell r="LR28">
            <v>302</v>
          </cell>
          <cell r="LS28" t="str">
            <v>021800</v>
          </cell>
          <cell r="LT28">
            <v>74</v>
          </cell>
          <cell r="LU28" t="str">
            <v>021800</v>
          </cell>
          <cell r="LV28">
            <v>302</v>
          </cell>
          <cell r="LW28" t="str">
            <v>021800</v>
          </cell>
          <cell r="LX28">
            <v>62</v>
          </cell>
          <cell r="LY28" t="str">
            <v>021800</v>
          </cell>
          <cell r="LZ28">
            <v>222</v>
          </cell>
          <cell r="MA28" t="str">
            <v>021800</v>
          </cell>
          <cell r="MB28">
            <v>56</v>
          </cell>
          <cell r="MC28" t="str">
            <v>021800</v>
          </cell>
          <cell r="MD28">
            <v>205</v>
          </cell>
          <cell r="ME28" t="str">
            <v>021800</v>
          </cell>
          <cell r="MF28">
            <v>33</v>
          </cell>
          <cell r="MG28" t="str">
            <v>021800</v>
          </cell>
          <cell r="MH28">
            <v>151</v>
          </cell>
          <cell r="MI28" t="str">
            <v>021800</v>
          </cell>
          <cell r="MJ28">
            <v>29</v>
          </cell>
          <cell r="MK28" t="str">
            <v>021800</v>
          </cell>
          <cell r="ML28">
            <v>114</v>
          </cell>
          <cell r="MM28" t="str">
            <v>021800</v>
          </cell>
          <cell r="MN28">
            <v>19</v>
          </cell>
          <cell r="MO28" t="str">
            <v>021800</v>
          </cell>
          <cell r="MP28">
            <v>98</v>
          </cell>
          <cell r="MQ28" t="str">
            <v>021800</v>
          </cell>
          <cell r="MR28">
            <v>22</v>
          </cell>
          <cell r="MS28" t="str">
            <v>021800</v>
          </cell>
          <cell r="MT28">
            <v>88</v>
          </cell>
          <cell r="MU28" t="str">
            <v>021800</v>
          </cell>
          <cell r="MV28">
            <v>21</v>
          </cell>
          <cell r="MW28" t="str">
            <v>021800</v>
          </cell>
          <cell r="MX28">
            <v>68</v>
          </cell>
          <cell r="MY28" t="str">
            <v>021800</v>
          </cell>
          <cell r="MZ28">
            <v>8</v>
          </cell>
          <cell r="NA28" t="str">
            <v>021800</v>
          </cell>
          <cell r="NB28">
            <v>52</v>
          </cell>
          <cell r="NC28" t="str">
            <v>021800</v>
          </cell>
          <cell r="ND28">
            <v>10</v>
          </cell>
          <cell r="NE28" t="str">
            <v>021800</v>
          </cell>
          <cell r="NF28">
            <v>37</v>
          </cell>
          <cell r="NG28" t="str">
            <v>021800</v>
          </cell>
          <cell r="NH28">
            <v>9</v>
          </cell>
          <cell r="NI28" t="str">
            <v>021901</v>
          </cell>
          <cell r="NJ28">
            <v>17</v>
          </cell>
          <cell r="NK28" t="str">
            <v>021800</v>
          </cell>
          <cell r="NL28">
            <v>1</v>
          </cell>
          <cell r="NM28" t="str">
            <v>021800</v>
          </cell>
          <cell r="NN28">
            <v>16</v>
          </cell>
          <cell r="NQ28" t="str">
            <v>021901</v>
          </cell>
          <cell r="NR28">
            <v>10</v>
          </cell>
          <cell r="NS28" t="str">
            <v>021800</v>
          </cell>
          <cell r="NT28">
            <v>1</v>
          </cell>
          <cell r="NU28" t="str">
            <v>022001</v>
          </cell>
          <cell r="NV28">
            <v>4</v>
          </cell>
          <cell r="NW28" t="str">
            <v>021800</v>
          </cell>
          <cell r="NX28">
            <v>2</v>
          </cell>
          <cell r="NY28" t="str">
            <v>022002</v>
          </cell>
          <cell r="NZ28">
            <v>3</v>
          </cell>
          <cell r="OC28" t="str">
            <v>022205</v>
          </cell>
          <cell r="OD28">
            <v>1</v>
          </cell>
          <cell r="OG28" t="str">
            <v>025005</v>
          </cell>
          <cell r="OH28">
            <v>1</v>
          </cell>
        </row>
        <row r="29">
          <cell r="C29" t="str">
            <v>021706</v>
          </cell>
          <cell r="D29">
            <v>69</v>
          </cell>
          <cell r="E29" t="str">
            <v>021706</v>
          </cell>
          <cell r="F29">
            <v>62</v>
          </cell>
          <cell r="G29" t="str">
            <v>021706</v>
          </cell>
          <cell r="H29">
            <v>75</v>
          </cell>
          <cell r="I29" t="str">
            <v>021706</v>
          </cell>
          <cell r="J29">
            <v>49</v>
          </cell>
          <cell r="K29" t="str">
            <v>021706</v>
          </cell>
          <cell r="L29">
            <v>79</v>
          </cell>
          <cell r="M29" t="str">
            <v>021706</v>
          </cell>
          <cell r="N29">
            <v>84</v>
          </cell>
          <cell r="O29" t="str">
            <v>021706</v>
          </cell>
          <cell r="P29">
            <v>86</v>
          </cell>
          <cell r="Q29" t="str">
            <v>021706</v>
          </cell>
          <cell r="R29">
            <v>78</v>
          </cell>
          <cell r="S29" t="str">
            <v>021706</v>
          </cell>
          <cell r="T29">
            <v>107</v>
          </cell>
          <cell r="U29" t="str">
            <v>021706</v>
          </cell>
          <cell r="V29">
            <v>88</v>
          </cell>
          <cell r="W29" t="str">
            <v>021706</v>
          </cell>
          <cell r="X29">
            <v>111</v>
          </cell>
          <cell r="Y29" t="str">
            <v>021706</v>
          </cell>
          <cell r="Z29">
            <v>114</v>
          </cell>
          <cell r="AA29" t="str">
            <v>021706</v>
          </cell>
          <cell r="AB29">
            <v>111</v>
          </cell>
          <cell r="AC29" t="str">
            <v>021706</v>
          </cell>
          <cell r="AD29">
            <v>118</v>
          </cell>
          <cell r="AE29" t="str">
            <v>021706</v>
          </cell>
          <cell r="AF29">
            <v>141</v>
          </cell>
          <cell r="AG29" t="str">
            <v>021706</v>
          </cell>
          <cell r="AH29">
            <v>95</v>
          </cell>
          <cell r="AI29" t="str">
            <v>021706</v>
          </cell>
          <cell r="AJ29">
            <v>134</v>
          </cell>
          <cell r="AK29" t="str">
            <v>021706</v>
          </cell>
          <cell r="AL29">
            <v>132</v>
          </cell>
          <cell r="AM29" t="str">
            <v>021706</v>
          </cell>
          <cell r="AN29">
            <v>135</v>
          </cell>
          <cell r="AO29" t="str">
            <v>021706</v>
          </cell>
          <cell r="AP29">
            <v>129</v>
          </cell>
          <cell r="AQ29" t="str">
            <v>021706</v>
          </cell>
          <cell r="AR29">
            <v>162</v>
          </cell>
          <cell r="AS29" t="str">
            <v>021706</v>
          </cell>
          <cell r="AT29">
            <v>129</v>
          </cell>
          <cell r="AU29" t="str">
            <v>021706</v>
          </cell>
          <cell r="AV29">
            <v>135</v>
          </cell>
          <cell r="AW29" t="str">
            <v>021706</v>
          </cell>
          <cell r="AX29">
            <v>125</v>
          </cell>
          <cell r="AY29" t="str">
            <v>021706</v>
          </cell>
          <cell r="AZ29">
            <v>117</v>
          </cell>
          <cell r="BA29" t="str">
            <v>021706</v>
          </cell>
          <cell r="BB29">
            <v>138</v>
          </cell>
          <cell r="BC29" t="str">
            <v>021706</v>
          </cell>
          <cell r="BD29">
            <v>130</v>
          </cell>
          <cell r="BE29" t="str">
            <v>021706</v>
          </cell>
          <cell r="BF29">
            <v>137</v>
          </cell>
          <cell r="BG29" t="str">
            <v>021706</v>
          </cell>
          <cell r="BH29">
            <v>131</v>
          </cell>
          <cell r="BI29" t="str">
            <v>021706</v>
          </cell>
          <cell r="BJ29">
            <v>94</v>
          </cell>
          <cell r="BK29" t="str">
            <v>021706</v>
          </cell>
          <cell r="BL29">
            <v>97</v>
          </cell>
          <cell r="BM29" t="str">
            <v>021706</v>
          </cell>
          <cell r="BN29">
            <v>103</v>
          </cell>
          <cell r="BO29" t="str">
            <v>021607</v>
          </cell>
          <cell r="BP29">
            <v>152</v>
          </cell>
          <cell r="BQ29" t="str">
            <v>021607</v>
          </cell>
          <cell r="BR29">
            <v>119</v>
          </cell>
          <cell r="BS29" t="str">
            <v>021616</v>
          </cell>
          <cell r="BT29">
            <v>11</v>
          </cell>
          <cell r="BU29" t="str">
            <v>021706</v>
          </cell>
          <cell r="BV29">
            <v>94</v>
          </cell>
          <cell r="BW29" t="str">
            <v>021616</v>
          </cell>
          <cell r="BX29">
            <v>1</v>
          </cell>
          <cell r="BY29" t="str">
            <v>021706</v>
          </cell>
          <cell r="BZ29">
            <v>72</v>
          </cell>
          <cell r="CA29" t="str">
            <v>021901</v>
          </cell>
          <cell r="CB29">
            <v>225</v>
          </cell>
          <cell r="CC29" t="str">
            <v>021800</v>
          </cell>
          <cell r="CD29">
            <v>441</v>
          </cell>
          <cell r="CE29" t="str">
            <v>021706</v>
          </cell>
          <cell r="CF29">
            <v>102</v>
          </cell>
          <cell r="CG29" t="str">
            <v>021706</v>
          </cell>
          <cell r="CH29">
            <v>69</v>
          </cell>
          <cell r="CI29" t="str">
            <v>021701</v>
          </cell>
          <cell r="CJ29">
            <v>479</v>
          </cell>
          <cell r="CK29" t="str">
            <v>021901</v>
          </cell>
          <cell r="CL29">
            <v>195</v>
          </cell>
          <cell r="CM29" t="str">
            <v>021901</v>
          </cell>
          <cell r="CN29">
            <v>260</v>
          </cell>
          <cell r="CO29" t="str">
            <v>021706</v>
          </cell>
          <cell r="CP29">
            <v>61</v>
          </cell>
          <cell r="CQ29" t="str">
            <v>021901</v>
          </cell>
          <cell r="CR29">
            <v>286</v>
          </cell>
          <cell r="CS29" t="str">
            <v>021800</v>
          </cell>
          <cell r="CT29">
            <v>532</v>
          </cell>
          <cell r="CU29" t="str">
            <v>021901</v>
          </cell>
          <cell r="CV29">
            <v>302</v>
          </cell>
          <cell r="CW29" t="str">
            <v>021901</v>
          </cell>
          <cell r="CX29">
            <v>246</v>
          </cell>
          <cell r="CY29" t="str">
            <v>021901</v>
          </cell>
          <cell r="CZ29">
            <v>307</v>
          </cell>
          <cell r="DA29" t="str">
            <v>021706</v>
          </cell>
          <cell r="DB29">
            <v>45</v>
          </cell>
          <cell r="DC29" t="str">
            <v>021901</v>
          </cell>
          <cell r="DD29">
            <v>359</v>
          </cell>
          <cell r="DE29" t="str">
            <v>021800</v>
          </cell>
          <cell r="DF29">
            <v>637</v>
          </cell>
          <cell r="DG29" t="str">
            <v>021901</v>
          </cell>
          <cell r="DH29">
            <v>334</v>
          </cell>
          <cell r="DI29" t="str">
            <v>021800</v>
          </cell>
          <cell r="DJ29">
            <v>610</v>
          </cell>
          <cell r="DK29" t="str">
            <v>021901</v>
          </cell>
          <cell r="DL29">
            <v>396</v>
          </cell>
          <cell r="DM29" t="str">
            <v>021901</v>
          </cell>
          <cell r="DN29">
            <v>320</v>
          </cell>
          <cell r="DO29" t="str">
            <v>021901</v>
          </cell>
          <cell r="DP29">
            <v>419</v>
          </cell>
          <cell r="DQ29" t="str">
            <v>021901</v>
          </cell>
          <cell r="DR29">
            <v>375</v>
          </cell>
          <cell r="DS29" t="str">
            <v>021800</v>
          </cell>
          <cell r="DT29">
            <v>890</v>
          </cell>
          <cell r="DU29" t="str">
            <v>021800</v>
          </cell>
          <cell r="DV29">
            <v>907</v>
          </cell>
          <cell r="DW29" t="str">
            <v>021901</v>
          </cell>
          <cell r="DX29">
            <v>483</v>
          </cell>
          <cell r="DY29" t="str">
            <v>021901</v>
          </cell>
          <cell r="DZ29">
            <v>427</v>
          </cell>
          <cell r="EA29" t="str">
            <v>021901</v>
          </cell>
          <cell r="EB29">
            <v>570</v>
          </cell>
          <cell r="EC29" t="str">
            <v>021901</v>
          </cell>
          <cell r="ED29">
            <v>537</v>
          </cell>
          <cell r="EE29" t="str">
            <v>021901</v>
          </cell>
          <cell r="EF29">
            <v>634</v>
          </cell>
          <cell r="EG29" t="str">
            <v>021800</v>
          </cell>
          <cell r="EH29">
            <v>1033</v>
          </cell>
          <cell r="EI29" t="str">
            <v>021901</v>
          </cell>
          <cell r="EJ29">
            <v>564</v>
          </cell>
          <cell r="EK29" t="str">
            <v>021901</v>
          </cell>
          <cell r="EL29">
            <v>546</v>
          </cell>
          <cell r="EM29" t="str">
            <v>021901</v>
          </cell>
          <cell r="EN29">
            <v>543</v>
          </cell>
          <cell r="EO29" t="str">
            <v>021901</v>
          </cell>
          <cell r="EP29">
            <v>527</v>
          </cell>
          <cell r="EQ29" t="str">
            <v>021901</v>
          </cell>
          <cell r="ER29">
            <v>514</v>
          </cell>
          <cell r="ES29" t="str">
            <v>021800</v>
          </cell>
          <cell r="ET29">
            <v>1042</v>
          </cell>
          <cell r="EU29" t="str">
            <v>021901</v>
          </cell>
          <cell r="EV29">
            <v>522</v>
          </cell>
          <cell r="EW29" t="str">
            <v>021901</v>
          </cell>
          <cell r="EX29">
            <v>506</v>
          </cell>
          <cell r="EY29" t="str">
            <v>021901</v>
          </cell>
          <cell r="EZ29">
            <v>448</v>
          </cell>
          <cell r="FA29" t="str">
            <v>021901</v>
          </cell>
          <cell r="FB29">
            <v>470</v>
          </cell>
          <cell r="FC29" t="str">
            <v>021901</v>
          </cell>
          <cell r="FD29">
            <v>479</v>
          </cell>
          <cell r="FE29" t="str">
            <v>021901</v>
          </cell>
          <cell r="FF29">
            <v>428</v>
          </cell>
          <cell r="FG29" t="str">
            <v>021901</v>
          </cell>
          <cell r="FH29">
            <v>399</v>
          </cell>
          <cell r="FI29" t="str">
            <v>021901</v>
          </cell>
          <cell r="FJ29">
            <v>470</v>
          </cell>
          <cell r="FK29" t="str">
            <v>021901</v>
          </cell>
          <cell r="FL29">
            <v>368</v>
          </cell>
          <cell r="FM29" t="str">
            <v>021901</v>
          </cell>
          <cell r="FN29">
            <v>405</v>
          </cell>
          <cell r="FO29" t="str">
            <v>021901</v>
          </cell>
          <cell r="FP29">
            <v>385</v>
          </cell>
          <cell r="FQ29" t="str">
            <v>021901</v>
          </cell>
          <cell r="FR29">
            <v>431</v>
          </cell>
          <cell r="FS29" t="str">
            <v>021901</v>
          </cell>
          <cell r="FT29">
            <v>422</v>
          </cell>
          <cell r="FU29" t="str">
            <v>021901</v>
          </cell>
          <cell r="FV29">
            <v>399</v>
          </cell>
          <cell r="FW29" t="str">
            <v>021901</v>
          </cell>
          <cell r="FX29">
            <v>413</v>
          </cell>
          <cell r="FY29" t="str">
            <v>021901</v>
          </cell>
          <cell r="FZ29">
            <v>455</v>
          </cell>
          <cell r="GA29" t="str">
            <v>021901</v>
          </cell>
          <cell r="GB29">
            <v>368</v>
          </cell>
          <cell r="GC29" t="str">
            <v>021901</v>
          </cell>
          <cell r="GD29">
            <v>407</v>
          </cell>
          <cell r="GE29" t="str">
            <v>021901</v>
          </cell>
          <cell r="GF29">
            <v>414</v>
          </cell>
          <cell r="GG29" t="str">
            <v>021901</v>
          </cell>
          <cell r="GH29">
            <v>414</v>
          </cell>
          <cell r="GI29" t="str">
            <v>021901</v>
          </cell>
          <cell r="GJ29">
            <v>372</v>
          </cell>
          <cell r="GK29" t="str">
            <v>021901</v>
          </cell>
          <cell r="GL29">
            <v>435</v>
          </cell>
          <cell r="GM29" t="str">
            <v>021901</v>
          </cell>
          <cell r="GN29">
            <v>390</v>
          </cell>
          <cell r="GO29" t="str">
            <v>021901</v>
          </cell>
          <cell r="GP29">
            <v>437</v>
          </cell>
          <cell r="GQ29" t="str">
            <v>021901</v>
          </cell>
          <cell r="GR29">
            <v>391</v>
          </cell>
          <cell r="GS29" t="str">
            <v>021901</v>
          </cell>
          <cell r="GT29">
            <v>435</v>
          </cell>
          <cell r="GU29" t="str">
            <v>021901</v>
          </cell>
          <cell r="GV29">
            <v>390</v>
          </cell>
          <cell r="GW29" t="str">
            <v>021901</v>
          </cell>
          <cell r="GX29">
            <v>382</v>
          </cell>
          <cell r="GY29" t="str">
            <v>021901</v>
          </cell>
          <cell r="GZ29">
            <v>421</v>
          </cell>
          <cell r="HA29" t="str">
            <v>021901</v>
          </cell>
          <cell r="HB29">
            <v>380</v>
          </cell>
          <cell r="HC29" t="str">
            <v>021901</v>
          </cell>
          <cell r="HD29">
            <v>378</v>
          </cell>
          <cell r="HE29" t="str">
            <v>021800</v>
          </cell>
          <cell r="HF29">
            <v>727</v>
          </cell>
          <cell r="HG29" t="str">
            <v>021901</v>
          </cell>
          <cell r="HH29">
            <v>444</v>
          </cell>
          <cell r="HI29" t="str">
            <v>021901</v>
          </cell>
          <cell r="HJ29">
            <v>464</v>
          </cell>
          <cell r="HK29" t="str">
            <v>021901</v>
          </cell>
          <cell r="HL29">
            <v>437</v>
          </cell>
          <cell r="HM29" t="str">
            <v>021901</v>
          </cell>
          <cell r="HN29">
            <v>555</v>
          </cell>
          <cell r="HO29" t="str">
            <v>021901</v>
          </cell>
          <cell r="HP29">
            <v>452</v>
          </cell>
          <cell r="HQ29" t="str">
            <v>021901</v>
          </cell>
          <cell r="HR29">
            <v>482</v>
          </cell>
          <cell r="HS29" t="str">
            <v>021901</v>
          </cell>
          <cell r="HT29">
            <v>453</v>
          </cell>
          <cell r="HU29" t="str">
            <v>021901</v>
          </cell>
          <cell r="HV29">
            <v>503</v>
          </cell>
          <cell r="HW29" t="str">
            <v>021800</v>
          </cell>
          <cell r="HX29">
            <v>586</v>
          </cell>
          <cell r="HY29" t="str">
            <v>021901</v>
          </cell>
          <cell r="HZ29">
            <v>596</v>
          </cell>
          <cell r="IA29" t="str">
            <v>021901</v>
          </cell>
          <cell r="IB29">
            <v>535</v>
          </cell>
          <cell r="IC29" t="str">
            <v>021901</v>
          </cell>
          <cell r="ID29">
            <v>639</v>
          </cell>
          <cell r="IE29" t="str">
            <v>021901</v>
          </cell>
          <cell r="IF29">
            <v>538</v>
          </cell>
          <cell r="IG29" t="str">
            <v>021901</v>
          </cell>
          <cell r="IH29">
            <v>673</v>
          </cell>
          <cell r="II29" t="str">
            <v>021901</v>
          </cell>
          <cell r="IJ29">
            <v>578</v>
          </cell>
          <cell r="IK29" t="str">
            <v>021800</v>
          </cell>
          <cell r="IL29">
            <v>945</v>
          </cell>
          <cell r="IM29" t="str">
            <v>021901</v>
          </cell>
          <cell r="IN29">
            <v>507</v>
          </cell>
          <cell r="IO29" t="str">
            <v>021901</v>
          </cell>
          <cell r="IP29">
            <v>562</v>
          </cell>
          <cell r="IQ29" t="str">
            <v>021901</v>
          </cell>
          <cell r="IR29">
            <v>505</v>
          </cell>
          <cell r="IS29" t="str">
            <v>021901</v>
          </cell>
          <cell r="IT29">
            <v>605</v>
          </cell>
          <cell r="IU29" t="str">
            <v>021901</v>
          </cell>
          <cell r="IV29">
            <v>428</v>
          </cell>
          <cell r="IW29" t="str">
            <v>021901</v>
          </cell>
          <cell r="IX29">
            <v>577</v>
          </cell>
          <cell r="IY29" t="str">
            <v>021901</v>
          </cell>
          <cell r="IZ29">
            <v>414</v>
          </cell>
          <cell r="JA29" t="str">
            <v>021901</v>
          </cell>
          <cell r="JB29">
            <v>510</v>
          </cell>
          <cell r="JC29" t="str">
            <v>021901</v>
          </cell>
          <cell r="JD29">
            <v>381</v>
          </cell>
          <cell r="JE29" t="str">
            <v>021901</v>
          </cell>
          <cell r="JF29">
            <v>518</v>
          </cell>
          <cell r="JG29" t="str">
            <v>021901</v>
          </cell>
          <cell r="JH29">
            <v>319</v>
          </cell>
          <cell r="JI29" t="str">
            <v>021901</v>
          </cell>
          <cell r="JJ29">
            <v>476</v>
          </cell>
          <cell r="JK29" t="str">
            <v>021901</v>
          </cell>
          <cell r="JL29">
            <v>274</v>
          </cell>
          <cell r="JM29" t="str">
            <v>021901</v>
          </cell>
          <cell r="JN29">
            <v>424</v>
          </cell>
          <cell r="JO29" t="str">
            <v>021901</v>
          </cell>
          <cell r="JP29">
            <v>304</v>
          </cell>
          <cell r="JQ29" t="str">
            <v>021901</v>
          </cell>
          <cell r="JR29">
            <v>430</v>
          </cell>
          <cell r="JS29" t="str">
            <v>021901</v>
          </cell>
          <cell r="JT29">
            <v>256</v>
          </cell>
          <cell r="JU29" t="str">
            <v>021901</v>
          </cell>
          <cell r="JV29">
            <v>388</v>
          </cell>
          <cell r="JW29" t="str">
            <v>021901</v>
          </cell>
          <cell r="JX29">
            <v>185</v>
          </cell>
          <cell r="JY29" t="str">
            <v>021901</v>
          </cell>
          <cell r="JZ29">
            <v>323</v>
          </cell>
          <cell r="KA29" t="str">
            <v>021901</v>
          </cell>
          <cell r="KB29">
            <v>215</v>
          </cell>
          <cell r="KC29" t="str">
            <v>021901</v>
          </cell>
          <cell r="KD29">
            <v>320</v>
          </cell>
          <cell r="KE29" t="str">
            <v>021901</v>
          </cell>
          <cell r="KF29">
            <v>123</v>
          </cell>
          <cell r="KG29" t="str">
            <v>021901</v>
          </cell>
          <cell r="KH29">
            <v>224</v>
          </cell>
          <cell r="KI29" t="str">
            <v>021901</v>
          </cell>
          <cell r="KJ29">
            <v>97</v>
          </cell>
          <cell r="KK29" t="str">
            <v>021901</v>
          </cell>
          <cell r="KL29">
            <v>219</v>
          </cell>
          <cell r="KM29" t="str">
            <v>021901</v>
          </cell>
          <cell r="KN29">
            <v>101</v>
          </cell>
          <cell r="KO29" t="str">
            <v>021901</v>
          </cell>
          <cell r="KP29">
            <v>206</v>
          </cell>
          <cell r="KQ29" t="str">
            <v>021901</v>
          </cell>
          <cell r="KR29">
            <v>45</v>
          </cell>
          <cell r="KS29" t="str">
            <v>021901</v>
          </cell>
          <cell r="KT29">
            <v>82</v>
          </cell>
          <cell r="KU29" t="str">
            <v>021901</v>
          </cell>
          <cell r="KV29">
            <v>30</v>
          </cell>
          <cell r="KW29" t="str">
            <v>021901</v>
          </cell>
          <cell r="KX29">
            <v>67</v>
          </cell>
          <cell r="KY29" t="str">
            <v>021901</v>
          </cell>
          <cell r="KZ29">
            <v>28</v>
          </cell>
          <cell r="LA29" t="str">
            <v>021901</v>
          </cell>
          <cell r="LB29">
            <v>81</v>
          </cell>
          <cell r="LC29" t="str">
            <v>021901</v>
          </cell>
          <cell r="LD29">
            <v>62</v>
          </cell>
          <cell r="LE29" t="str">
            <v>021901</v>
          </cell>
          <cell r="LF29">
            <v>137</v>
          </cell>
          <cell r="LG29" t="str">
            <v>021901</v>
          </cell>
          <cell r="LH29">
            <v>66</v>
          </cell>
          <cell r="LI29" t="str">
            <v>021901</v>
          </cell>
          <cell r="LJ29">
            <v>200</v>
          </cell>
          <cell r="LK29" t="str">
            <v>021901</v>
          </cell>
          <cell r="LL29">
            <v>52</v>
          </cell>
          <cell r="LM29" t="str">
            <v>021901</v>
          </cell>
          <cell r="LN29">
            <v>200</v>
          </cell>
          <cell r="LO29" t="str">
            <v>021901</v>
          </cell>
          <cell r="LP29">
            <v>68</v>
          </cell>
          <cell r="LQ29" t="str">
            <v>021901</v>
          </cell>
          <cell r="LR29">
            <v>209</v>
          </cell>
          <cell r="LS29" t="str">
            <v>021901</v>
          </cell>
          <cell r="LT29">
            <v>60</v>
          </cell>
          <cell r="LU29" t="str">
            <v>021901</v>
          </cell>
          <cell r="LV29">
            <v>170</v>
          </cell>
          <cell r="LW29" t="str">
            <v>021901</v>
          </cell>
          <cell r="LX29">
            <v>50</v>
          </cell>
          <cell r="LY29" t="str">
            <v>021901</v>
          </cell>
          <cell r="LZ29">
            <v>137</v>
          </cell>
          <cell r="MA29" t="str">
            <v>021901</v>
          </cell>
          <cell r="MB29">
            <v>37</v>
          </cell>
          <cell r="MC29" t="str">
            <v>021901</v>
          </cell>
          <cell r="MD29">
            <v>124</v>
          </cell>
          <cell r="ME29" t="str">
            <v>021901</v>
          </cell>
          <cell r="MF29">
            <v>45</v>
          </cell>
          <cell r="MG29" t="str">
            <v>021901</v>
          </cell>
          <cell r="MH29">
            <v>110</v>
          </cell>
          <cell r="MI29" t="str">
            <v>021901</v>
          </cell>
          <cell r="MJ29">
            <v>16</v>
          </cell>
          <cell r="MK29" t="str">
            <v>021901</v>
          </cell>
          <cell r="ML29">
            <v>79</v>
          </cell>
          <cell r="MM29" t="str">
            <v>021901</v>
          </cell>
          <cell r="MN29">
            <v>25</v>
          </cell>
          <cell r="MO29" t="str">
            <v>021901</v>
          </cell>
          <cell r="MP29">
            <v>65</v>
          </cell>
          <cell r="MQ29" t="str">
            <v>021901</v>
          </cell>
          <cell r="MR29">
            <v>19</v>
          </cell>
          <cell r="MS29" t="str">
            <v>021901</v>
          </cell>
          <cell r="MT29">
            <v>62</v>
          </cell>
          <cell r="MU29" t="str">
            <v>021901</v>
          </cell>
          <cell r="MV29">
            <v>14</v>
          </cell>
          <cell r="MW29" t="str">
            <v>021901</v>
          </cell>
          <cell r="MX29">
            <v>45</v>
          </cell>
          <cell r="MY29" t="str">
            <v>021901</v>
          </cell>
          <cell r="MZ29">
            <v>10</v>
          </cell>
          <cell r="NA29" t="str">
            <v>021901</v>
          </cell>
          <cell r="NB29">
            <v>30</v>
          </cell>
          <cell r="NC29" t="str">
            <v>021901</v>
          </cell>
          <cell r="ND29">
            <v>5</v>
          </cell>
          <cell r="NE29" t="str">
            <v>021901</v>
          </cell>
          <cell r="NF29">
            <v>21</v>
          </cell>
          <cell r="NG29" t="str">
            <v>021901</v>
          </cell>
          <cell r="NH29">
            <v>8</v>
          </cell>
          <cell r="NI29" t="str">
            <v>022000</v>
          </cell>
          <cell r="NJ29">
            <v>19</v>
          </cell>
          <cell r="NK29" t="str">
            <v>021901</v>
          </cell>
          <cell r="NL29">
            <v>2</v>
          </cell>
          <cell r="NM29" t="str">
            <v>021901</v>
          </cell>
          <cell r="NN29">
            <v>15</v>
          </cell>
          <cell r="NO29" t="str">
            <v>021901</v>
          </cell>
          <cell r="NP29">
            <v>1</v>
          </cell>
          <cell r="NQ29" t="str">
            <v>022000</v>
          </cell>
          <cell r="NR29">
            <v>5</v>
          </cell>
          <cell r="NS29" t="str">
            <v>021901</v>
          </cell>
          <cell r="NT29">
            <v>2</v>
          </cell>
          <cell r="NU29" t="str">
            <v>022002</v>
          </cell>
          <cell r="NV29">
            <v>3</v>
          </cell>
          <cell r="NW29" t="str">
            <v>021901</v>
          </cell>
          <cell r="NX29">
            <v>2</v>
          </cell>
          <cell r="NY29" t="str">
            <v>022003</v>
          </cell>
          <cell r="NZ29">
            <v>3</v>
          </cell>
          <cell r="OC29" t="str">
            <v>022300</v>
          </cell>
          <cell r="OD29">
            <v>7</v>
          </cell>
          <cell r="OG29" t="str">
            <v>026001</v>
          </cell>
          <cell r="OH29">
            <v>1</v>
          </cell>
        </row>
        <row r="30">
          <cell r="C30" t="str">
            <v>021901</v>
          </cell>
          <cell r="D30">
            <v>340</v>
          </cell>
          <cell r="E30" t="str">
            <v>021901</v>
          </cell>
          <cell r="F30">
            <v>349</v>
          </cell>
          <cell r="G30" t="str">
            <v>021901</v>
          </cell>
          <cell r="H30">
            <v>379</v>
          </cell>
          <cell r="I30" t="str">
            <v>021901</v>
          </cell>
          <cell r="J30">
            <v>308</v>
          </cell>
          <cell r="K30" t="str">
            <v>021901</v>
          </cell>
          <cell r="L30">
            <v>410</v>
          </cell>
          <cell r="M30" t="str">
            <v>021901</v>
          </cell>
          <cell r="N30">
            <v>351</v>
          </cell>
          <cell r="O30" t="str">
            <v>021901</v>
          </cell>
          <cell r="P30">
            <v>402</v>
          </cell>
          <cell r="Q30" t="str">
            <v>021901</v>
          </cell>
          <cell r="R30">
            <v>372</v>
          </cell>
          <cell r="S30" t="str">
            <v>021901</v>
          </cell>
          <cell r="T30">
            <v>456</v>
          </cell>
          <cell r="U30" t="str">
            <v>021901</v>
          </cell>
          <cell r="V30">
            <v>453</v>
          </cell>
          <cell r="W30" t="str">
            <v>021901</v>
          </cell>
          <cell r="X30">
            <v>548</v>
          </cell>
          <cell r="Y30" t="str">
            <v>021901</v>
          </cell>
          <cell r="Z30">
            <v>462</v>
          </cell>
          <cell r="AA30" t="str">
            <v>021901</v>
          </cell>
          <cell r="AB30">
            <v>517</v>
          </cell>
          <cell r="AC30" t="str">
            <v>021901</v>
          </cell>
          <cell r="AD30">
            <v>517</v>
          </cell>
          <cell r="AE30" t="str">
            <v>021901</v>
          </cell>
          <cell r="AF30">
            <v>585</v>
          </cell>
          <cell r="AG30" t="str">
            <v>021901</v>
          </cell>
          <cell r="AH30">
            <v>503</v>
          </cell>
          <cell r="AI30" t="str">
            <v>021901</v>
          </cell>
          <cell r="AJ30">
            <v>524</v>
          </cell>
          <cell r="AK30" t="str">
            <v>021901</v>
          </cell>
          <cell r="AL30">
            <v>529</v>
          </cell>
          <cell r="AM30" t="str">
            <v>021901</v>
          </cell>
          <cell r="AN30">
            <v>503</v>
          </cell>
          <cell r="AO30" t="str">
            <v>021901</v>
          </cell>
          <cell r="AP30">
            <v>464</v>
          </cell>
          <cell r="AQ30" t="str">
            <v>021901</v>
          </cell>
          <cell r="AR30">
            <v>535</v>
          </cell>
          <cell r="AS30" t="str">
            <v>021901</v>
          </cell>
          <cell r="AT30">
            <v>529</v>
          </cell>
          <cell r="AU30" t="str">
            <v>021901</v>
          </cell>
          <cell r="AV30">
            <v>539</v>
          </cell>
          <cell r="AW30" t="str">
            <v>021901</v>
          </cell>
          <cell r="AX30">
            <v>515</v>
          </cell>
          <cell r="AY30" t="str">
            <v>021901</v>
          </cell>
          <cell r="AZ30">
            <v>494</v>
          </cell>
          <cell r="BA30" t="str">
            <v>021901</v>
          </cell>
          <cell r="BB30">
            <v>491</v>
          </cell>
          <cell r="BC30" t="str">
            <v>021901</v>
          </cell>
          <cell r="BD30">
            <v>509</v>
          </cell>
          <cell r="BE30" t="str">
            <v>021901</v>
          </cell>
          <cell r="BF30">
            <v>440</v>
          </cell>
          <cell r="BG30" t="str">
            <v>021901</v>
          </cell>
          <cell r="BH30">
            <v>414</v>
          </cell>
          <cell r="BI30" t="str">
            <v>021901</v>
          </cell>
          <cell r="BJ30">
            <v>337</v>
          </cell>
          <cell r="BK30" t="str">
            <v>021901</v>
          </cell>
          <cell r="BL30">
            <v>368</v>
          </cell>
          <cell r="BM30" t="str">
            <v>021901</v>
          </cell>
          <cell r="BN30">
            <v>324</v>
          </cell>
          <cell r="BO30" t="str">
            <v>021616</v>
          </cell>
          <cell r="BP30">
            <v>43</v>
          </cell>
          <cell r="BQ30" t="str">
            <v>021616</v>
          </cell>
          <cell r="BR30">
            <v>59</v>
          </cell>
          <cell r="BS30" t="str">
            <v>021701</v>
          </cell>
          <cell r="BT30">
            <v>578</v>
          </cell>
          <cell r="BU30" t="str">
            <v>021800</v>
          </cell>
          <cell r="BV30">
            <v>368</v>
          </cell>
          <cell r="BW30" t="str">
            <v>021701</v>
          </cell>
          <cell r="BX30">
            <v>524</v>
          </cell>
          <cell r="BY30" t="str">
            <v>021800</v>
          </cell>
          <cell r="BZ30">
            <v>485</v>
          </cell>
          <cell r="CA30" t="str">
            <v>022000</v>
          </cell>
          <cell r="CB30">
            <v>164</v>
          </cell>
          <cell r="CC30" t="str">
            <v>021901</v>
          </cell>
          <cell r="CD30">
            <v>216</v>
          </cell>
          <cell r="CE30" t="str">
            <v>021800</v>
          </cell>
          <cell r="CF30">
            <v>532</v>
          </cell>
          <cell r="CG30" t="str">
            <v>021800</v>
          </cell>
          <cell r="CH30">
            <v>446</v>
          </cell>
          <cell r="CI30" t="str">
            <v>021706</v>
          </cell>
          <cell r="CJ30">
            <v>96</v>
          </cell>
          <cell r="CK30" t="str">
            <v>022000</v>
          </cell>
          <cell r="CL30">
            <v>131</v>
          </cell>
          <cell r="CM30" t="str">
            <v>022000</v>
          </cell>
          <cell r="CN30">
            <v>200</v>
          </cell>
          <cell r="CO30" t="str">
            <v>021800</v>
          </cell>
          <cell r="CP30">
            <v>560</v>
          </cell>
          <cell r="CQ30" t="str">
            <v>022000</v>
          </cell>
          <cell r="CR30">
            <v>220</v>
          </cell>
          <cell r="CS30" t="str">
            <v>021901</v>
          </cell>
          <cell r="CT30">
            <v>229</v>
          </cell>
          <cell r="CU30" t="str">
            <v>022000</v>
          </cell>
          <cell r="CV30">
            <v>215</v>
          </cell>
          <cell r="CW30" t="str">
            <v>022000</v>
          </cell>
          <cell r="CX30">
            <v>151</v>
          </cell>
          <cell r="CY30" t="str">
            <v>022000</v>
          </cell>
          <cell r="CZ30">
            <v>200</v>
          </cell>
          <cell r="DA30" t="str">
            <v>021800</v>
          </cell>
          <cell r="DB30">
            <v>626</v>
          </cell>
          <cell r="DC30" t="str">
            <v>022000</v>
          </cell>
          <cell r="DD30">
            <v>219</v>
          </cell>
          <cell r="DE30" t="str">
            <v>021901</v>
          </cell>
          <cell r="DF30">
            <v>264</v>
          </cell>
          <cell r="DG30" t="str">
            <v>022000</v>
          </cell>
          <cell r="DH30">
            <v>245</v>
          </cell>
          <cell r="DI30" t="str">
            <v>021901</v>
          </cell>
          <cell r="DJ30">
            <v>287</v>
          </cell>
          <cell r="DK30" t="str">
            <v>022000</v>
          </cell>
          <cell r="DL30">
            <v>262</v>
          </cell>
          <cell r="DM30" t="str">
            <v>022000</v>
          </cell>
          <cell r="DN30">
            <v>218</v>
          </cell>
          <cell r="DO30" t="str">
            <v>022000</v>
          </cell>
          <cell r="DP30">
            <v>284</v>
          </cell>
          <cell r="DQ30" t="str">
            <v>022000</v>
          </cell>
          <cell r="DR30">
            <v>238</v>
          </cell>
          <cell r="DS30" t="str">
            <v>021901</v>
          </cell>
          <cell r="DT30">
            <v>493</v>
          </cell>
          <cell r="DU30" t="str">
            <v>021901</v>
          </cell>
          <cell r="DV30">
            <v>401</v>
          </cell>
          <cell r="DW30" t="str">
            <v>022000</v>
          </cell>
          <cell r="DX30">
            <v>369</v>
          </cell>
          <cell r="DY30" t="str">
            <v>022000</v>
          </cell>
          <cell r="DZ30">
            <v>309</v>
          </cell>
          <cell r="EA30" t="str">
            <v>022000</v>
          </cell>
          <cell r="EB30">
            <v>398</v>
          </cell>
          <cell r="EC30" t="str">
            <v>022000</v>
          </cell>
          <cell r="ED30">
            <v>348</v>
          </cell>
          <cell r="EE30" t="str">
            <v>022000</v>
          </cell>
          <cell r="EF30">
            <v>458</v>
          </cell>
          <cell r="EG30" t="str">
            <v>021901</v>
          </cell>
          <cell r="EH30">
            <v>553</v>
          </cell>
          <cell r="EI30" t="str">
            <v>022000</v>
          </cell>
          <cell r="EJ30">
            <v>430</v>
          </cell>
          <cell r="EK30" t="str">
            <v>022000</v>
          </cell>
          <cell r="EL30">
            <v>361</v>
          </cell>
          <cell r="EM30" t="str">
            <v>022000</v>
          </cell>
          <cell r="EN30">
            <v>351</v>
          </cell>
          <cell r="EO30" t="str">
            <v>022000</v>
          </cell>
          <cell r="EP30">
            <v>308</v>
          </cell>
          <cell r="EQ30" t="str">
            <v>022000</v>
          </cell>
          <cell r="ER30">
            <v>368</v>
          </cell>
          <cell r="ES30" t="str">
            <v>021901</v>
          </cell>
          <cell r="ET30">
            <v>484</v>
          </cell>
          <cell r="EU30" t="str">
            <v>022000</v>
          </cell>
          <cell r="EV30">
            <v>424</v>
          </cell>
          <cell r="EW30" t="str">
            <v>022000</v>
          </cell>
          <cell r="EX30">
            <v>332</v>
          </cell>
          <cell r="EY30" t="str">
            <v>022000</v>
          </cell>
          <cell r="EZ30">
            <v>362</v>
          </cell>
          <cell r="FA30" t="str">
            <v>022000</v>
          </cell>
          <cell r="FB30">
            <v>305</v>
          </cell>
          <cell r="FC30" t="str">
            <v>022000</v>
          </cell>
          <cell r="FD30">
            <v>311</v>
          </cell>
          <cell r="FE30" t="str">
            <v>022000</v>
          </cell>
          <cell r="FF30">
            <v>293</v>
          </cell>
          <cell r="FG30" t="str">
            <v>022000</v>
          </cell>
          <cell r="FH30">
            <v>304</v>
          </cell>
          <cell r="FI30" t="str">
            <v>022000</v>
          </cell>
          <cell r="FJ30">
            <v>351</v>
          </cell>
          <cell r="FK30" t="str">
            <v>022000</v>
          </cell>
          <cell r="FL30">
            <v>303</v>
          </cell>
          <cell r="FM30" t="str">
            <v>022000</v>
          </cell>
          <cell r="FN30">
            <v>273</v>
          </cell>
          <cell r="FO30" t="str">
            <v>022000</v>
          </cell>
          <cell r="FP30">
            <v>277</v>
          </cell>
          <cell r="FQ30" t="str">
            <v>022000</v>
          </cell>
          <cell r="FR30">
            <v>265</v>
          </cell>
          <cell r="FS30" t="str">
            <v>022000</v>
          </cell>
          <cell r="FT30">
            <v>285</v>
          </cell>
          <cell r="FU30" t="str">
            <v>022000</v>
          </cell>
          <cell r="FV30">
            <v>265</v>
          </cell>
          <cell r="FW30" t="str">
            <v>022000</v>
          </cell>
          <cell r="FX30">
            <v>273</v>
          </cell>
          <cell r="FY30" t="str">
            <v>022000</v>
          </cell>
          <cell r="FZ30">
            <v>261</v>
          </cell>
          <cell r="GA30" t="str">
            <v>022000</v>
          </cell>
          <cell r="GB30">
            <v>277</v>
          </cell>
          <cell r="GC30" t="str">
            <v>022000</v>
          </cell>
          <cell r="GD30">
            <v>281</v>
          </cell>
          <cell r="GE30" t="str">
            <v>022000</v>
          </cell>
          <cell r="GF30">
            <v>244</v>
          </cell>
          <cell r="GG30" t="str">
            <v>022000</v>
          </cell>
          <cell r="GH30">
            <v>285</v>
          </cell>
          <cell r="GI30" t="str">
            <v>022000</v>
          </cell>
          <cell r="GJ30">
            <v>262</v>
          </cell>
          <cell r="GK30" t="str">
            <v>022000</v>
          </cell>
          <cell r="GL30">
            <v>256</v>
          </cell>
          <cell r="GM30" t="str">
            <v>022000</v>
          </cell>
          <cell r="GN30">
            <v>254</v>
          </cell>
          <cell r="GO30" t="str">
            <v>022000</v>
          </cell>
          <cell r="GP30">
            <v>243</v>
          </cell>
          <cell r="GQ30" t="str">
            <v>022000</v>
          </cell>
          <cell r="GR30">
            <v>248</v>
          </cell>
          <cell r="GS30" t="str">
            <v>022000</v>
          </cell>
          <cell r="GT30">
            <v>232</v>
          </cell>
          <cell r="GU30" t="str">
            <v>022000</v>
          </cell>
          <cell r="GV30">
            <v>237</v>
          </cell>
          <cell r="GW30" t="str">
            <v>022000</v>
          </cell>
          <cell r="GX30">
            <v>268</v>
          </cell>
          <cell r="GY30" t="str">
            <v>022000</v>
          </cell>
          <cell r="GZ30">
            <v>303</v>
          </cell>
          <cell r="HA30" t="str">
            <v>022000</v>
          </cell>
          <cell r="HB30">
            <v>296</v>
          </cell>
          <cell r="HC30" t="str">
            <v>022000</v>
          </cell>
          <cell r="HD30">
            <v>272</v>
          </cell>
          <cell r="HE30" t="str">
            <v>021901</v>
          </cell>
          <cell r="HF30">
            <v>421</v>
          </cell>
          <cell r="HG30" t="str">
            <v>022000</v>
          </cell>
          <cell r="HH30">
            <v>273</v>
          </cell>
          <cell r="HI30" t="str">
            <v>022000</v>
          </cell>
          <cell r="HJ30">
            <v>282</v>
          </cell>
          <cell r="HK30" t="str">
            <v>022000</v>
          </cell>
          <cell r="HL30">
            <v>279</v>
          </cell>
          <cell r="HM30" t="str">
            <v>022000</v>
          </cell>
          <cell r="HN30">
            <v>345</v>
          </cell>
          <cell r="HO30" t="str">
            <v>022000</v>
          </cell>
          <cell r="HP30">
            <v>298</v>
          </cell>
          <cell r="HQ30" t="str">
            <v>022000</v>
          </cell>
          <cell r="HR30">
            <v>353</v>
          </cell>
          <cell r="HS30" t="str">
            <v>022000</v>
          </cell>
          <cell r="HT30">
            <v>289</v>
          </cell>
          <cell r="HU30" t="str">
            <v>022000</v>
          </cell>
          <cell r="HV30">
            <v>361</v>
          </cell>
          <cell r="HW30" t="str">
            <v>021901</v>
          </cell>
          <cell r="HX30">
            <v>511</v>
          </cell>
          <cell r="HY30" t="str">
            <v>022000</v>
          </cell>
          <cell r="HZ30">
            <v>361</v>
          </cell>
          <cell r="IA30" t="str">
            <v>022000</v>
          </cell>
          <cell r="IB30">
            <v>334</v>
          </cell>
          <cell r="IC30" t="str">
            <v>022000</v>
          </cell>
          <cell r="ID30">
            <v>413</v>
          </cell>
          <cell r="IE30" t="str">
            <v>022000</v>
          </cell>
          <cell r="IF30">
            <v>337</v>
          </cell>
          <cell r="IG30" t="str">
            <v>022000</v>
          </cell>
          <cell r="IH30">
            <v>410</v>
          </cell>
          <cell r="II30" t="str">
            <v>022000</v>
          </cell>
          <cell r="IJ30">
            <v>386</v>
          </cell>
          <cell r="IK30" t="str">
            <v>021901</v>
          </cell>
          <cell r="IL30">
            <v>616</v>
          </cell>
          <cell r="IM30" t="str">
            <v>022000</v>
          </cell>
          <cell r="IN30">
            <v>373</v>
          </cell>
          <cell r="IO30" t="str">
            <v>022000</v>
          </cell>
          <cell r="IP30">
            <v>406</v>
          </cell>
          <cell r="IQ30" t="str">
            <v>022000</v>
          </cell>
          <cell r="IR30">
            <v>337</v>
          </cell>
          <cell r="IS30" t="str">
            <v>022000</v>
          </cell>
          <cell r="IT30">
            <v>454</v>
          </cell>
          <cell r="IU30" t="str">
            <v>022000</v>
          </cell>
          <cell r="IV30">
            <v>312</v>
          </cell>
          <cell r="IW30" t="str">
            <v>022000</v>
          </cell>
          <cell r="IX30">
            <v>437</v>
          </cell>
          <cell r="IY30" t="str">
            <v>022000</v>
          </cell>
          <cell r="IZ30">
            <v>272</v>
          </cell>
          <cell r="JA30" t="str">
            <v>022000</v>
          </cell>
          <cell r="JB30">
            <v>393</v>
          </cell>
          <cell r="JC30" t="str">
            <v>022000</v>
          </cell>
          <cell r="JD30">
            <v>279</v>
          </cell>
          <cell r="JE30" t="str">
            <v>022000</v>
          </cell>
          <cell r="JF30">
            <v>365</v>
          </cell>
          <cell r="JG30" t="str">
            <v>022000</v>
          </cell>
          <cell r="JH30">
            <v>275</v>
          </cell>
          <cell r="JI30" t="str">
            <v>022000</v>
          </cell>
          <cell r="JJ30">
            <v>328</v>
          </cell>
          <cell r="JK30" t="str">
            <v>022000</v>
          </cell>
          <cell r="JL30">
            <v>215</v>
          </cell>
          <cell r="JM30" t="str">
            <v>022000</v>
          </cell>
          <cell r="JN30">
            <v>288</v>
          </cell>
          <cell r="JO30" t="str">
            <v>022000</v>
          </cell>
          <cell r="JP30">
            <v>201</v>
          </cell>
          <cell r="JQ30" t="str">
            <v>022000</v>
          </cell>
          <cell r="JR30">
            <v>293</v>
          </cell>
          <cell r="JS30" t="str">
            <v>022000</v>
          </cell>
          <cell r="JT30">
            <v>171</v>
          </cell>
          <cell r="JU30" t="str">
            <v>022000</v>
          </cell>
          <cell r="JV30">
            <v>254</v>
          </cell>
          <cell r="JW30" t="str">
            <v>022000</v>
          </cell>
          <cell r="JX30">
            <v>147</v>
          </cell>
          <cell r="JY30" t="str">
            <v>022000</v>
          </cell>
          <cell r="JZ30">
            <v>230</v>
          </cell>
          <cell r="KA30" t="str">
            <v>022000</v>
          </cell>
          <cell r="KB30">
            <v>148</v>
          </cell>
          <cell r="KC30" t="str">
            <v>022000</v>
          </cell>
          <cell r="KD30">
            <v>249</v>
          </cell>
          <cell r="KE30" t="str">
            <v>022000</v>
          </cell>
          <cell r="KF30">
            <v>113</v>
          </cell>
          <cell r="KG30" t="str">
            <v>022000</v>
          </cell>
          <cell r="KH30">
            <v>191</v>
          </cell>
          <cell r="KI30" t="str">
            <v>022000</v>
          </cell>
          <cell r="KJ30">
            <v>90</v>
          </cell>
          <cell r="KK30" t="str">
            <v>022000</v>
          </cell>
          <cell r="KL30">
            <v>168</v>
          </cell>
          <cell r="KM30" t="str">
            <v>022000</v>
          </cell>
          <cell r="KN30">
            <v>85</v>
          </cell>
          <cell r="KO30" t="str">
            <v>022000</v>
          </cell>
          <cell r="KP30">
            <v>168</v>
          </cell>
          <cell r="KQ30" t="str">
            <v>022000</v>
          </cell>
          <cell r="KR30">
            <v>33</v>
          </cell>
          <cell r="KS30" t="str">
            <v>022000</v>
          </cell>
          <cell r="KT30">
            <v>75</v>
          </cell>
          <cell r="KU30" t="str">
            <v>022000</v>
          </cell>
          <cell r="KV30">
            <v>35</v>
          </cell>
          <cell r="KW30" t="str">
            <v>022000</v>
          </cell>
          <cell r="KX30">
            <v>49</v>
          </cell>
          <cell r="KY30" t="str">
            <v>022000</v>
          </cell>
          <cell r="KZ30">
            <v>29</v>
          </cell>
          <cell r="LA30" t="str">
            <v>022000</v>
          </cell>
          <cell r="LB30">
            <v>80</v>
          </cell>
          <cell r="LC30" t="str">
            <v>022000</v>
          </cell>
          <cell r="LD30">
            <v>36</v>
          </cell>
          <cell r="LE30" t="str">
            <v>022000</v>
          </cell>
          <cell r="LF30">
            <v>103</v>
          </cell>
          <cell r="LG30" t="str">
            <v>022000</v>
          </cell>
          <cell r="LH30">
            <v>41</v>
          </cell>
          <cell r="LI30" t="str">
            <v>022000</v>
          </cell>
          <cell r="LJ30">
            <v>125</v>
          </cell>
          <cell r="LK30" t="str">
            <v>022000</v>
          </cell>
          <cell r="LL30">
            <v>41</v>
          </cell>
          <cell r="LM30" t="str">
            <v>022000</v>
          </cell>
          <cell r="LN30">
            <v>152</v>
          </cell>
          <cell r="LO30" t="str">
            <v>022000</v>
          </cell>
          <cell r="LP30">
            <v>61</v>
          </cell>
          <cell r="LQ30" t="str">
            <v>022000</v>
          </cell>
          <cell r="LR30">
            <v>169</v>
          </cell>
          <cell r="LS30" t="str">
            <v>022000</v>
          </cell>
          <cell r="LT30">
            <v>56</v>
          </cell>
          <cell r="LU30" t="str">
            <v>022000</v>
          </cell>
          <cell r="LV30">
            <v>144</v>
          </cell>
          <cell r="LW30" t="str">
            <v>022000</v>
          </cell>
          <cell r="LX30">
            <v>46</v>
          </cell>
          <cell r="LY30" t="str">
            <v>022000</v>
          </cell>
          <cell r="LZ30">
            <v>105</v>
          </cell>
          <cell r="MA30" t="str">
            <v>022000</v>
          </cell>
          <cell r="MB30">
            <v>36</v>
          </cell>
          <cell r="MC30" t="str">
            <v>022000</v>
          </cell>
          <cell r="MD30">
            <v>121</v>
          </cell>
          <cell r="ME30" t="str">
            <v>022000</v>
          </cell>
          <cell r="MF30">
            <v>29</v>
          </cell>
          <cell r="MG30" t="str">
            <v>022000</v>
          </cell>
          <cell r="MH30">
            <v>99</v>
          </cell>
          <cell r="MI30" t="str">
            <v>022000</v>
          </cell>
          <cell r="MJ30">
            <v>18</v>
          </cell>
          <cell r="MK30" t="str">
            <v>022000</v>
          </cell>
          <cell r="ML30">
            <v>77</v>
          </cell>
          <cell r="MM30" t="str">
            <v>022000</v>
          </cell>
          <cell r="MN30">
            <v>8</v>
          </cell>
          <cell r="MO30" t="str">
            <v>022000</v>
          </cell>
          <cell r="MP30">
            <v>60</v>
          </cell>
          <cell r="MQ30" t="str">
            <v>022000</v>
          </cell>
          <cell r="MR30">
            <v>10</v>
          </cell>
          <cell r="MS30" t="str">
            <v>022000</v>
          </cell>
          <cell r="MT30">
            <v>67</v>
          </cell>
          <cell r="MU30" t="str">
            <v>022000</v>
          </cell>
          <cell r="MV30">
            <v>14</v>
          </cell>
          <cell r="MW30" t="str">
            <v>022000</v>
          </cell>
          <cell r="MX30">
            <v>47</v>
          </cell>
          <cell r="MY30" t="str">
            <v>022000</v>
          </cell>
          <cell r="MZ30">
            <v>11</v>
          </cell>
          <cell r="NA30" t="str">
            <v>022000</v>
          </cell>
          <cell r="NB30">
            <v>28</v>
          </cell>
          <cell r="NC30" t="str">
            <v>022000</v>
          </cell>
          <cell r="ND30">
            <v>7</v>
          </cell>
          <cell r="NE30" t="str">
            <v>022000</v>
          </cell>
          <cell r="NF30">
            <v>23</v>
          </cell>
          <cell r="NG30" t="str">
            <v>022000</v>
          </cell>
          <cell r="NH30">
            <v>5</v>
          </cell>
          <cell r="NI30" t="str">
            <v>022001</v>
          </cell>
          <cell r="NJ30">
            <v>9</v>
          </cell>
          <cell r="NK30" t="str">
            <v>022000</v>
          </cell>
          <cell r="NL30">
            <v>3</v>
          </cell>
          <cell r="NM30" t="str">
            <v>022000</v>
          </cell>
          <cell r="NN30">
            <v>10</v>
          </cell>
          <cell r="NO30" t="str">
            <v>022000</v>
          </cell>
          <cell r="NP30">
            <v>1</v>
          </cell>
          <cell r="NQ30" t="str">
            <v>022001</v>
          </cell>
          <cell r="NR30">
            <v>6</v>
          </cell>
          <cell r="NS30" t="str">
            <v>022000</v>
          </cell>
          <cell r="NT30">
            <v>1</v>
          </cell>
          <cell r="NU30" t="str">
            <v>022003</v>
          </cell>
          <cell r="NV30">
            <v>6</v>
          </cell>
          <cell r="NY30" t="str">
            <v>022102</v>
          </cell>
          <cell r="NZ30">
            <v>1</v>
          </cell>
          <cell r="OC30" t="str">
            <v>022400</v>
          </cell>
          <cell r="OD30">
            <v>2</v>
          </cell>
          <cell r="OG30" t="str">
            <v>027002</v>
          </cell>
          <cell r="OH30">
            <v>2</v>
          </cell>
        </row>
        <row r="31">
          <cell r="C31" t="str">
            <v>022000</v>
          </cell>
          <cell r="D31">
            <v>218</v>
          </cell>
          <cell r="E31" t="str">
            <v>022000</v>
          </cell>
          <cell r="F31">
            <v>213</v>
          </cell>
          <cell r="G31" t="str">
            <v>022000</v>
          </cell>
          <cell r="H31">
            <v>216</v>
          </cell>
          <cell r="I31" t="str">
            <v>022000</v>
          </cell>
          <cell r="J31">
            <v>216</v>
          </cell>
          <cell r="K31" t="str">
            <v>022000</v>
          </cell>
          <cell r="L31">
            <v>248</v>
          </cell>
          <cell r="M31" t="str">
            <v>022000</v>
          </cell>
          <cell r="N31">
            <v>246</v>
          </cell>
          <cell r="O31" t="str">
            <v>022000</v>
          </cell>
          <cell r="P31">
            <v>274</v>
          </cell>
          <cell r="Q31" t="str">
            <v>022000</v>
          </cell>
          <cell r="R31">
            <v>238</v>
          </cell>
          <cell r="S31" t="str">
            <v>022000</v>
          </cell>
          <cell r="T31">
            <v>330</v>
          </cell>
          <cell r="U31" t="str">
            <v>022000</v>
          </cell>
          <cell r="V31">
            <v>297</v>
          </cell>
          <cell r="W31" t="str">
            <v>022000</v>
          </cell>
          <cell r="X31">
            <v>322</v>
          </cell>
          <cell r="Y31" t="str">
            <v>022000</v>
          </cell>
          <cell r="Z31">
            <v>324</v>
          </cell>
          <cell r="AA31" t="str">
            <v>022000</v>
          </cell>
          <cell r="AB31">
            <v>351</v>
          </cell>
          <cell r="AC31" t="str">
            <v>022000</v>
          </cell>
          <cell r="AD31">
            <v>323</v>
          </cell>
          <cell r="AE31" t="str">
            <v>022000</v>
          </cell>
          <cell r="AF31">
            <v>327</v>
          </cell>
          <cell r="AG31" t="str">
            <v>022000</v>
          </cell>
          <cell r="AH31">
            <v>351</v>
          </cell>
          <cell r="AI31" t="str">
            <v>022000</v>
          </cell>
          <cell r="AJ31">
            <v>320</v>
          </cell>
          <cell r="AK31" t="str">
            <v>022000</v>
          </cell>
          <cell r="AL31">
            <v>335</v>
          </cell>
          <cell r="AM31" t="str">
            <v>022000</v>
          </cell>
          <cell r="AN31">
            <v>316</v>
          </cell>
          <cell r="AO31" t="str">
            <v>022000</v>
          </cell>
          <cell r="AP31">
            <v>297</v>
          </cell>
          <cell r="AQ31" t="str">
            <v>022000</v>
          </cell>
          <cell r="AR31">
            <v>321</v>
          </cell>
          <cell r="AS31" t="str">
            <v>022000</v>
          </cell>
          <cell r="AT31">
            <v>308</v>
          </cell>
          <cell r="AU31" t="str">
            <v>022000</v>
          </cell>
          <cell r="AV31">
            <v>307</v>
          </cell>
          <cell r="AW31" t="str">
            <v>022000</v>
          </cell>
          <cell r="AX31">
            <v>296</v>
          </cell>
          <cell r="AY31" t="str">
            <v>022000</v>
          </cell>
          <cell r="AZ31">
            <v>314</v>
          </cell>
          <cell r="BA31" t="str">
            <v>022000</v>
          </cell>
          <cell r="BB31">
            <v>307</v>
          </cell>
          <cell r="BC31" t="str">
            <v>022000</v>
          </cell>
          <cell r="BD31">
            <v>279</v>
          </cell>
          <cell r="BE31" t="str">
            <v>022000</v>
          </cell>
          <cell r="BF31">
            <v>272</v>
          </cell>
          <cell r="BG31" t="str">
            <v>022000</v>
          </cell>
          <cell r="BH31">
            <v>212</v>
          </cell>
          <cell r="BI31" t="str">
            <v>022000</v>
          </cell>
          <cell r="BJ31">
            <v>171</v>
          </cell>
          <cell r="BK31" t="str">
            <v>022000</v>
          </cell>
          <cell r="BL31">
            <v>210</v>
          </cell>
          <cell r="BM31" t="str">
            <v>022000</v>
          </cell>
          <cell r="BN31">
            <v>196</v>
          </cell>
          <cell r="BO31" t="str">
            <v>021701</v>
          </cell>
          <cell r="BP31">
            <v>592</v>
          </cell>
          <cell r="BQ31" t="str">
            <v>021701</v>
          </cell>
          <cell r="BR31">
            <v>620</v>
          </cell>
          <cell r="BS31" t="str">
            <v>021706</v>
          </cell>
          <cell r="BT31">
            <v>105</v>
          </cell>
          <cell r="BU31" t="str">
            <v>021901</v>
          </cell>
          <cell r="BV31">
            <v>156</v>
          </cell>
          <cell r="BW31" t="str">
            <v>021706</v>
          </cell>
          <cell r="BX31">
            <v>99</v>
          </cell>
          <cell r="BY31" t="str">
            <v>021901</v>
          </cell>
          <cell r="BZ31">
            <v>215</v>
          </cell>
          <cell r="CA31" t="str">
            <v>022001</v>
          </cell>
          <cell r="CB31">
            <v>247</v>
          </cell>
          <cell r="CC31" t="str">
            <v>022000</v>
          </cell>
          <cell r="CD31">
            <v>113</v>
          </cell>
          <cell r="CE31" t="str">
            <v>021901</v>
          </cell>
          <cell r="CF31">
            <v>243</v>
          </cell>
          <cell r="CG31" t="str">
            <v>021901</v>
          </cell>
          <cell r="CH31">
            <v>205</v>
          </cell>
          <cell r="CI31" t="str">
            <v>021800</v>
          </cell>
          <cell r="CJ31">
            <v>531</v>
          </cell>
          <cell r="CK31" t="str">
            <v>022001</v>
          </cell>
          <cell r="CL31">
            <v>162</v>
          </cell>
          <cell r="CM31" t="str">
            <v>022001</v>
          </cell>
          <cell r="CN31">
            <v>332</v>
          </cell>
          <cell r="CO31" t="str">
            <v>021901</v>
          </cell>
          <cell r="CP31">
            <v>217</v>
          </cell>
          <cell r="CQ31" t="str">
            <v>022001</v>
          </cell>
          <cell r="CR31">
            <v>328</v>
          </cell>
          <cell r="CS31" t="str">
            <v>022000</v>
          </cell>
          <cell r="CT31">
            <v>147</v>
          </cell>
          <cell r="CU31" t="str">
            <v>022001</v>
          </cell>
          <cell r="CV31">
            <v>316</v>
          </cell>
          <cell r="CW31" t="str">
            <v>022001</v>
          </cell>
          <cell r="CX31">
            <v>205</v>
          </cell>
          <cell r="CY31" t="str">
            <v>022001</v>
          </cell>
          <cell r="CZ31">
            <v>301</v>
          </cell>
          <cell r="DA31" t="str">
            <v>021901</v>
          </cell>
          <cell r="DB31">
            <v>216</v>
          </cell>
          <cell r="DC31" t="str">
            <v>022001</v>
          </cell>
          <cell r="DD31">
            <v>285</v>
          </cell>
          <cell r="DE31" t="str">
            <v>022000</v>
          </cell>
          <cell r="DF31">
            <v>185</v>
          </cell>
          <cell r="DG31" t="str">
            <v>022001</v>
          </cell>
          <cell r="DH31">
            <v>307</v>
          </cell>
          <cell r="DI31" t="str">
            <v>022000</v>
          </cell>
          <cell r="DJ31">
            <v>185</v>
          </cell>
          <cell r="DK31" t="str">
            <v>022001</v>
          </cell>
          <cell r="DL31">
            <v>297</v>
          </cell>
          <cell r="DM31" t="str">
            <v>022001</v>
          </cell>
          <cell r="DN31">
            <v>279</v>
          </cell>
          <cell r="DO31" t="str">
            <v>022001</v>
          </cell>
          <cell r="DP31">
            <v>353</v>
          </cell>
          <cell r="DQ31" t="str">
            <v>022001</v>
          </cell>
          <cell r="DR31">
            <v>288</v>
          </cell>
          <cell r="DS31" t="str">
            <v>022000</v>
          </cell>
          <cell r="DT31">
            <v>303</v>
          </cell>
          <cell r="DU31" t="str">
            <v>022000</v>
          </cell>
          <cell r="DV31">
            <v>291</v>
          </cell>
          <cell r="DW31" t="str">
            <v>022001</v>
          </cell>
          <cell r="DX31">
            <v>412</v>
          </cell>
          <cell r="DY31" t="str">
            <v>022001</v>
          </cell>
          <cell r="DZ31">
            <v>303</v>
          </cell>
          <cell r="EA31" t="str">
            <v>022001</v>
          </cell>
          <cell r="EB31">
            <v>416</v>
          </cell>
          <cell r="EC31" t="str">
            <v>022001</v>
          </cell>
          <cell r="ED31">
            <v>322</v>
          </cell>
          <cell r="EE31" t="str">
            <v>022001</v>
          </cell>
          <cell r="EF31">
            <v>418</v>
          </cell>
          <cell r="EG31" t="str">
            <v>022000</v>
          </cell>
          <cell r="EH31">
            <v>381</v>
          </cell>
          <cell r="EI31" t="str">
            <v>022001</v>
          </cell>
          <cell r="EJ31">
            <v>430</v>
          </cell>
          <cell r="EK31" t="str">
            <v>022001</v>
          </cell>
          <cell r="EL31">
            <v>361</v>
          </cell>
          <cell r="EM31" t="str">
            <v>022001</v>
          </cell>
          <cell r="EN31">
            <v>386</v>
          </cell>
          <cell r="EO31" t="str">
            <v>022001</v>
          </cell>
          <cell r="EP31">
            <v>376</v>
          </cell>
          <cell r="EQ31" t="str">
            <v>022001</v>
          </cell>
          <cell r="ER31">
            <v>377</v>
          </cell>
          <cell r="ES31" t="str">
            <v>022000</v>
          </cell>
          <cell r="ET31">
            <v>386</v>
          </cell>
          <cell r="EU31" t="str">
            <v>022001</v>
          </cell>
          <cell r="EV31">
            <v>387</v>
          </cell>
          <cell r="EW31" t="str">
            <v>022001</v>
          </cell>
          <cell r="EX31">
            <v>347</v>
          </cell>
          <cell r="EY31" t="str">
            <v>022001</v>
          </cell>
          <cell r="EZ31">
            <v>339</v>
          </cell>
          <cell r="FA31" t="str">
            <v>022001</v>
          </cell>
          <cell r="FB31">
            <v>327</v>
          </cell>
          <cell r="FC31" t="str">
            <v>022001</v>
          </cell>
          <cell r="FD31">
            <v>342</v>
          </cell>
          <cell r="FE31" t="str">
            <v>022001</v>
          </cell>
          <cell r="FF31">
            <v>304</v>
          </cell>
          <cell r="FG31" t="str">
            <v>022001</v>
          </cell>
          <cell r="FH31">
            <v>315</v>
          </cell>
          <cell r="FI31" t="str">
            <v>022001</v>
          </cell>
          <cell r="FJ31">
            <v>320</v>
          </cell>
          <cell r="FK31" t="str">
            <v>022001</v>
          </cell>
          <cell r="FL31">
            <v>350</v>
          </cell>
          <cell r="FM31" t="str">
            <v>022001</v>
          </cell>
          <cell r="FN31">
            <v>297</v>
          </cell>
          <cell r="FO31" t="str">
            <v>022001</v>
          </cell>
          <cell r="FP31">
            <v>320</v>
          </cell>
          <cell r="FQ31" t="str">
            <v>022001</v>
          </cell>
          <cell r="FR31">
            <v>319</v>
          </cell>
          <cell r="FS31" t="str">
            <v>022001</v>
          </cell>
          <cell r="FT31">
            <v>294</v>
          </cell>
          <cell r="FU31" t="str">
            <v>022001</v>
          </cell>
          <cell r="FV31">
            <v>361</v>
          </cell>
          <cell r="FW31" t="str">
            <v>022001</v>
          </cell>
          <cell r="FX31">
            <v>276</v>
          </cell>
          <cell r="FY31" t="str">
            <v>022001</v>
          </cell>
          <cell r="FZ31">
            <v>322</v>
          </cell>
          <cell r="GA31" t="str">
            <v>022001</v>
          </cell>
          <cell r="GB31">
            <v>304</v>
          </cell>
          <cell r="GC31" t="str">
            <v>022001</v>
          </cell>
          <cell r="GD31">
            <v>310</v>
          </cell>
          <cell r="GE31" t="str">
            <v>022001</v>
          </cell>
          <cell r="GF31">
            <v>292</v>
          </cell>
          <cell r="GG31" t="str">
            <v>022001</v>
          </cell>
          <cell r="GH31">
            <v>326</v>
          </cell>
          <cell r="GI31" t="str">
            <v>022001</v>
          </cell>
          <cell r="GJ31">
            <v>239</v>
          </cell>
          <cell r="GK31" t="str">
            <v>022001</v>
          </cell>
          <cell r="GL31">
            <v>275</v>
          </cell>
          <cell r="GM31" t="str">
            <v>022001</v>
          </cell>
          <cell r="GN31">
            <v>297</v>
          </cell>
          <cell r="GO31" t="str">
            <v>022001</v>
          </cell>
          <cell r="GP31">
            <v>304</v>
          </cell>
          <cell r="GQ31" t="str">
            <v>022001</v>
          </cell>
          <cell r="GR31">
            <v>294</v>
          </cell>
          <cell r="GS31" t="str">
            <v>022001</v>
          </cell>
          <cell r="GT31">
            <v>315</v>
          </cell>
          <cell r="GU31" t="str">
            <v>022001</v>
          </cell>
          <cell r="GV31">
            <v>284</v>
          </cell>
          <cell r="GW31" t="str">
            <v>022001</v>
          </cell>
          <cell r="GX31">
            <v>330</v>
          </cell>
          <cell r="GY31" t="str">
            <v>022001</v>
          </cell>
          <cell r="GZ31">
            <v>319</v>
          </cell>
          <cell r="HA31" t="str">
            <v>022001</v>
          </cell>
          <cell r="HB31">
            <v>323</v>
          </cell>
          <cell r="HC31" t="str">
            <v>022001</v>
          </cell>
          <cell r="HD31">
            <v>331</v>
          </cell>
          <cell r="HE31" t="str">
            <v>022000</v>
          </cell>
          <cell r="HF31">
            <v>290</v>
          </cell>
          <cell r="HG31" t="str">
            <v>022001</v>
          </cell>
          <cell r="HH31">
            <v>353</v>
          </cell>
          <cell r="HI31" t="str">
            <v>022001</v>
          </cell>
          <cell r="HJ31">
            <v>390</v>
          </cell>
          <cell r="HK31" t="str">
            <v>022001</v>
          </cell>
          <cell r="HL31">
            <v>381</v>
          </cell>
          <cell r="HM31" t="str">
            <v>022001</v>
          </cell>
          <cell r="HN31">
            <v>425</v>
          </cell>
          <cell r="HO31" t="str">
            <v>022001</v>
          </cell>
          <cell r="HP31">
            <v>382</v>
          </cell>
          <cell r="HQ31" t="str">
            <v>022001</v>
          </cell>
          <cell r="HR31">
            <v>400</v>
          </cell>
          <cell r="HS31" t="str">
            <v>022001</v>
          </cell>
          <cell r="HT31">
            <v>381</v>
          </cell>
          <cell r="HU31" t="str">
            <v>022001</v>
          </cell>
          <cell r="HV31">
            <v>449</v>
          </cell>
          <cell r="HW31" t="str">
            <v>022000</v>
          </cell>
          <cell r="HX31">
            <v>331</v>
          </cell>
          <cell r="HY31" t="str">
            <v>022001</v>
          </cell>
          <cell r="HZ31">
            <v>456</v>
          </cell>
          <cell r="IA31" t="str">
            <v>022001</v>
          </cell>
          <cell r="IB31">
            <v>431</v>
          </cell>
          <cell r="IC31" t="str">
            <v>022001</v>
          </cell>
          <cell r="ID31">
            <v>479</v>
          </cell>
          <cell r="IE31" t="str">
            <v>022001</v>
          </cell>
          <cell r="IF31">
            <v>391</v>
          </cell>
          <cell r="IG31" t="str">
            <v>022001</v>
          </cell>
          <cell r="IH31">
            <v>463</v>
          </cell>
          <cell r="II31" t="str">
            <v>022001</v>
          </cell>
          <cell r="IJ31">
            <v>439</v>
          </cell>
          <cell r="IK31" t="str">
            <v>022000</v>
          </cell>
          <cell r="IL31">
            <v>456</v>
          </cell>
          <cell r="IM31" t="str">
            <v>022001</v>
          </cell>
          <cell r="IN31">
            <v>365</v>
          </cell>
          <cell r="IO31" t="str">
            <v>022001</v>
          </cell>
          <cell r="IP31">
            <v>401</v>
          </cell>
          <cell r="IQ31" t="str">
            <v>022001</v>
          </cell>
          <cell r="IR31">
            <v>366</v>
          </cell>
          <cell r="IS31" t="str">
            <v>022001</v>
          </cell>
          <cell r="IT31">
            <v>462</v>
          </cell>
          <cell r="IU31" t="str">
            <v>022001</v>
          </cell>
          <cell r="IV31">
            <v>325</v>
          </cell>
          <cell r="IW31" t="str">
            <v>022001</v>
          </cell>
          <cell r="IX31">
            <v>410</v>
          </cell>
          <cell r="IY31" t="str">
            <v>022001</v>
          </cell>
          <cell r="IZ31">
            <v>256</v>
          </cell>
          <cell r="JA31" t="str">
            <v>022001</v>
          </cell>
          <cell r="JB31">
            <v>344</v>
          </cell>
          <cell r="JC31" t="str">
            <v>022001</v>
          </cell>
          <cell r="JD31">
            <v>233</v>
          </cell>
          <cell r="JE31" t="str">
            <v>022001</v>
          </cell>
          <cell r="JF31">
            <v>362</v>
          </cell>
          <cell r="JG31" t="str">
            <v>022001</v>
          </cell>
          <cell r="JH31">
            <v>221</v>
          </cell>
          <cell r="JI31" t="str">
            <v>022001</v>
          </cell>
          <cell r="JJ31">
            <v>337</v>
          </cell>
          <cell r="JK31" t="str">
            <v>022001</v>
          </cell>
          <cell r="JL31">
            <v>178</v>
          </cell>
          <cell r="JM31" t="str">
            <v>022001</v>
          </cell>
          <cell r="JN31">
            <v>248</v>
          </cell>
          <cell r="JO31" t="str">
            <v>022001</v>
          </cell>
          <cell r="JP31">
            <v>150</v>
          </cell>
          <cell r="JQ31" t="str">
            <v>022001</v>
          </cell>
          <cell r="JR31">
            <v>265</v>
          </cell>
          <cell r="JS31" t="str">
            <v>022001</v>
          </cell>
          <cell r="JT31">
            <v>169</v>
          </cell>
          <cell r="JU31" t="str">
            <v>022001</v>
          </cell>
          <cell r="JV31">
            <v>248</v>
          </cell>
          <cell r="JW31" t="str">
            <v>022001</v>
          </cell>
          <cell r="JX31">
            <v>112</v>
          </cell>
          <cell r="JY31" t="str">
            <v>022001</v>
          </cell>
          <cell r="JZ31">
            <v>162</v>
          </cell>
          <cell r="KA31" t="str">
            <v>022001</v>
          </cell>
          <cell r="KB31">
            <v>89</v>
          </cell>
          <cell r="KC31" t="str">
            <v>022001</v>
          </cell>
          <cell r="KD31">
            <v>180</v>
          </cell>
          <cell r="KE31" t="str">
            <v>022001</v>
          </cell>
          <cell r="KF31">
            <v>66</v>
          </cell>
          <cell r="KG31" t="str">
            <v>022001</v>
          </cell>
          <cell r="KH31">
            <v>138</v>
          </cell>
          <cell r="KI31" t="str">
            <v>022001</v>
          </cell>
          <cell r="KJ31">
            <v>58</v>
          </cell>
          <cell r="KK31" t="str">
            <v>022001</v>
          </cell>
          <cell r="KL31">
            <v>133</v>
          </cell>
          <cell r="KM31" t="str">
            <v>022001</v>
          </cell>
          <cell r="KN31">
            <v>54</v>
          </cell>
          <cell r="KO31" t="str">
            <v>022001</v>
          </cell>
          <cell r="KP31">
            <v>136</v>
          </cell>
          <cell r="KQ31" t="str">
            <v>022001</v>
          </cell>
          <cell r="KR31">
            <v>21</v>
          </cell>
          <cell r="KS31" t="str">
            <v>022001</v>
          </cell>
          <cell r="KT31">
            <v>68</v>
          </cell>
          <cell r="KU31" t="str">
            <v>022001</v>
          </cell>
          <cell r="KV31">
            <v>8</v>
          </cell>
          <cell r="KW31" t="str">
            <v>022001</v>
          </cell>
          <cell r="KX31">
            <v>30</v>
          </cell>
          <cell r="KY31" t="str">
            <v>022001</v>
          </cell>
          <cell r="KZ31">
            <v>16</v>
          </cell>
          <cell r="LA31" t="str">
            <v>022001</v>
          </cell>
          <cell r="LB31">
            <v>58</v>
          </cell>
          <cell r="LC31" t="str">
            <v>022001</v>
          </cell>
          <cell r="LD31">
            <v>42</v>
          </cell>
          <cell r="LE31" t="str">
            <v>022001</v>
          </cell>
          <cell r="LF31">
            <v>69</v>
          </cell>
          <cell r="LG31" t="str">
            <v>022001</v>
          </cell>
          <cell r="LH31">
            <v>60</v>
          </cell>
          <cell r="LI31" t="str">
            <v>022001</v>
          </cell>
          <cell r="LJ31">
            <v>109</v>
          </cell>
          <cell r="LK31" t="str">
            <v>022001</v>
          </cell>
          <cell r="LL31">
            <v>41</v>
          </cell>
          <cell r="LM31" t="str">
            <v>022001</v>
          </cell>
          <cell r="LN31">
            <v>131</v>
          </cell>
          <cell r="LO31" t="str">
            <v>022001</v>
          </cell>
          <cell r="LP31">
            <v>34</v>
          </cell>
          <cell r="LQ31" t="str">
            <v>022001</v>
          </cell>
          <cell r="LR31">
            <v>139</v>
          </cell>
          <cell r="LS31" t="str">
            <v>022001</v>
          </cell>
          <cell r="LT31">
            <v>44</v>
          </cell>
          <cell r="LU31" t="str">
            <v>022001</v>
          </cell>
          <cell r="LV31">
            <v>119</v>
          </cell>
          <cell r="LW31" t="str">
            <v>022001</v>
          </cell>
          <cell r="LX31">
            <v>18</v>
          </cell>
          <cell r="LY31" t="str">
            <v>022001</v>
          </cell>
          <cell r="LZ31">
            <v>95</v>
          </cell>
          <cell r="MA31" t="str">
            <v>022001</v>
          </cell>
          <cell r="MB31">
            <v>30</v>
          </cell>
          <cell r="MC31" t="str">
            <v>022001</v>
          </cell>
          <cell r="MD31">
            <v>116</v>
          </cell>
          <cell r="ME31" t="str">
            <v>022001</v>
          </cell>
          <cell r="MF31">
            <v>19</v>
          </cell>
          <cell r="MG31" t="str">
            <v>022001</v>
          </cell>
          <cell r="MH31">
            <v>69</v>
          </cell>
          <cell r="MI31" t="str">
            <v>022001</v>
          </cell>
          <cell r="MJ31">
            <v>7</v>
          </cell>
          <cell r="MK31" t="str">
            <v>022001</v>
          </cell>
          <cell r="ML31">
            <v>34</v>
          </cell>
          <cell r="MM31" t="str">
            <v>022001</v>
          </cell>
          <cell r="MN31">
            <v>4</v>
          </cell>
          <cell r="MO31" t="str">
            <v>022001</v>
          </cell>
          <cell r="MP31">
            <v>33</v>
          </cell>
          <cell r="MQ31" t="str">
            <v>022001</v>
          </cell>
          <cell r="MR31">
            <v>13</v>
          </cell>
          <cell r="MS31" t="str">
            <v>022001</v>
          </cell>
          <cell r="MT31">
            <v>26</v>
          </cell>
          <cell r="MU31" t="str">
            <v>022001</v>
          </cell>
          <cell r="MV31">
            <v>7</v>
          </cell>
          <cell r="MW31" t="str">
            <v>022001</v>
          </cell>
          <cell r="MX31">
            <v>22</v>
          </cell>
          <cell r="MY31" t="str">
            <v>022001</v>
          </cell>
          <cell r="MZ31">
            <v>5</v>
          </cell>
          <cell r="NA31" t="str">
            <v>022001</v>
          </cell>
          <cell r="NB31">
            <v>21</v>
          </cell>
          <cell r="NC31" t="str">
            <v>022001</v>
          </cell>
          <cell r="ND31">
            <v>1</v>
          </cell>
          <cell r="NE31" t="str">
            <v>022001</v>
          </cell>
          <cell r="NF31">
            <v>15</v>
          </cell>
          <cell r="NI31" t="str">
            <v>022002</v>
          </cell>
          <cell r="NJ31">
            <v>17</v>
          </cell>
          <cell r="NK31" t="str">
            <v>022001</v>
          </cell>
          <cell r="NL31">
            <v>1</v>
          </cell>
          <cell r="NM31" t="str">
            <v>022001</v>
          </cell>
          <cell r="NN31">
            <v>4</v>
          </cell>
          <cell r="NO31" t="str">
            <v>022001</v>
          </cell>
          <cell r="NP31">
            <v>1</v>
          </cell>
          <cell r="NQ31" t="str">
            <v>022002</v>
          </cell>
          <cell r="NR31">
            <v>8</v>
          </cell>
          <cell r="NU31" t="str">
            <v>022012</v>
          </cell>
          <cell r="NV31">
            <v>2</v>
          </cell>
          <cell r="NY31" t="str">
            <v>022103</v>
          </cell>
          <cell r="NZ31">
            <v>5</v>
          </cell>
          <cell r="OC31" t="str">
            <v>022720</v>
          </cell>
          <cell r="OD31">
            <v>4</v>
          </cell>
          <cell r="OG31" t="str">
            <v>028000</v>
          </cell>
          <cell r="OH31">
            <v>1</v>
          </cell>
        </row>
        <row r="32">
          <cell r="C32" t="str">
            <v>022001</v>
          </cell>
          <cell r="D32">
            <v>329</v>
          </cell>
          <cell r="E32" t="str">
            <v>022001</v>
          </cell>
          <cell r="F32">
            <v>278</v>
          </cell>
          <cell r="G32" t="str">
            <v>022001</v>
          </cell>
          <cell r="H32">
            <v>330</v>
          </cell>
          <cell r="I32" t="str">
            <v>022001</v>
          </cell>
          <cell r="J32">
            <v>275</v>
          </cell>
          <cell r="K32" t="str">
            <v>022001</v>
          </cell>
          <cell r="L32">
            <v>331</v>
          </cell>
          <cell r="M32" t="str">
            <v>022001</v>
          </cell>
          <cell r="N32">
            <v>295</v>
          </cell>
          <cell r="O32" t="str">
            <v>022001</v>
          </cell>
          <cell r="P32">
            <v>347</v>
          </cell>
          <cell r="Q32" t="str">
            <v>022001</v>
          </cell>
          <cell r="R32">
            <v>309</v>
          </cell>
          <cell r="S32" t="str">
            <v>022001</v>
          </cell>
          <cell r="T32">
            <v>369</v>
          </cell>
          <cell r="U32" t="str">
            <v>022001</v>
          </cell>
          <cell r="V32">
            <v>381</v>
          </cell>
          <cell r="W32" t="str">
            <v>022001</v>
          </cell>
          <cell r="X32">
            <v>383</v>
          </cell>
          <cell r="Y32" t="str">
            <v>022001</v>
          </cell>
          <cell r="Z32">
            <v>345</v>
          </cell>
          <cell r="AA32" t="str">
            <v>022001</v>
          </cell>
          <cell r="AB32">
            <v>418</v>
          </cell>
          <cell r="AC32" t="str">
            <v>022001</v>
          </cell>
          <cell r="AD32">
            <v>397</v>
          </cell>
          <cell r="AE32" t="str">
            <v>022001</v>
          </cell>
          <cell r="AF32">
            <v>429</v>
          </cell>
          <cell r="AG32" t="str">
            <v>022001</v>
          </cell>
          <cell r="AH32">
            <v>412</v>
          </cell>
          <cell r="AI32" t="str">
            <v>022001</v>
          </cell>
          <cell r="AJ32">
            <v>456</v>
          </cell>
          <cell r="AK32" t="str">
            <v>022001</v>
          </cell>
          <cell r="AL32">
            <v>450</v>
          </cell>
          <cell r="AM32" t="str">
            <v>022001</v>
          </cell>
          <cell r="AN32">
            <v>442</v>
          </cell>
          <cell r="AO32" t="str">
            <v>022001</v>
          </cell>
          <cell r="AP32">
            <v>431</v>
          </cell>
          <cell r="AQ32" t="str">
            <v>022001</v>
          </cell>
          <cell r="AR32">
            <v>463</v>
          </cell>
          <cell r="AS32" t="str">
            <v>022001</v>
          </cell>
          <cell r="AT32">
            <v>461</v>
          </cell>
          <cell r="AU32" t="str">
            <v>022001</v>
          </cell>
          <cell r="AV32">
            <v>511</v>
          </cell>
          <cell r="AW32" t="str">
            <v>022001</v>
          </cell>
          <cell r="AX32">
            <v>449</v>
          </cell>
          <cell r="AY32" t="str">
            <v>022001</v>
          </cell>
          <cell r="AZ32">
            <v>496</v>
          </cell>
          <cell r="BA32" t="str">
            <v>022001</v>
          </cell>
          <cell r="BB32">
            <v>505</v>
          </cell>
          <cell r="BC32" t="str">
            <v>022001</v>
          </cell>
          <cell r="BD32">
            <v>517</v>
          </cell>
          <cell r="BE32" t="str">
            <v>022001</v>
          </cell>
          <cell r="BF32">
            <v>437</v>
          </cell>
          <cell r="BG32" t="str">
            <v>022001</v>
          </cell>
          <cell r="BH32">
            <v>382</v>
          </cell>
          <cell r="BI32" t="str">
            <v>022001</v>
          </cell>
          <cell r="BJ32">
            <v>344</v>
          </cell>
          <cell r="BK32" t="str">
            <v>022001</v>
          </cell>
          <cell r="BL32">
            <v>360</v>
          </cell>
          <cell r="BM32" t="str">
            <v>022001</v>
          </cell>
          <cell r="BN32">
            <v>311</v>
          </cell>
          <cell r="BO32" t="str">
            <v>021706</v>
          </cell>
          <cell r="BP32">
            <v>115</v>
          </cell>
          <cell r="BQ32" t="str">
            <v>021706</v>
          </cell>
          <cell r="BR32">
            <v>86</v>
          </cell>
          <cell r="BS32" t="str">
            <v>021800</v>
          </cell>
          <cell r="BT32">
            <v>340</v>
          </cell>
          <cell r="BU32" t="str">
            <v>022000</v>
          </cell>
          <cell r="BV32">
            <v>115</v>
          </cell>
          <cell r="BW32" t="str">
            <v>021800</v>
          </cell>
          <cell r="BX32">
            <v>489</v>
          </cell>
          <cell r="BY32" t="str">
            <v>022000</v>
          </cell>
          <cell r="BZ32">
            <v>121</v>
          </cell>
          <cell r="CA32" t="str">
            <v>022002</v>
          </cell>
          <cell r="CB32">
            <v>116</v>
          </cell>
          <cell r="CC32" t="str">
            <v>022001</v>
          </cell>
          <cell r="CD32">
            <v>165</v>
          </cell>
          <cell r="CE32" t="str">
            <v>022000</v>
          </cell>
          <cell r="CF32">
            <v>174</v>
          </cell>
          <cell r="CG32" t="str">
            <v>022000</v>
          </cell>
          <cell r="CH32">
            <v>135</v>
          </cell>
          <cell r="CI32" t="str">
            <v>021901</v>
          </cell>
          <cell r="CJ32">
            <v>251</v>
          </cell>
          <cell r="CK32" t="str">
            <v>022002</v>
          </cell>
          <cell r="CL32">
            <v>64</v>
          </cell>
          <cell r="CM32" t="str">
            <v>022002</v>
          </cell>
          <cell r="CN32">
            <v>150</v>
          </cell>
          <cell r="CO32" t="str">
            <v>022000</v>
          </cell>
          <cell r="CP32">
            <v>152</v>
          </cell>
          <cell r="CQ32" t="str">
            <v>022002</v>
          </cell>
          <cell r="CR32">
            <v>138</v>
          </cell>
          <cell r="CS32" t="str">
            <v>022001</v>
          </cell>
          <cell r="CT32">
            <v>201</v>
          </cell>
          <cell r="CU32" t="str">
            <v>022002</v>
          </cell>
          <cell r="CV32">
            <v>128</v>
          </cell>
          <cell r="CW32" t="str">
            <v>022002</v>
          </cell>
          <cell r="CX32">
            <v>67</v>
          </cell>
          <cell r="CY32" t="str">
            <v>022002</v>
          </cell>
          <cell r="CZ32">
            <v>118</v>
          </cell>
          <cell r="DA32" t="str">
            <v>022000</v>
          </cell>
          <cell r="DB32">
            <v>165</v>
          </cell>
          <cell r="DC32" t="str">
            <v>022002</v>
          </cell>
          <cell r="DD32">
            <v>123</v>
          </cell>
          <cell r="DE32" t="str">
            <v>022001</v>
          </cell>
          <cell r="DF32">
            <v>208</v>
          </cell>
          <cell r="DG32" t="str">
            <v>022002</v>
          </cell>
          <cell r="DH32">
            <v>112</v>
          </cell>
          <cell r="DI32" t="str">
            <v>022001</v>
          </cell>
          <cell r="DJ32">
            <v>210</v>
          </cell>
          <cell r="DK32" t="str">
            <v>022002</v>
          </cell>
          <cell r="DL32">
            <v>129</v>
          </cell>
          <cell r="DM32" t="str">
            <v>022002</v>
          </cell>
          <cell r="DN32">
            <v>97</v>
          </cell>
          <cell r="DO32" t="str">
            <v>022002</v>
          </cell>
          <cell r="DP32">
            <v>168</v>
          </cell>
          <cell r="DQ32" t="str">
            <v>022002</v>
          </cell>
          <cell r="DR32">
            <v>110</v>
          </cell>
          <cell r="DS32" t="str">
            <v>022001</v>
          </cell>
          <cell r="DT32">
            <v>400</v>
          </cell>
          <cell r="DU32" t="str">
            <v>022001</v>
          </cell>
          <cell r="DV32">
            <v>275</v>
          </cell>
          <cell r="DW32" t="str">
            <v>022002</v>
          </cell>
          <cell r="DX32">
            <v>168</v>
          </cell>
          <cell r="DY32" t="str">
            <v>022002</v>
          </cell>
          <cell r="DZ32">
            <v>123</v>
          </cell>
          <cell r="EA32" t="str">
            <v>022002</v>
          </cell>
          <cell r="EB32">
            <v>200</v>
          </cell>
          <cell r="EC32" t="str">
            <v>022002</v>
          </cell>
          <cell r="ED32">
            <v>154</v>
          </cell>
          <cell r="EE32" t="str">
            <v>022002</v>
          </cell>
          <cell r="EF32">
            <v>189</v>
          </cell>
          <cell r="EG32" t="str">
            <v>022001</v>
          </cell>
          <cell r="EH32">
            <v>355</v>
          </cell>
          <cell r="EI32" t="str">
            <v>022002</v>
          </cell>
          <cell r="EJ32">
            <v>180</v>
          </cell>
          <cell r="EK32" t="str">
            <v>022002</v>
          </cell>
          <cell r="EL32">
            <v>132</v>
          </cell>
          <cell r="EM32" t="str">
            <v>022002</v>
          </cell>
          <cell r="EN32">
            <v>172</v>
          </cell>
          <cell r="EO32" t="str">
            <v>022002</v>
          </cell>
          <cell r="EP32">
            <v>148</v>
          </cell>
          <cell r="EQ32" t="str">
            <v>022002</v>
          </cell>
          <cell r="ER32">
            <v>180</v>
          </cell>
          <cell r="ES32" t="str">
            <v>022001</v>
          </cell>
          <cell r="ET32">
            <v>346</v>
          </cell>
          <cell r="EU32" t="str">
            <v>022002</v>
          </cell>
          <cell r="EV32">
            <v>145</v>
          </cell>
          <cell r="EW32" t="str">
            <v>022002</v>
          </cell>
          <cell r="EX32">
            <v>135</v>
          </cell>
          <cell r="EY32" t="str">
            <v>022002</v>
          </cell>
          <cell r="EZ32">
            <v>152</v>
          </cell>
          <cell r="FA32" t="str">
            <v>022002</v>
          </cell>
          <cell r="FB32">
            <v>138</v>
          </cell>
          <cell r="FC32" t="str">
            <v>022002</v>
          </cell>
          <cell r="FD32">
            <v>138</v>
          </cell>
          <cell r="FE32" t="str">
            <v>022002</v>
          </cell>
          <cell r="FF32">
            <v>140</v>
          </cell>
          <cell r="FG32" t="str">
            <v>022002</v>
          </cell>
          <cell r="FH32">
            <v>125</v>
          </cell>
          <cell r="FI32" t="str">
            <v>022002</v>
          </cell>
          <cell r="FJ32">
            <v>126</v>
          </cell>
          <cell r="FK32" t="str">
            <v>022002</v>
          </cell>
          <cell r="FL32">
            <v>134</v>
          </cell>
          <cell r="FM32" t="str">
            <v>022002</v>
          </cell>
          <cell r="FN32">
            <v>135</v>
          </cell>
          <cell r="FO32" t="str">
            <v>022002</v>
          </cell>
          <cell r="FP32">
            <v>130</v>
          </cell>
          <cell r="FQ32" t="str">
            <v>022002</v>
          </cell>
          <cell r="FR32">
            <v>148</v>
          </cell>
          <cell r="FS32" t="str">
            <v>022002</v>
          </cell>
          <cell r="FT32">
            <v>143</v>
          </cell>
          <cell r="FU32" t="str">
            <v>022002</v>
          </cell>
          <cell r="FV32">
            <v>155</v>
          </cell>
          <cell r="FW32" t="str">
            <v>022002</v>
          </cell>
          <cell r="FX32">
            <v>137</v>
          </cell>
          <cell r="FY32" t="str">
            <v>022002</v>
          </cell>
          <cell r="FZ32">
            <v>161</v>
          </cell>
          <cell r="GA32" t="str">
            <v>022002</v>
          </cell>
          <cell r="GB32">
            <v>143</v>
          </cell>
          <cell r="GC32" t="str">
            <v>022002</v>
          </cell>
          <cell r="GD32">
            <v>146</v>
          </cell>
          <cell r="GE32" t="str">
            <v>022002</v>
          </cell>
          <cell r="GF32">
            <v>137</v>
          </cell>
          <cell r="GG32" t="str">
            <v>022002</v>
          </cell>
          <cell r="GH32">
            <v>149</v>
          </cell>
          <cell r="GI32" t="str">
            <v>022002</v>
          </cell>
          <cell r="GJ32">
            <v>142</v>
          </cell>
          <cell r="GK32" t="str">
            <v>022002</v>
          </cell>
          <cell r="GL32">
            <v>134</v>
          </cell>
          <cell r="GM32" t="str">
            <v>022002</v>
          </cell>
          <cell r="GN32">
            <v>160</v>
          </cell>
          <cell r="GO32" t="str">
            <v>022002</v>
          </cell>
          <cell r="GP32">
            <v>142</v>
          </cell>
          <cell r="GQ32" t="str">
            <v>022002</v>
          </cell>
          <cell r="GR32">
            <v>150</v>
          </cell>
          <cell r="GS32" t="str">
            <v>022002</v>
          </cell>
          <cell r="GT32">
            <v>150</v>
          </cell>
          <cell r="GU32" t="str">
            <v>022002</v>
          </cell>
          <cell r="GV32">
            <v>169</v>
          </cell>
          <cell r="GW32" t="str">
            <v>022002</v>
          </cell>
          <cell r="GX32">
            <v>150</v>
          </cell>
          <cell r="GY32" t="str">
            <v>022002</v>
          </cell>
          <cell r="GZ32">
            <v>192</v>
          </cell>
          <cell r="HA32" t="str">
            <v>022002</v>
          </cell>
          <cell r="HB32">
            <v>185</v>
          </cell>
          <cell r="HC32" t="str">
            <v>022002</v>
          </cell>
          <cell r="HD32">
            <v>171</v>
          </cell>
          <cell r="HE32" t="str">
            <v>022001</v>
          </cell>
          <cell r="HF32">
            <v>365</v>
          </cell>
          <cell r="HG32" t="str">
            <v>022002</v>
          </cell>
          <cell r="HH32">
            <v>206</v>
          </cell>
          <cell r="HI32" t="str">
            <v>022002</v>
          </cell>
          <cell r="HJ32">
            <v>194</v>
          </cell>
          <cell r="HK32" t="str">
            <v>022002</v>
          </cell>
          <cell r="HL32">
            <v>177</v>
          </cell>
          <cell r="HM32" t="str">
            <v>022002</v>
          </cell>
          <cell r="HN32">
            <v>228</v>
          </cell>
          <cell r="HO32" t="str">
            <v>022002</v>
          </cell>
          <cell r="HP32">
            <v>209</v>
          </cell>
          <cell r="HQ32" t="str">
            <v>022002</v>
          </cell>
          <cell r="HR32">
            <v>220</v>
          </cell>
          <cell r="HS32" t="str">
            <v>022002</v>
          </cell>
          <cell r="HT32">
            <v>241</v>
          </cell>
          <cell r="HU32" t="str">
            <v>022002</v>
          </cell>
          <cell r="HV32">
            <v>226</v>
          </cell>
          <cell r="HW32" t="str">
            <v>022001</v>
          </cell>
          <cell r="HX32">
            <v>384</v>
          </cell>
          <cell r="HY32" t="str">
            <v>022002</v>
          </cell>
          <cell r="HZ32">
            <v>271</v>
          </cell>
          <cell r="IA32" t="str">
            <v>022002</v>
          </cell>
          <cell r="IB32">
            <v>235</v>
          </cell>
          <cell r="IC32" t="str">
            <v>022002</v>
          </cell>
          <cell r="ID32">
            <v>316</v>
          </cell>
          <cell r="IE32" t="str">
            <v>022002</v>
          </cell>
          <cell r="IF32">
            <v>282</v>
          </cell>
          <cell r="IG32" t="str">
            <v>022002</v>
          </cell>
          <cell r="IH32">
            <v>264</v>
          </cell>
          <cell r="II32" t="str">
            <v>022002</v>
          </cell>
          <cell r="IJ32">
            <v>243</v>
          </cell>
          <cell r="IK32" t="str">
            <v>022001</v>
          </cell>
          <cell r="IL32">
            <v>455</v>
          </cell>
          <cell r="IM32" t="str">
            <v>022002</v>
          </cell>
          <cell r="IN32">
            <v>270</v>
          </cell>
          <cell r="IO32" t="str">
            <v>022002</v>
          </cell>
          <cell r="IP32">
            <v>262</v>
          </cell>
          <cell r="IQ32" t="str">
            <v>022002</v>
          </cell>
          <cell r="IR32">
            <v>209</v>
          </cell>
          <cell r="IS32" t="str">
            <v>022002</v>
          </cell>
          <cell r="IT32">
            <v>258</v>
          </cell>
          <cell r="IU32" t="str">
            <v>022002</v>
          </cell>
          <cell r="IV32">
            <v>196</v>
          </cell>
          <cell r="IW32" t="str">
            <v>022002</v>
          </cell>
          <cell r="IX32">
            <v>226</v>
          </cell>
          <cell r="IY32" t="str">
            <v>022002</v>
          </cell>
          <cell r="IZ32">
            <v>171</v>
          </cell>
          <cell r="JA32" t="str">
            <v>022002</v>
          </cell>
          <cell r="JB32">
            <v>221</v>
          </cell>
          <cell r="JC32" t="str">
            <v>022002</v>
          </cell>
          <cell r="JD32">
            <v>151</v>
          </cell>
          <cell r="JE32" t="str">
            <v>022002</v>
          </cell>
          <cell r="JF32">
            <v>237</v>
          </cell>
          <cell r="JG32" t="str">
            <v>022002</v>
          </cell>
          <cell r="JH32">
            <v>147</v>
          </cell>
          <cell r="JI32" t="str">
            <v>022002</v>
          </cell>
          <cell r="JJ32">
            <v>207</v>
          </cell>
          <cell r="JK32" t="str">
            <v>022002</v>
          </cell>
          <cell r="JL32">
            <v>138</v>
          </cell>
          <cell r="JM32" t="str">
            <v>022002</v>
          </cell>
          <cell r="JN32">
            <v>157</v>
          </cell>
          <cell r="JO32" t="str">
            <v>022002</v>
          </cell>
          <cell r="JP32">
            <v>141</v>
          </cell>
          <cell r="JQ32" t="str">
            <v>022002</v>
          </cell>
          <cell r="JR32">
            <v>166</v>
          </cell>
          <cell r="JS32" t="str">
            <v>022002</v>
          </cell>
          <cell r="JT32">
            <v>99</v>
          </cell>
          <cell r="JU32" t="str">
            <v>022002</v>
          </cell>
          <cell r="JV32">
            <v>138</v>
          </cell>
          <cell r="JW32" t="str">
            <v>022002</v>
          </cell>
          <cell r="JX32">
            <v>85</v>
          </cell>
          <cell r="JY32" t="str">
            <v>022002</v>
          </cell>
          <cell r="JZ32">
            <v>127</v>
          </cell>
          <cell r="KA32" t="str">
            <v>022002</v>
          </cell>
          <cell r="KB32">
            <v>88</v>
          </cell>
          <cell r="KC32" t="str">
            <v>022002</v>
          </cell>
          <cell r="KD32">
            <v>134</v>
          </cell>
          <cell r="KE32" t="str">
            <v>022002</v>
          </cell>
          <cell r="KF32">
            <v>64</v>
          </cell>
          <cell r="KG32" t="str">
            <v>022002</v>
          </cell>
          <cell r="KH32">
            <v>75</v>
          </cell>
          <cell r="KI32" t="str">
            <v>022002</v>
          </cell>
          <cell r="KJ32">
            <v>53</v>
          </cell>
          <cell r="KK32" t="str">
            <v>022002</v>
          </cell>
          <cell r="KL32">
            <v>90</v>
          </cell>
          <cell r="KM32" t="str">
            <v>022002</v>
          </cell>
          <cell r="KN32">
            <v>50</v>
          </cell>
          <cell r="KO32" t="str">
            <v>022002</v>
          </cell>
          <cell r="KP32">
            <v>78</v>
          </cell>
          <cell r="KQ32" t="str">
            <v>022002</v>
          </cell>
          <cell r="KR32">
            <v>14</v>
          </cell>
          <cell r="KS32" t="str">
            <v>022002</v>
          </cell>
          <cell r="KT32">
            <v>59</v>
          </cell>
          <cell r="KU32" t="str">
            <v>022002</v>
          </cell>
          <cell r="KV32">
            <v>12</v>
          </cell>
          <cell r="KW32" t="str">
            <v>022002</v>
          </cell>
          <cell r="KX32">
            <v>27</v>
          </cell>
          <cell r="KY32" t="str">
            <v>022002</v>
          </cell>
          <cell r="KZ32">
            <v>25</v>
          </cell>
          <cell r="LA32" t="str">
            <v>022002</v>
          </cell>
          <cell r="LB32">
            <v>50</v>
          </cell>
          <cell r="LC32" t="str">
            <v>022002</v>
          </cell>
          <cell r="LD32">
            <v>35</v>
          </cell>
          <cell r="LE32" t="str">
            <v>022002</v>
          </cell>
          <cell r="LF32">
            <v>65</v>
          </cell>
          <cell r="LG32" t="str">
            <v>022002</v>
          </cell>
          <cell r="LH32">
            <v>30</v>
          </cell>
          <cell r="LI32" t="str">
            <v>022002</v>
          </cell>
          <cell r="LJ32">
            <v>92</v>
          </cell>
          <cell r="LK32" t="str">
            <v>022002</v>
          </cell>
          <cell r="LL32">
            <v>33</v>
          </cell>
          <cell r="LM32" t="str">
            <v>022002</v>
          </cell>
          <cell r="LN32">
            <v>105</v>
          </cell>
          <cell r="LO32" t="str">
            <v>022002</v>
          </cell>
          <cell r="LP32">
            <v>38</v>
          </cell>
          <cell r="LQ32" t="str">
            <v>022002</v>
          </cell>
          <cell r="LR32">
            <v>116</v>
          </cell>
          <cell r="LS32" t="str">
            <v>022002</v>
          </cell>
          <cell r="LT32">
            <v>35</v>
          </cell>
          <cell r="LU32" t="str">
            <v>022002</v>
          </cell>
          <cell r="LV32">
            <v>106</v>
          </cell>
          <cell r="LW32" t="str">
            <v>022002</v>
          </cell>
          <cell r="LX32">
            <v>26</v>
          </cell>
          <cell r="LY32" t="str">
            <v>022002</v>
          </cell>
          <cell r="LZ32">
            <v>75</v>
          </cell>
          <cell r="MA32" t="str">
            <v>022002</v>
          </cell>
          <cell r="MB32">
            <v>29</v>
          </cell>
          <cell r="MC32" t="str">
            <v>022002</v>
          </cell>
          <cell r="MD32">
            <v>78</v>
          </cell>
          <cell r="ME32" t="str">
            <v>022002</v>
          </cell>
          <cell r="MF32">
            <v>24</v>
          </cell>
          <cell r="MG32" t="str">
            <v>022002</v>
          </cell>
          <cell r="MH32">
            <v>62</v>
          </cell>
          <cell r="MI32" t="str">
            <v>022002</v>
          </cell>
          <cell r="MJ32">
            <v>16</v>
          </cell>
          <cell r="MK32" t="str">
            <v>022002</v>
          </cell>
          <cell r="ML32">
            <v>34</v>
          </cell>
          <cell r="MM32" t="str">
            <v>022002</v>
          </cell>
          <cell r="MN32">
            <v>7</v>
          </cell>
          <cell r="MO32" t="str">
            <v>022002</v>
          </cell>
          <cell r="MP32">
            <v>27</v>
          </cell>
          <cell r="MQ32" t="str">
            <v>022002</v>
          </cell>
          <cell r="MR32">
            <v>8</v>
          </cell>
          <cell r="MS32" t="str">
            <v>022002</v>
          </cell>
          <cell r="MT32">
            <v>51</v>
          </cell>
          <cell r="MU32" t="str">
            <v>022002</v>
          </cell>
          <cell r="MV32">
            <v>5</v>
          </cell>
          <cell r="MW32" t="str">
            <v>022002</v>
          </cell>
          <cell r="MX32">
            <v>33</v>
          </cell>
          <cell r="MY32" t="str">
            <v>022002</v>
          </cell>
          <cell r="MZ32">
            <v>7</v>
          </cell>
          <cell r="NA32" t="str">
            <v>022002</v>
          </cell>
          <cell r="NB32">
            <v>32</v>
          </cell>
          <cell r="NC32" t="str">
            <v>022002</v>
          </cell>
          <cell r="ND32">
            <v>8</v>
          </cell>
          <cell r="NE32" t="str">
            <v>022002</v>
          </cell>
          <cell r="NF32">
            <v>16</v>
          </cell>
          <cell r="NG32" t="str">
            <v>022002</v>
          </cell>
          <cell r="NH32">
            <v>3</v>
          </cell>
          <cell r="NI32" t="str">
            <v>022003</v>
          </cell>
          <cell r="NJ32">
            <v>8</v>
          </cell>
          <cell r="NM32" t="str">
            <v>022002</v>
          </cell>
          <cell r="NN32">
            <v>5</v>
          </cell>
          <cell r="NO32" t="str">
            <v>022002</v>
          </cell>
          <cell r="NP32">
            <v>1</v>
          </cell>
          <cell r="NQ32" t="str">
            <v>022003</v>
          </cell>
          <cell r="NR32">
            <v>7</v>
          </cell>
          <cell r="NS32" t="str">
            <v>022002</v>
          </cell>
          <cell r="NT32">
            <v>1</v>
          </cell>
          <cell r="NU32" t="str">
            <v>022102</v>
          </cell>
          <cell r="NV32">
            <v>3</v>
          </cell>
          <cell r="NY32" t="str">
            <v>022104</v>
          </cell>
          <cell r="NZ32">
            <v>1</v>
          </cell>
          <cell r="OC32" t="str">
            <v>023002</v>
          </cell>
          <cell r="OD32">
            <v>4</v>
          </cell>
          <cell r="OG32" t="str">
            <v>028002</v>
          </cell>
          <cell r="OH32">
            <v>2</v>
          </cell>
        </row>
        <row r="33">
          <cell r="C33" t="str">
            <v>022002</v>
          </cell>
          <cell r="D33">
            <v>98</v>
          </cell>
          <cell r="E33" t="str">
            <v>022002</v>
          </cell>
          <cell r="F33">
            <v>86</v>
          </cell>
          <cell r="G33" t="str">
            <v>022002</v>
          </cell>
          <cell r="H33">
            <v>86</v>
          </cell>
          <cell r="I33" t="str">
            <v>022002</v>
          </cell>
          <cell r="J33">
            <v>93</v>
          </cell>
          <cell r="K33" t="str">
            <v>022002</v>
          </cell>
          <cell r="L33">
            <v>101</v>
          </cell>
          <cell r="M33" t="str">
            <v>022002</v>
          </cell>
          <cell r="N33">
            <v>107</v>
          </cell>
          <cell r="O33" t="str">
            <v>022002</v>
          </cell>
          <cell r="P33">
            <v>98</v>
          </cell>
          <cell r="Q33" t="str">
            <v>022002</v>
          </cell>
          <cell r="R33">
            <v>112</v>
          </cell>
          <cell r="S33" t="str">
            <v>022002</v>
          </cell>
          <cell r="T33">
            <v>148</v>
          </cell>
          <cell r="U33" t="str">
            <v>022002</v>
          </cell>
          <cell r="V33">
            <v>108</v>
          </cell>
          <cell r="W33" t="str">
            <v>022002</v>
          </cell>
          <cell r="X33">
            <v>137</v>
          </cell>
          <cell r="Y33" t="str">
            <v>022002</v>
          </cell>
          <cell r="Z33">
            <v>138</v>
          </cell>
          <cell r="AA33" t="str">
            <v>022002</v>
          </cell>
          <cell r="AB33">
            <v>153</v>
          </cell>
          <cell r="AC33" t="str">
            <v>022002</v>
          </cell>
          <cell r="AD33">
            <v>143</v>
          </cell>
          <cell r="AE33" t="str">
            <v>022002</v>
          </cell>
          <cell r="AF33">
            <v>164</v>
          </cell>
          <cell r="AG33" t="str">
            <v>022002</v>
          </cell>
          <cell r="AH33">
            <v>127</v>
          </cell>
          <cell r="AI33" t="str">
            <v>022002</v>
          </cell>
          <cell r="AJ33">
            <v>141</v>
          </cell>
          <cell r="AK33" t="str">
            <v>022002</v>
          </cell>
          <cell r="AL33">
            <v>155</v>
          </cell>
          <cell r="AM33" t="str">
            <v>022002</v>
          </cell>
          <cell r="AN33">
            <v>158</v>
          </cell>
          <cell r="AO33" t="str">
            <v>022002</v>
          </cell>
          <cell r="AP33">
            <v>138</v>
          </cell>
          <cell r="AQ33" t="str">
            <v>022002</v>
          </cell>
          <cell r="AR33">
            <v>133</v>
          </cell>
          <cell r="AS33" t="str">
            <v>022002</v>
          </cell>
          <cell r="AT33">
            <v>151</v>
          </cell>
          <cell r="AU33" t="str">
            <v>022002</v>
          </cell>
          <cell r="AV33">
            <v>148</v>
          </cell>
          <cell r="AW33" t="str">
            <v>022002</v>
          </cell>
          <cell r="AX33">
            <v>139</v>
          </cell>
          <cell r="AY33" t="str">
            <v>022002</v>
          </cell>
          <cell r="AZ33">
            <v>162</v>
          </cell>
          <cell r="BA33" t="str">
            <v>022002</v>
          </cell>
          <cell r="BB33">
            <v>147</v>
          </cell>
          <cell r="BC33" t="str">
            <v>022002</v>
          </cell>
          <cell r="BD33">
            <v>164</v>
          </cell>
          <cell r="BE33" t="str">
            <v>022002</v>
          </cell>
          <cell r="BF33">
            <v>154</v>
          </cell>
          <cell r="BG33" t="str">
            <v>022002</v>
          </cell>
          <cell r="BH33">
            <v>134</v>
          </cell>
          <cell r="BI33" t="str">
            <v>022002</v>
          </cell>
          <cell r="BJ33">
            <v>89</v>
          </cell>
          <cell r="BK33" t="str">
            <v>022002</v>
          </cell>
          <cell r="BL33">
            <v>96</v>
          </cell>
          <cell r="BM33" t="str">
            <v>022002</v>
          </cell>
          <cell r="BN33">
            <v>92</v>
          </cell>
          <cell r="BO33" t="str">
            <v>021800</v>
          </cell>
          <cell r="BP33">
            <v>288</v>
          </cell>
          <cell r="BQ33" t="str">
            <v>021800</v>
          </cell>
          <cell r="BR33">
            <v>262</v>
          </cell>
          <cell r="BS33" t="str">
            <v>021901</v>
          </cell>
          <cell r="BT33">
            <v>205</v>
          </cell>
          <cell r="BU33" t="str">
            <v>022001</v>
          </cell>
          <cell r="BV33">
            <v>178</v>
          </cell>
          <cell r="BW33" t="str">
            <v>021901</v>
          </cell>
          <cell r="BX33">
            <v>247</v>
          </cell>
          <cell r="BY33" t="str">
            <v>022001</v>
          </cell>
          <cell r="BZ33">
            <v>164</v>
          </cell>
          <cell r="CA33" t="str">
            <v>022003</v>
          </cell>
          <cell r="CB33">
            <v>106</v>
          </cell>
          <cell r="CC33" t="str">
            <v>022002</v>
          </cell>
          <cell r="CD33">
            <v>91</v>
          </cell>
          <cell r="CE33" t="str">
            <v>022001</v>
          </cell>
          <cell r="CF33">
            <v>284</v>
          </cell>
          <cell r="CG33" t="str">
            <v>022001</v>
          </cell>
          <cell r="CH33">
            <v>155</v>
          </cell>
          <cell r="CI33" t="str">
            <v>022000</v>
          </cell>
          <cell r="CJ33">
            <v>195</v>
          </cell>
          <cell r="CK33" t="str">
            <v>022003</v>
          </cell>
          <cell r="CL33">
            <v>65</v>
          </cell>
          <cell r="CM33" t="str">
            <v>022003</v>
          </cell>
          <cell r="CN33">
            <v>101</v>
          </cell>
          <cell r="CO33" t="str">
            <v>022001</v>
          </cell>
          <cell r="CP33">
            <v>211</v>
          </cell>
          <cell r="CQ33" t="str">
            <v>022003</v>
          </cell>
          <cell r="CR33">
            <v>84</v>
          </cell>
          <cell r="CS33" t="str">
            <v>022002</v>
          </cell>
          <cell r="CT33">
            <v>74</v>
          </cell>
          <cell r="CU33" t="str">
            <v>022003</v>
          </cell>
          <cell r="CV33">
            <v>113</v>
          </cell>
          <cell r="CW33" t="str">
            <v>022003</v>
          </cell>
          <cell r="CX33">
            <v>80</v>
          </cell>
          <cell r="CY33" t="str">
            <v>022003</v>
          </cell>
          <cell r="CZ33">
            <v>106</v>
          </cell>
          <cell r="DA33" t="str">
            <v>022001</v>
          </cell>
          <cell r="DB33">
            <v>190</v>
          </cell>
          <cell r="DC33" t="str">
            <v>022003</v>
          </cell>
          <cell r="DD33">
            <v>120</v>
          </cell>
          <cell r="DE33" t="str">
            <v>022002</v>
          </cell>
          <cell r="DF33">
            <v>70</v>
          </cell>
          <cell r="DG33" t="str">
            <v>022003</v>
          </cell>
          <cell r="DH33">
            <v>127</v>
          </cell>
          <cell r="DI33" t="str">
            <v>022002</v>
          </cell>
          <cell r="DJ33">
            <v>77</v>
          </cell>
          <cell r="DK33" t="str">
            <v>022003</v>
          </cell>
          <cell r="DL33">
            <v>134</v>
          </cell>
          <cell r="DM33" t="str">
            <v>022003</v>
          </cell>
          <cell r="DN33">
            <v>105</v>
          </cell>
          <cell r="DO33" t="str">
            <v>022003</v>
          </cell>
          <cell r="DP33">
            <v>143</v>
          </cell>
          <cell r="DQ33" t="str">
            <v>022003</v>
          </cell>
          <cell r="DR33">
            <v>99</v>
          </cell>
          <cell r="DS33" t="str">
            <v>022002</v>
          </cell>
          <cell r="DT33">
            <v>168</v>
          </cell>
          <cell r="DU33" t="str">
            <v>022002</v>
          </cell>
          <cell r="DV33">
            <v>121</v>
          </cell>
          <cell r="DW33" t="str">
            <v>022003</v>
          </cell>
          <cell r="DX33">
            <v>141</v>
          </cell>
          <cell r="DY33" t="str">
            <v>022003</v>
          </cell>
          <cell r="DZ33">
            <v>104</v>
          </cell>
          <cell r="EA33" t="str">
            <v>022003</v>
          </cell>
          <cell r="EB33">
            <v>171</v>
          </cell>
          <cell r="EC33" t="str">
            <v>022003</v>
          </cell>
          <cell r="ED33">
            <v>130</v>
          </cell>
          <cell r="EE33" t="str">
            <v>022003</v>
          </cell>
          <cell r="EF33">
            <v>186</v>
          </cell>
          <cell r="EG33" t="str">
            <v>022002</v>
          </cell>
          <cell r="EH33">
            <v>114</v>
          </cell>
          <cell r="EI33" t="str">
            <v>022003</v>
          </cell>
          <cell r="EJ33">
            <v>185</v>
          </cell>
          <cell r="EK33" t="str">
            <v>022003</v>
          </cell>
          <cell r="EL33">
            <v>136</v>
          </cell>
          <cell r="EM33" t="str">
            <v>022003</v>
          </cell>
          <cell r="EN33">
            <v>152</v>
          </cell>
          <cell r="EO33" t="str">
            <v>022003</v>
          </cell>
          <cell r="EP33">
            <v>123</v>
          </cell>
          <cell r="EQ33" t="str">
            <v>022003</v>
          </cell>
          <cell r="ER33">
            <v>141</v>
          </cell>
          <cell r="ES33" t="str">
            <v>022002</v>
          </cell>
          <cell r="ET33">
            <v>139</v>
          </cell>
          <cell r="EU33" t="str">
            <v>022003</v>
          </cell>
          <cell r="EV33">
            <v>152</v>
          </cell>
          <cell r="EW33" t="str">
            <v>022003</v>
          </cell>
          <cell r="EX33">
            <v>163</v>
          </cell>
          <cell r="EY33" t="str">
            <v>022003</v>
          </cell>
          <cell r="EZ33">
            <v>142</v>
          </cell>
          <cell r="FA33" t="str">
            <v>022003</v>
          </cell>
          <cell r="FB33">
            <v>152</v>
          </cell>
          <cell r="FC33" t="str">
            <v>022003</v>
          </cell>
          <cell r="FD33">
            <v>130</v>
          </cell>
          <cell r="FE33" t="str">
            <v>022003</v>
          </cell>
          <cell r="FF33">
            <v>151</v>
          </cell>
          <cell r="FG33" t="str">
            <v>022003</v>
          </cell>
          <cell r="FH33">
            <v>127</v>
          </cell>
          <cell r="FI33" t="str">
            <v>022003</v>
          </cell>
          <cell r="FJ33">
            <v>105</v>
          </cell>
          <cell r="FK33" t="str">
            <v>022003</v>
          </cell>
          <cell r="FL33">
            <v>127</v>
          </cell>
          <cell r="FM33" t="str">
            <v>022003</v>
          </cell>
          <cell r="FN33">
            <v>123</v>
          </cell>
          <cell r="FO33" t="str">
            <v>022003</v>
          </cell>
          <cell r="FP33">
            <v>138</v>
          </cell>
          <cell r="FQ33" t="str">
            <v>022003</v>
          </cell>
          <cell r="FR33">
            <v>133</v>
          </cell>
          <cell r="FS33" t="str">
            <v>022003</v>
          </cell>
          <cell r="FT33">
            <v>135</v>
          </cell>
          <cell r="FU33" t="str">
            <v>022003</v>
          </cell>
          <cell r="FV33">
            <v>150</v>
          </cell>
          <cell r="FW33" t="str">
            <v>022003</v>
          </cell>
          <cell r="FX33">
            <v>124</v>
          </cell>
          <cell r="FY33" t="str">
            <v>022003</v>
          </cell>
          <cell r="FZ33">
            <v>134</v>
          </cell>
          <cell r="GA33" t="str">
            <v>022003</v>
          </cell>
          <cell r="GB33">
            <v>120</v>
          </cell>
          <cell r="GC33" t="str">
            <v>022003</v>
          </cell>
          <cell r="GD33">
            <v>128</v>
          </cell>
          <cell r="GE33" t="str">
            <v>022003</v>
          </cell>
          <cell r="GF33">
            <v>141</v>
          </cell>
          <cell r="GG33" t="str">
            <v>022003</v>
          </cell>
          <cell r="GH33">
            <v>114</v>
          </cell>
          <cell r="GI33" t="str">
            <v>022003</v>
          </cell>
          <cell r="GJ33">
            <v>101</v>
          </cell>
          <cell r="GK33" t="str">
            <v>022003</v>
          </cell>
          <cell r="GL33">
            <v>112</v>
          </cell>
          <cell r="GM33" t="str">
            <v>022003</v>
          </cell>
          <cell r="GN33">
            <v>120</v>
          </cell>
          <cell r="GO33" t="str">
            <v>022003</v>
          </cell>
          <cell r="GP33">
            <v>116</v>
          </cell>
          <cell r="GQ33" t="str">
            <v>022003</v>
          </cell>
          <cell r="GR33">
            <v>119</v>
          </cell>
          <cell r="GS33" t="str">
            <v>022003</v>
          </cell>
          <cell r="GT33">
            <v>137</v>
          </cell>
          <cell r="GU33" t="str">
            <v>022003</v>
          </cell>
          <cell r="GV33">
            <v>134</v>
          </cell>
          <cell r="GW33" t="str">
            <v>022003</v>
          </cell>
          <cell r="GX33">
            <v>153</v>
          </cell>
          <cell r="GY33" t="str">
            <v>022003</v>
          </cell>
          <cell r="GZ33">
            <v>133</v>
          </cell>
          <cell r="HA33" t="str">
            <v>022003</v>
          </cell>
          <cell r="HB33">
            <v>142</v>
          </cell>
          <cell r="HC33" t="str">
            <v>022003</v>
          </cell>
          <cell r="HD33">
            <v>136</v>
          </cell>
          <cell r="HE33" t="str">
            <v>022002</v>
          </cell>
          <cell r="HF33">
            <v>183</v>
          </cell>
          <cell r="HG33" t="str">
            <v>022003</v>
          </cell>
          <cell r="HH33">
            <v>160</v>
          </cell>
          <cell r="HI33" t="str">
            <v>022003</v>
          </cell>
          <cell r="HJ33">
            <v>180</v>
          </cell>
          <cell r="HK33" t="str">
            <v>022003</v>
          </cell>
          <cell r="HL33">
            <v>144</v>
          </cell>
          <cell r="HM33" t="str">
            <v>022003</v>
          </cell>
          <cell r="HN33">
            <v>155</v>
          </cell>
          <cell r="HO33" t="str">
            <v>022003</v>
          </cell>
          <cell r="HP33">
            <v>181</v>
          </cell>
          <cell r="HQ33" t="str">
            <v>022003</v>
          </cell>
          <cell r="HR33">
            <v>149</v>
          </cell>
          <cell r="HS33" t="str">
            <v>022003</v>
          </cell>
          <cell r="HT33">
            <v>148</v>
          </cell>
          <cell r="HU33" t="str">
            <v>022003</v>
          </cell>
          <cell r="HV33">
            <v>173</v>
          </cell>
          <cell r="HW33" t="str">
            <v>022002</v>
          </cell>
          <cell r="HX33">
            <v>236</v>
          </cell>
          <cell r="HY33" t="str">
            <v>022003</v>
          </cell>
          <cell r="HZ33">
            <v>215</v>
          </cell>
          <cell r="IA33" t="str">
            <v>022003</v>
          </cell>
          <cell r="IB33">
            <v>169</v>
          </cell>
          <cell r="IC33" t="str">
            <v>022003</v>
          </cell>
          <cell r="ID33">
            <v>185</v>
          </cell>
          <cell r="IE33" t="str">
            <v>022003</v>
          </cell>
          <cell r="IF33">
            <v>173</v>
          </cell>
          <cell r="IG33" t="str">
            <v>022003</v>
          </cell>
          <cell r="IH33">
            <v>202</v>
          </cell>
          <cell r="II33" t="str">
            <v>022003</v>
          </cell>
          <cell r="IJ33">
            <v>161</v>
          </cell>
          <cell r="IK33" t="str">
            <v>022002</v>
          </cell>
          <cell r="IL33">
            <v>251</v>
          </cell>
          <cell r="IM33" t="str">
            <v>022003</v>
          </cell>
          <cell r="IN33">
            <v>176</v>
          </cell>
          <cell r="IO33" t="str">
            <v>022003</v>
          </cell>
          <cell r="IP33">
            <v>195</v>
          </cell>
          <cell r="IQ33" t="str">
            <v>022003</v>
          </cell>
          <cell r="IR33">
            <v>161</v>
          </cell>
          <cell r="IS33" t="str">
            <v>022003</v>
          </cell>
          <cell r="IT33">
            <v>181</v>
          </cell>
          <cell r="IU33" t="str">
            <v>022003</v>
          </cell>
          <cell r="IV33">
            <v>127</v>
          </cell>
          <cell r="IW33" t="str">
            <v>022003</v>
          </cell>
          <cell r="IX33">
            <v>196</v>
          </cell>
          <cell r="IY33" t="str">
            <v>022003</v>
          </cell>
          <cell r="IZ33">
            <v>100</v>
          </cell>
          <cell r="JA33" t="str">
            <v>022003</v>
          </cell>
          <cell r="JB33">
            <v>166</v>
          </cell>
          <cell r="JC33" t="str">
            <v>022003</v>
          </cell>
          <cell r="JD33">
            <v>133</v>
          </cell>
          <cell r="JE33" t="str">
            <v>022003</v>
          </cell>
          <cell r="JF33">
            <v>155</v>
          </cell>
          <cell r="JG33" t="str">
            <v>022003</v>
          </cell>
          <cell r="JH33">
            <v>110</v>
          </cell>
          <cell r="JI33" t="str">
            <v>022003</v>
          </cell>
          <cell r="JJ33">
            <v>148</v>
          </cell>
          <cell r="JK33" t="str">
            <v>022003</v>
          </cell>
          <cell r="JL33">
            <v>83</v>
          </cell>
          <cell r="JM33" t="str">
            <v>022003</v>
          </cell>
          <cell r="JN33">
            <v>121</v>
          </cell>
          <cell r="JO33" t="str">
            <v>022003</v>
          </cell>
          <cell r="JP33">
            <v>102</v>
          </cell>
          <cell r="JQ33" t="str">
            <v>022003</v>
          </cell>
          <cell r="JR33">
            <v>122</v>
          </cell>
          <cell r="JS33" t="str">
            <v>022003</v>
          </cell>
          <cell r="JT33">
            <v>70</v>
          </cell>
          <cell r="JU33" t="str">
            <v>022003</v>
          </cell>
          <cell r="JV33">
            <v>102</v>
          </cell>
          <cell r="JW33" t="str">
            <v>022003</v>
          </cell>
          <cell r="JX33">
            <v>61</v>
          </cell>
          <cell r="JY33" t="str">
            <v>022003</v>
          </cell>
          <cell r="JZ33">
            <v>106</v>
          </cell>
          <cell r="KA33" t="str">
            <v>022003</v>
          </cell>
          <cell r="KB33">
            <v>66</v>
          </cell>
          <cell r="KC33" t="str">
            <v>022003</v>
          </cell>
          <cell r="KD33">
            <v>103</v>
          </cell>
          <cell r="KE33" t="str">
            <v>022003</v>
          </cell>
          <cell r="KF33">
            <v>48</v>
          </cell>
          <cell r="KG33" t="str">
            <v>022003</v>
          </cell>
          <cell r="KH33">
            <v>64</v>
          </cell>
          <cell r="KI33" t="str">
            <v>022003</v>
          </cell>
          <cell r="KJ33">
            <v>44</v>
          </cell>
          <cell r="KK33" t="str">
            <v>022003</v>
          </cell>
          <cell r="KL33">
            <v>59</v>
          </cell>
          <cell r="KM33" t="str">
            <v>022003</v>
          </cell>
          <cell r="KN33">
            <v>34</v>
          </cell>
          <cell r="KO33" t="str">
            <v>022003</v>
          </cell>
          <cell r="KP33">
            <v>59</v>
          </cell>
          <cell r="KQ33" t="str">
            <v>022003</v>
          </cell>
          <cell r="KR33">
            <v>16</v>
          </cell>
          <cell r="KS33" t="str">
            <v>022003</v>
          </cell>
          <cell r="KT33">
            <v>26</v>
          </cell>
          <cell r="KU33" t="str">
            <v>022003</v>
          </cell>
          <cell r="KV33">
            <v>13</v>
          </cell>
          <cell r="KW33" t="str">
            <v>022003</v>
          </cell>
          <cell r="KX33">
            <v>23</v>
          </cell>
          <cell r="KY33" t="str">
            <v>022003</v>
          </cell>
          <cell r="KZ33">
            <v>12</v>
          </cell>
          <cell r="LA33" t="str">
            <v>022003</v>
          </cell>
          <cell r="LB33">
            <v>25</v>
          </cell>
          <cell r="LC33" t="str">
            <v>022003</v>
          </cell>
          <cell r="LD33">
            <v>29</v>
          </cell>
          <cell r="LE33" t="str">
            <v>022003</v>
          </cell>
          <cell r="LF33">
            <v>50</v>
          </cell>
          <cell r="LG33" t="str">
            <v>022003</v>
          </cell>
          <cell r="LH33">
            <v>19</v>
          </cell>
          <cell r="LI33" t="str">
            <v>022003</v>
          </cell>
          <cell r="LJ33">
            <v>60</v>
          </cell>
          <cell r="LK33" t="str">
            <v>022003</v>
          </cell>
          <cell r="LL33">
            <v>21</v>
          </cell>
          <cell r="LM33" t="str">
            <v>022003</v>
          </cell>
          <cell r="LN33">
            <v>63</v>
          </cell>
          <cell r="LO33" t="str">
            <v>022003</v>
          </cell>
          <cell r="LP33">
            <v>28</v>
          </cell>
          <cell r="LQ33" t="str">
            <v>022003</v>
          </cell>
          <cell r="LR33">
            <v>69</v>
          </cell>
          <cell r="LS33" t="str">
            <v>022003</v>
          </cell>
          <cell r="LT33">
            <v>19</v>
          </cell>
          <cell r="LU33" t="str">
            <v>022003</v>
          </cell>
          <cell r="LV33">
            <v>80</v>
          </cell>
          <cell r="LW33" t="str">
            <v>022003</v>
          </cell>
          <cell r="LX33">
            <v>9</v>
          </cell>
          <cell r="LY33" t="str">
            <v>022003</v>
          </cell>
          <cell r="LZ33">
            <v>42</v>
          </cell>
          <cell r="MA33" t="str">
            <v>022003</v>
          </cell>
          <cell r="MB33">
            <v>24</v>
          </cell>
          <cell r="MC33" t="str">
            <v>022003</v>
          </cell>
          <cell r="MD33">
            <v>54</v>
          </cell>
          <cell r="ME33" t="str">
            <v>022003</v>
          </cell>
          <cell r="MF33">
            <v>12</v>
          </cell>
          <cell r="MG33" t="str">
            <v>022003</v>
          </cell>
          <cell r="MH33">
            <v>34</v>
          </cell>
          <cell r="MI33" t="str">
            <v>022003</v>
          </cell>
          <cell r="MJ33">
            <v>12</v>
          </cell>
          <cell r="MK33" t="str">
            <v>022003</v>
          </cell>
          <cell r="ML33">
            <v>33</v>
          </cell>
          <cell r="MM33" t="str">
            <v>022003</v>
          </cell>
          <cell r="MN33">
            <v>10</v>
          </cell>
          <cell r="MO33" t="str">
            <v>022003</v>
          </cell>
          <cell r="MP33">
            <v>24</v>
          </cell>
          <cell r="MQ33" t="str">
            <v>022003</v>
          </cell>
          <cell r="MR33">
            <v>4</v>
          </cell>
          <cell r="MS33" t="str">
            <v>022003</v>
          </cell>
          <cell r="MT33">
            <v>19</v>
          </cell>
          <cell r="MU33" t="str">
            <v>022003</v>
          </cell>
          <cell r="MV33">
            <v>8</v>
          </cell>
          <cell r="MW33" t="str">
            <v>022003</v>
          </cell>
          <cell r="MX33">
            <v>25</v>
          </cell>
          <cell r="MY33" t="str">
            <v>022003</v>
          </cell>
          <cell r="MZ33">
            <v>3</v>
          </cell>
          <cell r="NA33" t="str">
            <v>022003</v>
          </cell>
          <cell r="NB33">
            <v>21</v>
          </cell>
          <cell r="NC33" t="str">
            <v>022003</v>
          </cell>
          <cell r="ND33">
            <v>4</v>
          </cell>
          <cell r="NE33" t="str">
            <v>022003</v>
          </cell>
          <cell r="NF33">
            <v>20</v>
          </cell>
          <cell r="NG33" t="str">
            <v>022003</v>
          </cell>
          <cell r="NH33">
            <v>3</v>
          </cell>
          <cell r="NI33" t="str">
            <v>022012</v>
          </cell>
          <cell r="NJ33">
            <v>3</v>
          </cell>
          <cell r="NK33" t="str">
            <v>022003</v>
          </cell>
          <cell r="NL33">
            <v>2</v>
          </cell>
          <cell r="NM33" t="str">
            <v>022003</v>
          </cell>
          <cell r="NN33">
            <v>6</v>
          </cell>
          <cell r="NO33" t="str">
            <v>022003</v>
          </cell>
          <cell r="NP33">
            <v>1</v>
          </cell>
          <cell r="NQ33" t="str">
            <v>022012</v>
          </cell>
          <cell r="NR33">
            <v>1</v>
          </cell>
          <cell r="NU33" t="str">
            <v>022103</v>
          </cell>
          <cell r="NV33">
            <v>3</v>
          </cell>
          <cell r="NY33" t="str">
            <v>022201</v>
          </cell>
          <cell r="NZ33">
            <v>2</v>
          </cell>
          <cell r="OC33" t="str">
            <v>023005</v>
          </cell>
          <cell r="OD33">
            <v>1</v>
          </cell>
          <cell r="OG33" t="str">
            <v>029001</v>
          </cell>
          <cell r="OH33">
            <v>1</v>
          </cell>
        </row>
        <row r="34">
          <cell r="C34" t="str">
            <v>022003</v>
          </cell>
          <cell r="D34">
            <v>87</v>
          </cell>
          <cell r="E34" t="str">
            <v>022003</v>
          </cell>
          <cell r="F34">
            <v>105</v>
          </cell>
          <cell r="G34" t="str">
            <v>022003</v>
          </cell>
          <cell r="H34">
            <v>108</v>
          </cell>
          <cell r="I34" t="str">
            <v>022003</v>
          </cell>
          <cell r="J34">
            <v>76</v>
          </cell>
          <cell r="K34" t="str">
            <v>022003</v>
          </cell>
          <cell r="L34">
            <v>143</v>
          </cell>
          <cell r="M34" t="str">
            <v>022003</v>
          </cell>
          <cell r="N34">
            <v>95</v>
          </cell>
          <cell r="O34" t="str">
            <v>022003</v>
          </cell>
          <cell r="P34">
            <v>113</v>
          </cell>
          <cell r="Q34" t="str">
            <v>022003</v>
          </cell>
          <cell r="R34">
            <v>97</v>
          </cell>
          <cell r="S34" t="str">
            <v>022003</v>
          </cell>
          <cell r="T34">
            <v>122</v>
          </cell>
          <cell r="U34" t="str">
            <v>022003</v>
          </cell>
          <cell r="V34">
            <v>106</v>
          </cell>
          <cell r="W34" t="str">
            <v>022003</v>
          </cell>
          <cell r="X34">
            <v>142</v>
          </cell>
          <cell r="Y34" t="str">
            <v>022003</v>
          </cell>
          <cell r="Z34">
            <v>105</v>
          </cell>
          <cell r="AA34" t="str">
            <v>022003</v>
          </cell>
          <cell r="AB34">
            <v>135</v>
          </cell>
          <cell r="AC34" t="str">
            <v>022003</v>
          </cell>
          <cell r="AD34">
            <v>144</v>
          </cell>
          <cell r="AE34" t="str">
            <v>022003</v>
          </cell>
          <cell r="AF34">
            <v>138</v>
          </cell>
          <cell r="AG34" t="str">
            <v>022003</v>
          </cell>
          <cell r="AH34">
            <v>138</v>
          </cell>
          <cell r="AI34" t="str">
            <v>022003</v>
          </cell>
          <cell r="AJ34">
            <v>149</v>
          </cell>
          <cell r="AK34" t="str">
            <v>022003</v>
          </cell>
          <cell r="AL34">
            <v>135</v>
          </cell>
          <cell r="AM34" t="str">
            <v>022003</v>
          </cell>
          <cell r="AN34">
            <v>133</v>
          </cell>
          <cell r="AO34" t="str">
            <v>022003</v>
          </cell>
          <cell r="AP34">
            <v>118</v>
          </cell>
          <cell r="AQ34" t="str">
            <v>022003</v>
          </cell>
          <cell r="AR34">
            <v>123</v>
          </cell>
          <cell r="AS34" t="str">
            <v>022003</v>
          </cell>
          <cell r="AT34">
            <v>134</v>
          </cell>
          <cell r="AU34" t="str">
            <v>022003</v>
          </cell>
          <cell r="AV34">
            <v>157</v>
          </cell>
          <cell r="AW34" t="str">
            <v>022003</v>
          </cell>
          <cell r="AX34">
            <v>147</v>
          </cell>
          <cell r="AY34" t="str">
            <v>022003</v>
          </cell>
          <cell r="AZ34">
            <v>161</v>
          </cell>
          <cell r="BA34" t="str">
            <v>022003</v>
          </cell>
          <cell r="BB34">
            <v>150</v>
          </cell>
          <cell r="BC34" t="str">
            <v>022003</v>
          </cell>
          <cell r="BD34">
            <v>132</v>
          </cell>
          <cell r="BE34" t="str">
            <v>022003</v>
          </cell>
          <cell r="BF34">
            <v>146</v>
          </cell>
          <cell r="BG34" t="str">
            <v>022003</v>
          </cell>
          <cell r="BH34">
            <v>120</v>
          </cell>
          <cell r="BI34" t="str">
            <v>022003</v>
          </cell>
          <cell r="BJ34">
            <v>105</v>
          </cell>
          <cell r="BK34" t="str">
            <v>022003</v>
          </cell>
          <cell r="BL34">
            <v>124</v>
          </cell>
          <cell r="BM34" t="str">
            <v>022003</v>
          </cell>
          <cell r="BN34">
            <v>80</v>
          </cell>
          <cell r="BO34" t="str">
            <v>021901</v>
          </cell>
          <cell r="BP34">
            <v>310</v>
          </cell>
          <cell r="BQ34" t="str">
            <v>021901</v>
          </cell>
          <cell r="BR34">
            <v>224</v>
          </cell>
          <cell r="BS34" t="str">
            <v>022000</v>
          </cell>
          <cell r="BT34">
            <v>156</v>
          </cell>
          <cell r="BU34" t="str">
            <v>022002</v>
          </cell>
          <cell r="BV34">
            <v>77</v>
          </cell>
          <cell r="BW34" t="str">
            <v>022000</v>
          </cell>
          <cell r="BX34">
            <v>147</v>
          </cell>
          <cell r="BY34" t="str">
            <v>022002</v>
          </cell>
          <cell r="BZ34">
            <v>86</v>
          </cell>
          <cell r="CA34" t="str">
            <v>022012</v>
          </cell>
          <cell r="CB34">
            <v>66</v>
          </cell>
          <cell r="CC34" t="str">
            <v>022003</v>
          </cell>
          <cell r="CD34">
            <v>68</v>
          </cell>
          <cell r="CE34" t="str">
            <v>022002</v>
          </cell>
          <cell r="CF34">
            <v>110</v>
          </cell>
          <cell r="CG34" t="str">
            <v>022002</v>
          </cell>
          <cell r="CH34">
            <v>75</v>
          </cell>
          <cell r="CI34" t="str">
            <v>022001</v>
          </cell>
          <cell r="CJ34">
            <v>317</v>
          </cell>
          <cell r="CK34" t="str">
            <v>022012</v>
          </cell>
          <cell r="CL34">
            <v>34</v>
          </cell>
          <cell r="CM34" t="str">
            <v>022012</v>
          </cell>
          <cell r="CN34">
            <v>51</v>
          </cell>
          <cell r="CO34" t="str">
            <v>022002</v>
          </cell>
          <cell r="CP34">
            <v>82</v>
          </cell>
          <cell r="CQ34" t="str">
            <v>022012</v>
          </cell>
          <cell r="CR34">
            <v>57</v>
          </cell>
          <cell r="CS34" t="str">
            <v>022003</v>
          </cell>
          <cell r="CT34">
            <v>69</v>
          </cell>
          <cell r="CU34" t="str">
            <v>022012</v>
          </cell>
          <cell r="CV34">
            <v>76</v>
          </cell>
          <cell r="CW34" t="str">
            <v>022012</v>
          </cell>
          <cell r="CX34">
            <v>33</v>
          </cell>
          <cell r="CY34" t="str">
            <v>022012</v>
          </cell>
          <cell r="CZ34">
            <v>79</v>
          </cell>
          <cell r="DA34" t="str">
            <v>022002</v>
          </cell>
          <cell r="DB34">
            <v>74</v>
          </cell>
          <cell r="DC34" t="str">
            <v>022012</v>
          </cell>
          <cell r="DD34">
            <v>68</v>
          </cell>
          <cell r="DE34" t="str">
            <v>022003</v>
          </cell>
          <cell r="DF34">
            <v>67</v>
          </cell>
          <cell r="DG34" t="str">
            <v>022012</v>
          </cell>
          <cell r="DH34">
            <v>58</v>
          </cell>
          <cell r="DI34" t="str">
            <v>022003</v>
          </cell>
          <cell r="DJ34">
            <v>69</v>
          </cell>
          <cell r="DK34" t="str">
            <v>022012</v>
          </cell>
          <cell r="DL34">
            <v>84</v>
          </cell>
          <cell r="DM34" t="str">
            <v>022012</v>
          </cell>
          <cell r="DN34">
            <v>55</v>
          </cell>
          <cell r="DO34" t="str">
            <v>022012</v>
          </cell>
          <cell r="DP34">
            <v>83</v>
          </cell>
          <cell r="DQ34" t="str">
            <v>022012</v>
          </cell>
          <cell r="DR34">
            <v>52</v>
          </cell>
          <cell r="DS34" t="str">
            <v>022003</v>
          </cell>
          <cell r="DT34">
            <v>150</v>
          </cell>
          <cell r="DU34" t="str">
            <v>022003</v>
          </cell>
          <cell r="DV34">
            <v>104</v>
          </cell>
          <cell r="DW34" t="str">
            <v>022012</v>
          </cell>
          <cell r="DX34">
            <v>100</v>
          </cell>
          <cell r="DY34" t="str">
            <v>022012</v>
          </cell>
          <cell r="DZ34">
            <v>78</v>
          </cell>
          <cell r="EA34" t="str">
            <v>022012</v>
          </cell>
          <cell r="EB34">
            <v>81</v>
          </cell>
          <cell r="EC34" t="str">
            <v>022012</v>
          </cell>
          <cell r="ED34">
            <v>68</v>
          </cell>
          <cell r="EE34" t="str">
            <v>022012</v>
          </cell>
          <cell r="EF34">
            <v>107</v>
          </cell>
          <cell r="EG34" t="str">
            <v>022003</v>
          </cell>
          <cell r="EH34">
            <v>144</v>
          </cell>
          <cell r="EI34" t="str">
            <v>022012</v>
          </cell>
          <cell r="EJ34">
            <v>111</v>
          </cell>
          <cell r="EK34" t="str">
            <v>022012</v>
          </cell>
          <cell r="EL34">
            <v>78</v>
          </cell>
          <cell r="EM34" t="str">
            <v>022012</v>
          </cell>
          <cell r="EN34">
            <v>89</v>
          </cell>
          <cell r="EO34" t="str">
            <v>022012</v>
          </cell>
          <cell r="EP34">
            <v>83</v>
          </cell>
          <cell r="EQ34" t="str">
            <v>022012</v>
          </cell>
          <cell r="ER34">
            <v>89</v>
          </cell>
          <cell r="ES34" t="str">
            <v>022003</v>
          </cell>
          <cell r="ET34">
            <v>133</v>
          </cell>
          <cell r="EU34" t="str">
            <v>022012</v>
          </cell>
          <cell r="EV34">
            <v>78</v>
          </cell>
          <cell r="EW34" t="str">
            <v>022012</v>
          </cell>
          <cell r="EX34">
            <v>84</v>
          </cell>
          <cell r="EY34" t="str">
            <v>022012</v>
          </cell>
          <cell r="EZ34">
            <v>92</v>
          </cell>
          <cell r="FA34" t="str">
            <v>022012</v>
          </cell>
          <cell r="FB34">
            <v>71</v>
          </cell>
          <cell r="FC34" t="str">
            <v>022012</v>
          </cell>
          <cell r="FD34">
            <v>75</v>
          </cell>
          <cell r="FE34" t="str">
            <v>022012</v>
          </cell>
          <cell r="FF34">
            <v>77</v>
          </cell>
          <cell r="FG34" t="str">
            <v>022012</v>
          </cell>
          <cell r="FH34">
            <v>98</v>
          </cell>
          <cell r="FI34" t="str">
            <v>022012</v>
          </cell>
          <cell r="FJ34">
            <v>84</v>
          </cell>
          <cell r="FK34" t="str">
            <v>022012</v>
          </cell>
          <cell r="FL34">
            <v>76</v>
          </cell>
          <cell r="FM34" t="str">
            <v>022012</v>
          </cell>
          <cell r="FN34">
            <v>66</v>
          </cell>
          <cell r="FO34" t="str">
            <v>022012</v>
          </cell>
          <cell r="FP34">
            <v>87</v>
          </cell>
          <cell r="FQ34" t="str">
            <v>022012</v>
          </cell>
          <cell r="FR34">
            <v>96</v>
          </cell>
          <cell r="FS34" t="str">
            <v>022012</v>
          </cell>
          <cell r="FT34">
            <v>72</v>
          </cell>
          <cell r="FU34" t="str">
            <v>022012</v>
          </cell>
          <cell r="FV34">
            <v>79</v>
          </cell>
          <cell r="FW34" t="str">
            <v>022012</v>
          </cell>
          <cell r="FX34">
            <v>73</v>
          </cell>
          <cell r="FY34" t="str">
            <v>022012</v>
          </cell>
          <cell r="FZ34">
            <v>85</v>
          </cell>
          <cell r="GA34" t="str">
            <v>022012</v>
          </cell>
          <cell r="GB34">
            <v>75</v>
          </cell>
          <cell r="GC34" t="str">
            <v>022012</v>
          </cell>
          <cell r="GD34">
            <v>69</v>
          </cell>
          <cell r="GE34" t="str">
            <v>022012</v>
          </cell>
          <cell r="GF34">
            <v>65</v>
          </cell>
          <cell r="GG34" t="str">
            <v>022012</v>
          </cell>
          <cell r="GH34">
            <v>80</v>
          </cell>
          <cell r="GI34" t="str">
            <v>022012</v>
          </cell>
          <cell r="GJ34">
            <v>87</v>
          </cell>
          <cell r="GK34" t="str">
            <v>022012</v>
          </cell>
          <cell r="GL34">
            <v>77</v>
          </cell>
          <cell r="GM34" t="str">
            <v>022012</v>
          </cell>
          <cell r="GN34">
            <v>70</v>
          </cell>
          <cell r="GO34" t="str">
            <v>022012</v>
          </cell>
          <cell r="GP34">
            <v>88</v>
          </cell>
          <cell r="GQ34" t="str">
            <v>022012</v>
          </cell>
          <cell r="GR34">
            <v>76</v>
          </cell>
          <cell r="GS34" t="str">
            <v>022012</v>
          </cell>
          <cell r="GT34">
            <v>81</v>
          </cell>
          <cell r="GU34" t="str">
            <v>022012</v>
          </cell>
          <cell r="GV34">
            <v>90</v>
          </cell>
          <cell r="GW34" t="str">
            <v>022012</v>
          </cell>
          <cell r="GX34">
            <v>93</v>
          </cell>
          <cell r="GY34" t="str">
            <v>022012</v>
          </cell>
          <cell r="GZ34">
            <v>94</v>
          </cell>
          <cell r="HA34" t="str">
            <v>022012</v>
          </cell>
          <cell r="HB34">
            <v>85</v>
          </cell>
          <cell r="HC34" t="str">
            <v>022012</v>
          </cell>
          <cell r="HD34">
            <v>87</v>
          </cell>
          <cell r="HE34" t="str">
            <v>022003</v>
          </cell>
          <cell r="HF34">
            <v>143</v>
          </cell>
          <cell r="HG34" t="str">
            <v>022012</v>
          </cell>
          <cell r="HH34">
            <v>96</v>
          </cell>
          <cell r="HI34" t="str">
            <v>022012</v>
          </cell>
          <cell r="HJ34">
            <v>104</v>
          </cell>
          <cell r="HK34" t="str">
            <v>022012</v>
          </cell>
          <cell r="HL34">
            <v>116</v>
          </cell>
          <cell r="HM34" t="str">
            <v>022012</v>
          </cell>
          <cell r="HN34">
            <v>111</v>
          </cell>
          <cell r="HO34" t="str">
            <v>022012</v>
          </cell>
          <cell r="HP34">
            <v>85</v>
          </cell>
          <cell r="HQ34" t="str">
            <v>022012</v>
          </cell>
          <cell r="HR34">
            <v>110</v>
          </cell>
          <cell r="HS34" t="str">
            <v>022012</v>
          </cell>
          <cell r="HT34">
            <v>112</v>
          </cell>
          <cell r="HU34" t="str">
            <v>022012</v>
          </cell>
          <cell r="HV34">
            <v>112</v>
          </cell>
          <cell r="HW34" t="str">
            <v>022003</v>
          </cell>
          <cell r="HX34">
            <v>172</v>
          </cell>
          <cell r="HY34" t="str">
            <v>022012</v>
          </cell>
          <cell r="HZ34">
            <v>124</v>
          </cell>
          <cell r="IA34" t="str">
            <v>022012</v>
          </cell>
          <cell r="IB34">
            <v>131</v>
          </cell>
          <cell r="IC34" t="str">
            <v>022012</v>
          </cell>
          <cell r="ID34">
            <v>141</v>
          </cell>
          <cell r="IE34" t="str">
            <v>022012</v>
          </cell>
          <cell r="IF34">
            <v>135</v>
          </cell>
          <cell r="IG34" t="str">
            <v>022012</v>
          </cell>
          <cell r="IH34">
            <v>129</v>
          </cell>
          <cell r="II34" t="str">
            <v>022012</v>
          </cell>
          <cell r="IJ34">
            <v>103</v>
          </cell>
          <cell r="IK34" t="str">
            <v>022003</v>
          </cell>
          <cell r="IL34">
            <v>187</v>
          </cell>
          <cell r="IM34" t="str">
            <v>022012</v>
          </cell>
          <cell r="IN34">
            <v>120</v>
          </cell>
          <cell r="IO34" t="str">
            <v>022012</v>
          </cell>
          <cell r="IP34">
            <v>120</v>
          </cell>
          <cell r="IQ34" t="str">
            <v>022012</v>
          </cell>
          <cell r="IR34">
            <v>108</v>
          </cell>
          <cell r="IS34" t="str">
            <v>022012</v>
          </cell>
          <cell r="IT34">
            <v>119</v>
          </cell>
          <cell r="IU34" t="str">
            <v>022012</v>
          </cell>
          <cell r="IV34">
            <v>80</v>
          </cell>
          <cell r="IW34" t="str">
            <v>022012</v>
          </cell>
          <cell r="IX34">
            <v>104</v>
          </cell>
          <cell r="IY34" t="str">
            <v>022012</v>
          </cell>
          <cell r="IZ34">
            <v>67</v>
          </cell>
          <cell r="JA34" t="str">
            <v>022012</v>
          </cell>
          <cell r="JB34">
            <v>92</v>
          </cell>
          <cell r="JC34" t="str">
            <v>022012</v>
          </cell>
          <cell r="JD34">
            <v>85</v>
          </cell>
          <cell r="JE34" t="str">
            <v>022012</v>
          </cell>
          <cell r="JF34">
            <v>89</v>
          </cell>
          <cell r="JG34" t="str">
            <v>022012</v>
          </cell>
          <cell r="JH34">
            <v>70</v>
          </cell>
          <cell r="JI34" t="str">
            <v>022012</v>
          </cell>
          <cell r="JJ34">
            <v>89</v>
          </cell>
          <cell r="JK34" t="str">
            <v>022012</v>
          </cell>
          <cell r="JL34">
            <v>48</v>
          </cell>
          <cell r="JM34" t="str">
            <v>022012</v>
          </cell>
          <cell r="JN34">
            <v>62</v>
          </cell>
          <cell r="JO34" t="str">
            <v>022012</v>
          </cell>
          <cell r="JP34">
            <v>54</v>
          </cell>
          <cell r="JQ34" t="str">
            <v>022012</v>
          </cell>
          <cell r="JR34">
            <v>62</v>
          </cell>
          <cell r="JS34" t="str">
            <v>022012</v>
          </cell>
          <cell r="JT34">
            <v>47</v>
          </cell>
          <cell r="JU34" t="str">
            <v>022012</v>
          </cell>
          <cell r="JV34">
            <v>76</v>
          </cell>
          <cell r="JW34" t="str">
            <v>022012</v>
          </cell>
          <cell r="JX34">
            <v>41</v>
          </cell>
          <cell r="JY34" t="str">
            <v>022012</v>
          </cell>
          <cell r="JZ34">
            <v>67</v>
          </cell>
          <cell r="KA34" t="str">
            <v>022012</v>
          </cell>
          <cell r="KB34">
            <v>32</v>
          </cell>
          <cell r="KC34" t="str">
            <v>022012</v>
          </cell>
          <cell r="KD34">
            <v>50</v>
          </cell>
          <cell r="KE34" t="str">
            <v>022012</v>
          </cell>
          <cell r="KF34">
            <v>16</v>
          </cell>
          <cell r="KG34" t="str">
            <v>022012</v>
          </cell>
          <cell r="KH34">
            <v>44</v>
          </cell>
          <cell r="KI34" t="str">
            <v>022012</v>
          </cell>
          <cell r="KJ34">
            <v>30</v>
          </cell>
          <cell r="KK34" t="str">
            <v>022012</v>
          </cell>
          <cell r="KL34">
            <v>37</v>
          </cell>
          <cell r="KM34" t="str">
            <v>022012</v>
          </cell>
          <cell r="KN34">
            <v>21</v>
          </cell>
          <cell r="KO34" t="str">
            <v>022012</v>
          </cell>
          <cell r="KP34">
            <v>26</v>
          </cell>
          <cell r="KQ34" t="str">
            <v>022012</v>
          </cell>
          <cell r="KR34">
            <v>7</v>
          </cell>
          <cell r="KS34" t="str">
            <v>022012</v>
          </cell>
          <cell r="KT34">
            <v>14</v>
          </cell>
          <cell r="KU34" t="str">
            <v>022012</v>
          </cell>
          <cell r="KV34">
            <v>3</v>
          </cell>
          <cell r="KW34" t="str">
            <v>022012</v>
          </cell>
          <cell r="KX34">
            <v>10</v>
          </cell>
          <cell r="KY34" t="str">
            <v>022012</v>
          </cell>
          <cell r="KZ34">
            <v>9</v>
          </cell>
          <cell r="LA34" t="str">
            <v>022012</v>
          </cell>
          <cell r="LB34">
            <v>9</v>
          </cell>
          <cell r="LC34" t="str">
            <v>022012</v>
          </cell>
          <cell r="LD34">
            <v>10</v>
          </cell>
          <cell r="LE34" t="str">
            <v>022012</v>
          </cell>
          <cell r="LF34">
            <v>26</v>
          </cell>
          <cell r="LG34" t="str">
            <v>022012</v>
          </cell>
          <cell r="LH34">
            <v>11</v>
          </cell>
          <cell r="LI34" t="str">
            <v>022012</v>
          </cell>
          <cell r="LJ34">
            <v>38</v>
          </cell>
          <cell r="LK34" t="str">
            <v>022012</v>
          </cell>
          <cell r="LL34">
            <v>14</v>
          </cell>
          <cell r="LM34" t="str">
            <v>022012</v>
          </cell>
          <cell r="LN34">
            <v>36</v>
          </cell>
          <cell r="LO34" t="str">
            <v>022012</v>
          </cell>
          <cell r="LP34">
            <v>13</v>
          </cell>
          <cell r="LQ34" t="str">
            <v>022012</v>
          </cell>
          <cell r="LR34">
            <v>46</v>
          </cell>
          <cell r="LS34" t="str">
            <v>022012</v>
          </cell>
          <cell r="LT34">
            <v>11</v>
          </cell>
          <cell r="LU34" t="str">
            <v>022012</v>
          </cell>
          <cell r="LV34">
            <v>31</v>
          </cell>
          <cell r="LW34" t="str">
            <v>022012</v>
          </cell>
          <cell r="LX34">
            <v>9</v>
          </cell>
          <cell r="LY34" t="str">
            <v>022012</v>
          </cell>
          <cell r="LZ34">
            <v>24</v>
          </cell>
          <cell r="MA34" t="str">
            <v>022012</v>
          </cell>
          <cell r="MB34">
            <v>7</v>
          </cell>
          <cell r="MC34" t="str">
            <v>022012</v>
          </cell>
          <cell r="MD34">
            <v>33</v>
          </cell>
          <cell r="ME34" t="str">
            <v>022012</v>
          </cell>
          <cell r="MF34">
            <v>11</v>
          </cell>
          <cell r="MG34" t="str">
            <v>022012</v>
          </cell>
          <cell r="MH34">
            <v>17</v>
          </cell>
          <cell r="MK34" t="str">
            <v>022012</v>
          </cell>
          <cell r="ML34">
            <v>10</v>
          </cell>
          <cell r="MO34" t="str">
            <v>022012</v>
          </cell>
          <cell r="MP34">
            <v>11</v>
          </cell>
          <cell r="MQ34" t="str">
            <v>022012</v>
          </cell>
          <cell r="MR34">
            <v>4</v>
          </cell>
          <cell r="MS34" t="str">
            <v>022012</v>
          </cell>
          <cell r="MT34">
            <v>13</v>
          </cell>
          <cell r="MU34" t="str">
            <v>022012</v>
          </cell>
          <cell r="MV34">
            <v>4</v>
          </cell>
          <cell r="MW34" t="str">
            <v>022012</v>
          </cell>
          <cell r="MX34">
            <v>9</v>
          </cell>
          <cell r="MY34" t="str">
            <v>022012</v>
          </cell>
          <cell r="MZ34">
            <v>2</v>
          </cell>
          <cell r="NA34" t="str">
            <v>022012</v>
          </cell>
          <cell r="NB34">
            <v>9</v>
          </cell>
          <cell r="NE34" t="str">
            <v>022012</v>
          </cell>
          <cell r="NF34">
            <v>3</v>
          </cell>
          <cell r="NG34" t="str">
            <v>022012</v>
          </cell>
          <cell r="NH34">
            <v>1</v>
          </cell>
          <cell r="NI34" t="str">
            <v>022102</v>
          </cell>
          <cell r="NJ34">
            <v>12</v>
          </cell>
          <cell r="NM34" t="str">
            <v>022012</v>
          </cell>
          <cell r="NN34">
            <v>3</v>
          </cell>
          <cell r="NQ34" t="str">
            <v>022102</v>
          </cell>
          <cell r="NR34">
            <v>5</v>
          </cell>
          <cell r="NU34" t="str">
            <v>022104</v>
          </cell>
          <cell r="NV34">
            <v>2</v>
          </cell>
          <cell r="NY34" t="str">
            <v>022202</v>
          </cell>
          <cell r="NZ34">
            <v>1</v>
          </cell>
          <cell r="OC34" t="str">
            <v>023500</v>
          </cell>
          <cell r="OD34">
            <v>5</v>
          </cell>
          <cell r="OG34" t="str">
            <v>029700</v>
          </cell>
          <cell r="OH34">
            <v>2</v>
          </cell>
        </row>
        <row r="35">
          <cell r="C35" t="str">
            <v>022012</v>
          </cell>
          <cell r="D35">
            <v>60</v>
          </cell>
          <cell r="E35" t="str">
            <v>022012</v>
          </cell>
          <cell r="F35">
            <v>53</v>
          </cell>
          <cell r="G35" t="str">
            <v>022012</v>
          </cell>
          <cell r="H35">
            <v>59</v>
          </cell>
          <cell r="I35" t="str">
            <v>022012</v>
          </cell>
          <cell r="J35">
            <v>53</v>
          </cell>
          <cell r="K35" t="str">
            <v>022012</v>
          </cell>
          <cell r="L35">
            <v>70</v>
          </cell>
          <cell r="M35" t="str">
            <v>022012</v>
          </cell>
          <cell r="N35">
            <v>63</v>
          </cell>
          <cell r="O35" t="str">
            <v>022012</v>
          </cell>
          <cell r="P35">
            <v>62</v>
          </cell>
          <cell r="Q35" t="str">
            <v>022012</v>
          </cell>
          <cell r="R35">
            <v>66</v>
          </cell>
          <cell r="S35" t="str">
            <v>022012</v>
          </cell>
          <cell r="T35">
            <v>88</v>
          </cell>
          <cell r="U35" t="str">
            <v>022012</v>
          </cell>
          <cell r="V35">
            <v>59</v>
          </cell>
          <cell r="W35" t="str">
            <v>022012</v>
          </cell>
          <cell r="X35">
            <v>70</v>
          </cell>
          <cell r="Y35" t="str">
            <v>022012</v>
          </cell>
          <cell r="Z35">
            <v>85</v>
          </cell>
          <cell r="AA35" t="str">
            <v>022012</v>
          </cell>
          <cell r="AB35">
            <v>99</v>
          </cell>
          <cell r="AC35" t="str">
            <v>022012</v>
          </cell>
          <cell r="AD35">
            <v>82</v>
          </cell>
          <cell r="AE35" t="str">
            <v>022012</v>
          </cell>
          <cell r="AF35">
            <v>90</v>
          </cell>
          <cell r="AG35" t="str">
            <v>022012</v>
          </cell>
          <cell r="AH35">
            <v>77</v>
          </cell>
          <cell r="AI35" t="str">
            <v>022012</v>
          </cell>
          <cell r="AJ35">
            <v>98</v>
          </cell>
          <cell r="AK35" t="str">
            <v>022012</v>
          </cell>
          <cell r="AL35">
            <v>98</v>
          </cell>
          <cell r="AM35" t="str">
            <v>022012</v>
          </cell>
          <cell r="AN35">
            <v>98</v>
          </cell>
          <cell r="AO35" t="str">
            <v>022012</v>
          </cell>
          <cell r="AP35">
            <v>87</v>
          </cell>
          <cell r="AQ35" t="str">
            <v>022012</v>
          </cell>
          <cell r="AR35">
            <v>102</v>
          </cell>
          <cell r="AS35" t="str">
            <v>022012</v>
          </cell>
          <cell r="AT35">
            <v>101</v>
          </cell>
          <cell r="AU35" t="str">
            <v>022012</v>
          </cell>
          <cell r="AV35">
            <v>97</v>
          </cell>
          <cell r="AW35" t="str">
            <v>022012</v>
          </cell>
          <cell r="AX35">
            <v>93</v>
          </cell>
          <cell r="AY35" t="str">
            <v>022012</v>
          </cell>
          <cell r="AZ35">
            <v>119</v>
          </cell>
          <cell r="BA35" t="str">
            <v>022012</v>
          </cell>
          <cell r="BB35">
            <v>111</v>
          </cell>
          <cell r="BC35" t="str">
            <v>022012</v>
          </cell>
          <cell r="BD35">
            <v>109</v>
          </cell>
          <cell r="BE35" t="str">
            <v>022012</v>
          </cell>
          <cell r="BF35">
            <v>96</v>
          </cell>
          <cell r="BG35" t="str">
            <v>022012</v>
          </cell>
          <cell r="BH35">
            <v>86</v>
          </cell>
          <cell r="BI35" t="str">
            <v>022012</v>
          </cell>
          <cell r="BJ35">
            <v>57</v>
          </cell>
          <cell r="BK35" t="str">
            <v>022012</v>
          </cell>
          <cell r="BL35">
            <v>73</v>
          </cell>
          <cell r="BM35" t="str">
            <v>022012</v>
          </cell>
          <cell r="BN35">
            <v>55</v>
          </cell>
          <cell r="BO35" t="str">
            <v>022000</v>
          </cell>
          <cell r="BP35">
            <v>191</v>
          </cell>
          <cell r="BQ35" t="str">
            <v>022000</v>
          </cell>
          <cell r="BR35">
            <v>146</v>
          </cell>
          <cell r="BS35" t="str">
            <v>022001</v>
          </cell>
          <cell r="BT35">
            <v>259</v>
          </cell>
          <cell r="BU35" t="str">
            <v>022003</v>
          </cell>
          <cell r="BV35">
            <v>69</v>
          </cell>
          <cell r="BW35" t="str">
            <v>022001</v>
          </cell>
          <cell r="BX35">
            <v>289</v>
          </cell>
          <cell r="BY35" t="str">
            <v>022003</v>
          </cell>
          <cell r="BZ35">
            <v>70</v>
          </cell>
          <cell r="CA35" t="str">
            <v>022102</v>
          </cell>
          <cell r="CB35">
            <v>95</v>
          </cell>
          <cell r="CC35" t="str">
            <v>022012</v>
          </cell>
          <cell r="CD35">
            <v>37</v>
          </cell>
          <cell r="CE35" t="str">
            <v>022003</v>
          </cell>
          <cell r="CF35">
            <v>84</v>
          </cell>
          <cell r="CG35" t="str">
            <v>022003</v>
          </cell>
          <cell r="CH35">
            <v>58</v>
          </cell>
          <cell r="CI35" t="str">
            <v>022002</v>
          </cell>
          <cell r="CJ35">
            <v>109</v>
          </cell>
          <cell r="CK35" t="str">
            <v>022102</v>
          </cell>
          <cell r="CL35">
            <v>69</v>
          </cell>
          <cell r="CM35" t="str">
            <v>022102</v>
          </cell>
          <cell r="CN35">
            <v>147</v>
          </cell>
          <cell r="CO35" t="str">
            <v>022003</v>
          </cell>
          <cell r="CP35">
            <v>70</v>
          </cell>
          <cell r="CQ35" t="str">
            <v>022102</v>
          </cell>
          <cell r="CR35">
            <v>112</v>
          </cell>
          <cell r="CS35" t="str">
            <v>022012</v>
          </cell>
          <cell r="CT35">
            <v>43</v>
          </cell>
          <cell r="CU35" t="str">
            <v>022102</v>
          </cell>
          <cell r="CV35">
            <v>112</v>
          </cell>
          <cell r="CW35" t="str">
            <v>022102</v>
          </cell>
          <cell r="CX35">
            <v>71</v>
          </cell>
          <cell r="CY35" t="str">
            <v>022102</v>
          </cell>
          <cell r="CZ35">
            <v>101</v>
          </cell>
          <cell r="DA35" t="str">
            <v>022003</v>
          </cell>
          <cell r="DB35">
            <v>71</v>
          </cell>
          <cell r="DC35" t="str">
            <v>022102</v>
          </cell>
          <cell r="DD35">
            <v>99</v>
          </cell>
          <cell r="DE35" t="str">
            <v>022012</v>
          </cell>
          <cell r="DF35">
            <v>43</v>
          </cell>
          <cell r="DG35" t="str">
            <v>022102</v>
          </cell>
          <cell r="DH35">
            <v>112</v>
          </cell>
          <cell r="DI35" t="str">
            <v>022012</v>
          </cell>
          <cell r="DJ35">
            <v>48</v>
          </cell>
          <cell r="DK35" t="str">
            <v>022102</v>
          </cell>
          <cell r="DL35">
            <v>114</v>
          </cell>
          <cell r="DM35" t="str">
            <v>022102</v>
          </cell>
          <cell r="DN35">
            <v>66</v>
          </cell>
          <cell r="DO35" t="str">
            <v>022102</v>
          </cell>
          <cell r="DP35">
            <v>154</v>
          </cell>
          <cell r="DQ35" t="str">
            <v>022102</v>
          </cell>
          <cell r="DR35">
            <v>105</v>
          </cell>
          <cell r="DS35" t="str">
            <v>022012</v>
          </cell>
          <cell r="DT35">
            <v>87</v>
          </cell>
          <cell r="DU35" t="str">
            <v>022012</v>
          </cell>
          <cell r="DV35">
            <v>51</v>
          </cell>
          <cell r="DW35" t="str">
            <v>022102</v>
          </cell>
          <cell r="DX35">
            <v>168</v>
          </cell>
          <cell r="DY35" t="str">
            <v>022102</v>
          </cell>
          <cell r="DZ35">
            <v>123</v>
          </cell>
          <cell r="EA35" t="str">
            <v>022102</v>
          </cell>
          <cell r="EB35">
            <v>131</v>
          </cell>
          <cell r="EC35" t="str">
            <v>022102</v>
          </cell>
          <cell r="ED35">
            <v>125</v>
          </cell>
          <cell r="EE35" t="str">
            <v>022102</v>
          </cell>
          <cell r="EF35">
            <v>171</v>
          </cell>
          <cell r="EG35" t="str">
            <v>022012</v>
          </cell>
          <cell r="EH35">
            <v>96</v>
          </cell>
          <cell r="EI35" t="str">
            <v>022102</v>
          </cell>
          <cell r="EJ35">
            <v>147</v>
          </cell>
          <cell r="EK35" t="str">
            <v>022102</v>
          </cell>
          <cell r="EL35">
            <v>147</v>
          </cell>
          <cell r="EM35" t="str">
            <v>022102</v>
          </cell>
          <cell r="EN35">
            <v>140</v>
          </cell>
          <cell r="EO35" t="str">
            <v>022102</v>
          </cell>
          <cell r="EP35">
            <v>118</v>
          </cell>
          <cell r="EQ35" t="str">
            <v>022102</v>
          </cell>
          <cell r="ER35">
            <v>131</v>
          </cell>
          <cell r="ES35" t="str">
            <v>022012</v>
          </cell>
          <cell r="ET35">
            <v>83</v>
          </cell>
          <cell r="EU35" t="str">
            <v>022102</v>
          </cell>
          <cell r="EV35">
            <v>173</v>
          </cell>
          <cell r="EW35" t="str">
            <v>022102</v>
          </cell>
          <cell r="EX35">
            <v>140</v>
          </cell>
          <cell r="EY35" t="str">
            <v>022102</v>
          </cell>
          <cell r="EZ35">
            <v>123</v>
          </cell>
          <cell r="FA35" t="str">
            <v>022102</v>
          </cell>
          <cell r="FB35">
            <v>121</v>
          </cell>
          <cell r="FC35" t="str">
            <v>022102</v>
          </cell>
          <cell r="FD35">
            <v>108</v>
          </cell>
          <cell r="FE35" t="str">
            <v>022102</v>
          </cell>
          <cell r="FF35">
            <v>124</v>
          </cell>
          <cell r="FG35" t="str">
            <v>022102</v>
          </cell>
          <cell r="FH35">
            <v>108</v>
          </cell>
          <cell r="FI35" t="str">
            <v>022102</v>
          </cell>
          <cell r="FJ35">
            <v>119</v>
          </cell>
          <cell r="FK35" t="str">
            <v>022102</v>
          </cell>
          <cell r="FL35">
            <v>140</v>
          </cell>
          <cell r="FM35" t="str">
            <v>022102</v>
          </cell>
          <cell r="FN35">
            <v>134</v>
          </cell>
          <cell r="FO35" t="str">
            <v>022102</v>
          </cell>
          <cell r="FP35">
            <v>164</v>
          </cell>
          <cell r="FQ35" t="str">
            <v>022102</v>
          </cell>
          <cell r="FR35">
            <v>138</v>
          </cell>
          <cell r="FS35" t="str">
            <v>022102</v>
          </cell>
          <cell r="FT35">
            <v>134</v>
          </cell>
          <cell r="FU35" t="str">
            <v>022102</v>
          </cell>
          <cell r="FV35">
            <v>153</v>
          </cell>
          <cell r="FW35" t="str">
            <v>022102</v>
          </cell>
          <cell r="FX35">
            <v>140</v>
          </cell>
          <cell r="FY35" t="str">
            <v>022102</v>
          </cell>
          <cell r="FZ35">
            <v>152</v>
          </cell>
          <cell r="GA35" t="str">
            <v>022102</v>
          </cell>
          <cell r="GB35">
            <v>138</v>
          </cell>
          <cell r="GC35" t="str">
            <v>022102</v>
          </cell>
          <cell r="GD35">
            <v>147</v>
          </cell>
          <cell r="GE35" t="str">
            <v>022102</v>
          </cell>
          <cell r="GF35">
            <v>142</v>
          </cell>
          <cell r="GG35" t="str">
            <v>022102</v>
          </cell>
          <cell r="GH35">
            <v>151</v>
          </cell>
          <cell r="GI35" t="str">
            <v>022102</v>
          </cell>
          <cell r="GJ35">
            <v>130</v>
          </cell>
          <cell r="GK35" t="str">
            <v>022102</v>
          </cell>
          <cell r="GL35">
            <v>149</v>
          </cell>
          <cell r="GM35" t="str">
            <v>022102</v>
          </cell>
          <cell r="GN35">
            <v>134</v>
          </cell>
          <cell r="GO35" t="str">
            <v>022102</v>
          </cell>
          <cell r="GP35">
            <v>120</v>
          </cell>
          <cell r="GQ35" t="str">
            <v>022102</v>
          </cell>
          <cell r="GR35">
            <v>134</v>
          </cell>
          <cell r="GS35" t="str">
            <v>022102</v>
          </cell>
          <cell r="GT35">
            <v>158</v>
          </cell>
          <cell r="GU35" t="str">
            <v>022102</v>
          </cell>
          <cell r="GV35">
            <v>156</v>
          </cell>
          <cell r="GW35" t="str">
            <v>022102</v>
          </cell>
          <cell r="GX35">
            <v>164</v>
          </cell>
          <cell r="GY35" t="str">
            <v>022102</v>
          </cell>
          <cell r="GZ35">
            <v>163</v>
          </cell>
          <cell r="HA35" t="str">
            <v>022102</v>
          </cell>
          <cell r="HB35">
            <v>158</v>
          </cell>
          <cell r="HC35" t="str">
            <v>022102</v>
          </cell>
          <cell r="HD35">
            <v>179</v>
          </cell>
          <cell r="HE35" t="str">
            <v>022012</v>
          </cell>
          <cell r="HF35">
            <v>82</v>
          </cell>
          <cell r="HG35" t="str">
            <v>022102</v>
          </cell>
          <cell r="HH35">
            <v>200</v>
          </cell>
          <cell r="HI35" t="str">
            <v>022102</v>
          </cell>
          <cell r="HJ35">
            <v>184</v>
          </cell>
          <cell r="HK35" t="str">
            <v>022102</v>
          </cell>
          <cell r="HL35">
            <v>175</v>
          </cell>
          <cell r="HM35" t="str">
            <v>022102</v>
          </cell>
          <cell r="HN35">
            <v>179</v>
          </cell>
          <cell r="HO35" t="str">
            <v>022102</v>
          </cell>
          <cell r="HP35">
            <v>211</v>
          </cell>
          <cell r="HQ35" t="str">
            <v>022102</v>
          </cell>
          <cell r="HR35">
            <v>186</v>
          </cell>
          <cell r="HS35" t="str">
            <v>022102</v>
          </cell>
          <cell r="HT35">
            <v>210</v>
          </cell>
          <cell r="HU35" t="str">
            <v>022102</v>
          </cell>
          <cell r="HV35">
            <v>190</v>
          </cell>
          <cell r="HW35" t="str">
            <v>022012</v>
          </cell>
          <cell r="HX35">
            <v>131</v>
          </cell>
          <cell r="HY35" t="str">
            <v>022102</v>
          </cell>
          <cell r="HZ35">
            <v>210</v>
          </cell>
          <cell r="IA35" t="str">
            <v>022102</v>
          </cell>
          <cell r="IB35">
            <v>197</v>
          </cell>
          <cell r="IC35" t="str">
            <v>022102</v>
          </cell>
          <cell r="ID35">
            <v>179</v>
          </cell>
          <cell r="IE35" t="str">
            <v>022102</v>
          </cell>
          <cell r="IF35">
            <v>198</v>
          </cell>
          <cell r="IG35" t="str">
            <v>022102</v>
          </cell>
          <cell r="IH35">
            <v>187</v>
          </cell>
          <cell r="II35" t="str">
            <v>022102</v>
          </cell>
          <cell r="IJ35">
            <v>168</v>
          </cell>
          <cell r="IK35" t="str">
            <v>022012</v>
          </cell>
          <cell r="IL35">
            <v>134</v>
          </cell>
          <cell r="IM35" t="str">
            <v>022102</v>
          </cell>
          <cell r="IN35">
            <v>176</v>
          </cell>
          <cell r="IO35" t="str">
            <v>022102</v>
          </cell>
          <cell r="IP35">
            <v>196</v>
          </cell>
          <cell r="IQ35" t="str">
            <v>022102</v>
          </cell>
          <cell r="IR35">
            <v>153</v>
          </cell>
          <cell r="IS35" t="str">
            <v>022102</v>
          </cell>
          <cell r="IT35">
            <v>182</v>
          </cell>
          <cell r="IU35" t="str">
            <v>022102</v>
          </cell>
          <cell r="IV35">
            <v>127</v>
          </cell>
          <cell r="IW35" t="str">
            <v>022102</v>
          </cell>
          <cell r="IX35">
            <v>155</v>
          </cell>
          <cell r="IY35" t="str">
            <v>022102</v>
          </cell>
          <cell r="IZ35">
            <v>131</v>
          </cell>
          <cell r="JA35" t="str">
            <v>022102</v>
          </cell>
          <cell r="JB35">
            <v>151</v>
          </cell>
          <cell r="JC35" t="str">
            <v>022102</v>
          </cell>
          <cell r="JD35">
            <v>119</v>
          </cell>
          <cell r="JE35" t="str">
            <v>022102</v>
          </cell>
          <cell r="JF35">
            <v>144</v>
          </cell>
          <cell r="JG35" t="str">
            <v>022102</v>
          </cell>
          <cell r="JH35">
            <v>101</v>
          </cell>
          <cell r="JI35" t="str">
            <v>022102</v>
          </cell>
          <cell r="JJ35">
            <v>148</v>
          </cell>
          <cell r="JK35" t="str">
            <v>022102</v>
          </cell>
          <cell r="JL35">
            <v>73</v>
          </cell>
          <cell r="JM35" t="str">
            <v>022102</v>
          </cell>
          <cell r="JN35">
            <v>102</v>
          </cell>
          <cell r="JO35" t="str">
            <v>022102</v>
          </cell>
          <cell r="JP35">
            <v>102</v>
          </cell>
          <cell r="JQ35" t="str">
            <v>022102</v>
          </cell>
          <cell r="JR35">
            <v>123</v>
          </cell>
          <cell r="JS35" t="str">
            <v>022102</v>
          </cell>
          <cell r="JT35">
            <v>66</v>
          </cell>
          <cell r="JU35" t="str">
            <v>022102</v>
          </cell>
          <cell r="JV35">
            <v>91</v>
          </cell>
          <cell r="JW35" t="str">
            <v>022102</v>
          </cell>
          <cell r="JX35">
            <v>52</v>
          </cell>
          <cell r="JY35" t="str">
            <v>022102</v>
          </cell>
          <cell r="JZ35">
            <v>102</v>
          </cell>
          <cell r="KA35" t="str">
            <v>022102</v>
          </cell>
          <cell r="KB35">
            <v>64</v>
          </cell>
          <cell r="KC35" t="str">
            <v>022102</v>
          </cell>
          <cell r="KD35">
            <v>101</v>
          </cell>
          <cell r="KE35" t="str">
            <v>022102</v>
          </cell>
          <cell r="KF35">
            <v>44</v>
          </cell>
          <cell r="KG35" t="str">
            <v>022102</v>
          </cell>
          <cell r="KH35">
            <v>82</v>
          </cell>
          <cell r="KI35" t="str">
            <v>022102</v>
          </cell>
          <cell r="KJ35">
            <v>46</v>
          </cell>
          <cell r="KK35" t="str">
            <v>022102</v>
          </cell>
          <cell r="KL35">
            <v>72</v>
          </cell>
          <cell r="KM35" t="str">
            <v>022102</v>
          </cell>
          <cell r="KN35">
            <v>29</v>
          </cell>
          <cell r="KO35" t="str">
            <v>022102</v>
          </cell>
          <cell r="KP35">
            <v>56</v>
          </cell>
          <cell r="KQ35" t="str">
            <v>022102</v>
          </cell>
          <cell r="KR35">
            <v>13</v>
          </cell>
          <cell r="KS35" t="str">
            <v>022102</v>
          </cell>
          <cell r="KT35">
            <v>30</v>
          </cell>
          <cell r="KU35" t="str">
            <v>022102</v>
          </cell>
          <cell r="KV35">
            <v>17</v>
          </cell>
          <cell r="KW35" t="str">
            <v>022102</v>
          </cell>
          <cell r="KX35">
            <v>28</v>
          </cell>
          <cell r="KY35" t="str">
            <v>022102</v>
          </cell>
          <cell r="KZ35">
            <v>9</v>
          </cell>
          <cell r="LA35" t="str">
            <v>022102</v>
          </cell>
          <cell r="LB35">
            <v>22</v>
          </cell>
          <cell r="LC35" t="str">
            <v>022102</v>
          </cell>
          <cell r="LD35">
            <v>21</v>
          </cell>
          <cell r="LE35" t="str">
            <v>022102</v>
          </cell>
          <cell r="LF35">
            <v>54</v>
          </cell>
          <cell r="LG35" t="str">
            <v>022102</v>
          </cell>
          <cell r="LH35">
            <v>31</v>
          </cell>
          <cell r="LI35" t="str">
            <v>022102</v>
          </cell>
          <cell r="LJ35">
            <v>76</v>
          </cell>
          <cell r="LK35" t="str">
            <v>022102</v>
          </cell>
          <cell r="LL35">
            <v>29</v>
          </cell>
          <cell r="LM35" t="str">
            <v>022102</v>
          </cell>
          <cell r="LN35">
            <v>75</v>
          </cell>
          <cell r="LO35" t="str">
            <v>022102</v>
          </cell>
          <cell r="LP35">
            <v>34</v>
          </cell>
          <cell r="LQ35" t="str">
            <v>022102</v>
          </cell>
          <cell r="LR35">
            <v>84</v>
          </cell>
          <cell r="LS35" t="str">
            <v>022102</v>
          </cell>
          <cell r="LT35">
            <v>30</v>
          </cell>
          <cell r="LU35" t="str">
            <v>022102</v>
          </cell>
          <cell r="LV35">
            <v>60</v>
          </cell>
          <cell r="LW35" t="str">
            <v>022102</v>
          </cell>
          <cell r="LX35">
            <v>19</v>
          </cell>
          <cell r="LY35" t="str">
            <v>022102</v>
          </cell>
          <cell r="LZ35">
            <v>61</v>
          </cell>
          <cell r="MA35" t="str">
            <v>022102</v>
          </cell>
          <cell r="MB35">
            <v>16</v>
          </cell>
          <cell r="MC35" t="str">
            <v>022102</v>
          </cell>
          <cell r="MD35">
            <v>49</v>
          </cell>
          <cell r="ME35" t="str">
            <v>022102</v>
          </cell>
          <cell r="MF35">
            <v>10</v>
          </cell>
          <cell r="MG35" t="str">
            <v>022102</v>
          </cell>
          <cell r="MH35">
            <v>34</v>
          </cell>
          <cell r="MI35" t="str">
            <v>022102</v>
          </cell>
          <cell r="MJ35">
            <v>4</v>
          </cell>
          <cell r="MK35" t="str">
            <v>022102</v>
          </cell>
          <cell r="ML35">
            <v>40</v>
          </cell>
          <cell r="MM35" t="str">
            <v>022102</v>
          </cell>
          <cell r="MN35">
            <v>8</v>
          </cell>
          <cell r="MO35" t="str">
            <v>022102</v>
          </cell>
          <cell r="MP35">
            <v>28</v>
          </cell>
          <cell r="MQ35" t="str">
            <v>022102</v>
          </cell>
          <cell r="MR35">
            <v>9</v>
          </cell>
          <cell r="MS35" t="str">
            <v>022102</v>
          </cell>
          <cell r="MT35">
            <v>24</v>
          </cell>
          <cell r="MU35" t="str">
            <v>022102</v>
          </cell>
          <cell r="MV35">
            <v>9</v>
          </cell>
          <cell r="MW35" t="str">
            <v>022102</v>
          </cell>
          <cell r="MX35">
            <v>28</v>
          </cell>
          <cell r="MY35" t="str">
            <v>022102</v>
          </cell>
          <cell r="MZ35">
            <v>9</v>
          </cell>
          <cell r="NA35" t="str">
            <v>022102</v>
          </cell>
          <cell r="NB35">
            <v>13</v>
          </cell>
          <cell r="NC35" t="str">
            <v>022102</v>
          </cell>
          <cell r="ND35">
            <v>1</v>
          </cell>
          <cell r="NE35" t="str">
            <v>022102</v>
          </cell>
          <cell r="NF35">
            <v>15</v>
          </cell>
          <cell r="NI35" t="str">
            <v>022103</v>
          </cell>
          <cell r="NJ35">
            <v>16</v>
          </cell>
          <cell r="NM35" t="str">
            <v>022102</v>
          </cell>
          <cell r="NN35">
            <v>7</v>
          </cell>
          <cell r="NO35" t="str">
            <v>022102</v>
          </cell>
          <cell r="NP35">
            <v>1</v>
          </cell>
          <cell r="NQ35" t="str">
            <v>022103</v>
          </cell>
          <cell r="NR35">
            <v>3</v>
          </cell>
          <cell r="NU35" t="str">
            <v>022201</v>
          </cell>
          <cell r="NV35">
            <v>1</v>
          </cell>
          <cell r="NY35" t="str">
            <v>022203</v>
          </cell>
          <cell r="NZ35">
            <v>1</v>
          </cell>
          <cell r="OC35" t="str">
            <v>024001</v>
          </cell>
          <cell r="OD35">
            <v>1</v>
          </cell>
        </row>
        <row r="36">
          <cell r="C36" t="str">
            <v>022102</v>
          </cell>
          <cell r="D36">
            <v>86</v>
          </cell>
          <cell r="E36" t="str">
            <v>022102</v>
          </cell>
          <cell r="F36">
            <v>85</v>
          </cell>
          <cell r="G36" t="str">
            <v>022102</v>
          </cell>
          <cell r="H36">
            <v>95</v>
          </cell>
          <cell r="I36" t="str">
            <v>022102</v>
          </cell>
          <cell r="J36">
            <v>86</v>
          </cell>
          <cell r="K36" t="str">
            <v>022102</v>
          </cell>
          <cell r="L36">
            <v>110</v>
          </cell>
          <cell r="M36" t="str">
            <v>022102</v>
          </cell>
          <cell r="N36">
            <v>90</v>
          </cell>
          <cell r="O36" t="str">
            <v>022102</v>
          </cell>
          <cell r="P36">
            <v>137</v>
          </cell>
          <cell r="Q36" t="str">
            <v>022102</v>
          </cell>
          <cell r="R36">
            <v>85</v>
          </cell>
          <cell r="S36" t="str">
            <v>022102</v>
          </cell>
          <cell r="T36">
            <v>118</v>
          </cell>
          <cell r="U36" t="str">
            <v>022102</v>
          </cell>
          <cell r="V36">
            <v>110</v>
          </cell>
          <cell r="W36" t="str">
            <v>022102</v>
          </cell>
          <cell r="X36">
            <v>154</v>
          </cell>
          <cell r="Y36" t="str">
            <v>022102</v>
          </cell>
          <cell r="Z36">
            <v>139</v>
          </cell>
          <cell r="AA36" t="str">
            <v>022102</v>
          </cell>
          <cell r="AB36">
            <v>145</v>
          </cell>
          <cell r="AC36" t="str">
            <v>022102</v>
          </cell>
          <cell r="AD36">
            <v>114</v>
          </cell>
          <cell r="AE36" t="str">
            <v>022102</v>
          </cell>
          <cell r="AF36">
            <v>152</v>
          </cell>
          <cell r="AG36" t="str">
            <v>022102</v>
          </cell>
          <cell r="AH36">
            <v>153</v>
          </cell>
          <cell r="AI36" t="str">
            <v>022102</v>
          </cell>
          <cell r="AJ36">
            <v>158</v>
          </cell>
          <cell r="AK36" t="str">
            <v>022102</v>
          </cell>
          <cell r="AL36">
            <v>141</v>
          </cell>
          <cell r="AM36" t="str">
            <v>022102</v>
          </cell>
          <cell r="AN36">
            <v>126</v>
          </cell>
          <cell r="AO36" t="str">
            <v>022102</v>
          </cell>
          <cell r="AP36">
            <v>136</v>
          </cell>
          <cell r="AQ36" t="str">
            <v>022102</v>
          </cell>
          <cell r="AR36">
            <v>166</v>
          </cell>
          <cell r="AS36" t="str">
            <v>022102</v>
          </cell>
          <cell r="AT36">
            <v>156</v>
          </cell>
          <cell r="AU36" t="str">
            <v>022102</v>
          </cell>
          <cell r="AV36">
            <v>148</v>
          </cell>
          <cell r="AW36" t="str">
            <v>022102</v>
          </cell>
          <cell r="AX36">
            <v>139</v>
          </cell>
          <cell r="AY36" t="str">
            <v>022102</v>
          </cell>
          <cell r="AZ36">
            <v>167</v>
          </cell>
          <cell r="BA36" t="str">
            <v>022102</v>
          </cell>
          <cell r="BB36">
            <v>144</v>
          </cell>
          <cell r="BC36" t="str">
            <v>022102</v>
          </cell>
          <cell r="BD36">
            <v>175</v>
          </cell>
          <cell r="BE36" t="str">
            <v>022102</v>
          </cell>
          <cell r="BF36">
            <v>161</v>
          </cell>
          <cell r="BG36" t="str">
            <v>022102</v>
          </cell>
          <cell r="BH36">
            <v>131</v>
          </cell>
          <cell r="BI36" t="str">
            <v>022102</v>
          </cell>
          <cell r="BJ36">
            <v>130</v>
          </cell>
          <cell r="BK36" t="str">
            <v>022102</v>
          </cell>
          <cell r="BL36">
            <v>134</v>
          </cell>
          <cell r="BM36" t="str">
            <v>022102</v>
          </cell>
          <cell r="BN36">
            <v>106</v>
          </cell>
          <cell r="BO36" t="str">
            <v>022001</v>
          </cell>
          <cell r="BP36">
            <v>312</v>
          </cell>
          <cell r="BQ36" t="str">
            <v>022001</v>
          </cell>
          <cell r="BR36">
            <v>211</v>
          </cell>
          <cell r="BS36" t="str">
            <v>022002</v>
          </cell>
          <cell r="BT36">
            <v>89</v>
          </cell>
          <cell r="BU36" t="str">
            <v>022012</v>
          </cell>
          <cell r="BV36">
            <v>37</v>
          </cell>
          <cell r="BW36" t="str">
            <v>022002</v>
          </cell>
          <cell r="BX36">
            <v>86</v>
          </cell>
          <cell r="BY36" t="str">
            <v>022012</v>
          </cell>
          <cell r="BZ36">
            <v>45</v>
          </cell>
          <cell r="CA36" t="str">
            <v>022103</v>
          </cell>
          <cell r="CB36">
            <v>98</v>
          </cell>
          <cell r="CC36" t="str">
            <v>022102</v>
          </cell>
          <cell r="CD36">
            <v>67</v>
          </cell>
          <cell r="CE36" t="str">
            <v>022012</v>
          </cell>
          <cell r="CF36">
            <v>60</v>
          </cell>
          <cell r="CG36" t="str">
            <v>022012</v>
          </cell>
          <cell r="CH36">
            <v>35</v>
          </cell>
          <cell r="CI36" t="str">
            <v>022003</v>
          </cell>
          <cell r="CJ36">
            <v>100</v>
          </cell>
          <cell r="CK36" t="str">
            <v>022103</v>
          </cell>
          <cell r="CL36">
            <v>55</v>
          </cell>
          <cell r="CM36" t="str">
            <v>022103</v>
          </cell>
          <cell r="CN36">
            <v>89</v>
          </cell>
          <cell r="CO36" t="str">
            <v>022012</v>
          </cell>
          <cell r="CP36">
            <v>29</v>
          </cell>
          <cell r="CQ36" t="str">
            <v>022103</v>
          </cell>
          <cell r="CR36">
            <v>92</v>
          </cell>
          <cell r="CS36" t="str">
            <v>022102</v>
          </cell>
          <cell r="CT36">
            <v>62</v>
          </cell>
          <cell r="CU36" t="str">
            <v>022103</v>
          </cell>
          <cell r="CV36">
            <v>94</v>
          </cell>
          <cell r="CW36" t="str">
            <v>022103</v>
          </cell>
          <cell r="CX36">
            <v>51</v>
          </cell>
          <cell r="CY36" t="str">
            <v>022103</v>
          </cell>
          <cell r="CZ36">
            <v>77</v>
          </cell>
          <cell r="DA36" t="str">
            <v>022012</v>
          </cell>
          <cell r="DB36">
            <v>37</v>
          </cell>
          <cell r="DC36" t="str">
            <v>022103</v>
          </cell>
          <cell r="DD36">
            <v>87</v>
          </cell>
          <cell r="DE36" t="str">
            <v>022102</v>
          </cell>
          <cell r="DF36">
            <v>76</v>
          </cell>
          <cell r="DG36" t="str">
            <v>022103</v>
          </cell>
          <cell r="DH36">
            <v>99</v>
          </cell>
          <cell r="DI36" t="str">
            <v>022102</v>
          </cell>
          <cell r="DJ36">
            <v>70</v>
          </cell>
          <cell r="DK36" t="str">
            <v>022103</v>
          </cell>
          <cell r="DL36">
            <v>116</v>
          </cell>
          <cell r="DM36" t="str">
            <v>022103</v>
          </cell>
          <cell r="DN36">
            <v>78</v>
          </cell>
          <cell r="DO36" t="str">
            <v>022103</v>
          </cell>
          <cell r="DP36">
            <v>104</v>
          </cell>
          <cell r="DQ36" t="str">
            <v>022103</v>
          </cell>
          <cell r="DR36">
            <v>73</v>
          </cell>
          <cell r="DS36" t="str">
            <v>022102</v>
          </cell>
          <cell r="DT36">
            <v>152</v>
          </cell>
          <cell r="DU36" t="str">
            <v>022102</v>
          </cell>
          <cell r="DV36">
            <v>116</v>
          </cell>
          <cell r="DW36" t="str">
            <v>022103</v>
          </cell>
          <cell r="DX36">
            <v>124</v>
          </cell>
          <cell r="DY36" t="str">
            <v>022103</v>
          </cell>
          <cell r="DZ36">
            <v>92</v>
          </cell>
          <cell r="EA36" t="str">
            <v>022103</v>
          </cell>
          <cell r="EB36">
            <v>149</v>
          </cell>
          <cell r="EC36" t="str">
            <v>022103</v>
          </cell>
          <cell r="ED36">
            <v>87</v>
          </cell>
          <cell r="EE36" t="str">
            <v>022103</v>
          </cell>
          <cell r="EF36">
            <v>130</v>
          </cell>
          <cell r="EG36" t="str">
            <v>022102</v>
          </cell>
          <cell r="EH36">
            <v>133</v>
          </cell>
          <cell r="EI36" t="str">
            <v>022103</v>
          </cell>
          <cell r="EJ36">
            <v>114</v>
          </cell>
          <cell r="EK36" t="str">
            <v>022103</v>
          </cell>
          <cell r="EL36">
            <v>93</v>
          </cell>
          <cell r="EM36" t="str">
            <v>022103</v>
          </cell>
          <cell r="EN36">
            <v>82</v>
          </cell>
          <cell r="EO36" t="str">
            <v>022103</v>
          </cell>
          <cell r="EP36">
            <v>83</v>
          </cell>
          <cell r="EQ36" t="str">
            <v>022103</v>
          </cell>
          <cell r="ER36">
            <v>106</v>
          </cell>
          <cell r="ES36" t="str">
            <v>022102</v>
          </cell>
          <cell r="ET36">
            <v>126</v>
          </cell>
          <cell r="EU36" t="str">
            <v>022103</v>
          </cell>
          <cell r="EV36">
            <v>99</v>
          </cell>
          <cell r="EW36" t="str">
            <v>022103</v>
          </cell>
          <cell r="EX36">
            <v>88</v>
          </cell>
          <cell r="EY36" t="str">
            <v>022103</v>
          </cell>
          <cell r="EZ36">
            <v>105</v>
          </cell>
          <cell r="FA36" t="str">
            <v>022103</v>
          </cell>
          <cell r="FB36">
            <v>88</v>
          </cell>
          <cell r="FC36" t="str">
            <v>022103</v>
          </cell>
          <cell r="FD36">
            <v>93</v>
          </cell>
          <cell r="FE36" t="str">
            <v>022103</v>
          </cell>
          <cell r="FF36">
            <v>96</v>
          </cell>
          <cell r="FG36" t="str">
            <v>022103</v>
          </cell>
          <cell r="FH36">
            <v>88</v>
          </cell>
          <cell r="FI36" t="str">
            <v>022103</v>
          </cell>
          <cell r="FJ36">
            <v>101</v>
          </cell>
          <cell r="FK36" t="str">
            <v>022103</v>
          </cell>
          <cell r="FL36">
            <v>80</v>
          </cell>
          <cell r="FM36" t="str">
            <v>022103</v>
          </cell>
          <cell r="FN36">
            <v>90</v>
          </cell>
          <cell r="FO36" t="str">
            <v>022103</v>
          </cell>
          <cell r="FP36">
            <v>105</v>
          </cell>
          <cell r="FQ36" t="str">
            <v>022103</v>
          </cell>
          <cell r="FR36">
            <v>122</v>
          </cell>
          <cell r="FS36" t="str">
            <v>022103</v>
          </cell>
          <cell r="FT36">
            <v>80</v>
          </cell>
          <cell r="FU36" t="str">
            <v>022103</v>
          </cell>
          <cell r="FV36">
            <v>107</v>
          </cell>
          <cell r="FW36" t="str">
            <v>022103</v>
          </cell>
          <cell r="FX36">
            <v>81</v>
          </cell>
          <cell r="FY36" t="str">
            <v>022103</v>
          </cell>
          <cell r="FZ36">
            <v>109</v>
          </cell>
          <cell r="GA36" t="str">
            <v>022103</v>
          </cell>
          <cell r="GB36">
            <v>117</v>
          </cell>
          <cell r="GC36" t="str">
            <v>022103</v>
          </cell>
          <cell r="GD36">
            <v>133</v>
          </cell>
          <cell r="GE36" t="str">
            <v>022103</v>
          </cell>
          <cell r="GF36">
            <v>113</v>
          </cell>
          <cell r="GG36" t="str">
            <v>022103</v>
          </cell>
          <cell r="GH36">
            <v>120</v>
          </cell>
          <cell r="GI36" t="str">
            <v>022103</v>
          </cell>
          <cell r="GJ36">
            <v>109</v>
          </cell>
          <cell r="GK36" t="str">
            <v>022103</v>
          </cell>
          <cell r="GL36">
            <v>102</v>
          </cell>
          <cell r="GM36" t="str">
            <v>022103</v>
          </cell>
          <cell r="GN36">
            <v>120</v>
          </cell>
          <cell r="GO36" t="str">
            <v>022103</v>
          </cell>
          <cell r="GP36">
            <v>116</v>
          </cell>
          <cell r="GQ36" t="str">
            <v>022103</v>
          </cell>
          <cell r="GR36">
            <v>126</v>
          </cell>
          <cell r="GS36" t="str">
            <v>022103</v>
          </cell>
          <cell r="GT36">
            <v>138</v>
          </cell>
          <cell r="GU36" t="str">
            <v>022103</v>
          </cell>
          <cell r="GV36">
            <v>145</v>
          </cell>
          <cell r="GW36" t="str">
            <v>022103</v>
          </cell>
          <cell r="GX36">
            <v>132</v>
          </cell>
          <cell r="GY36" t="str">
            <v>022103</v>
          </cell>
          <cell r="GZ36">
            <v>137</v>
          </cell>
          <cell r="HA36" t="str">
            <v>022103</v>
          </cell>
          <cell r="HB36">
            <v>146</v>
          </cell>
          <cell r="HC36" t="str">
            <v>022103</v>
          </cell>
          <cell r="HD36">
            <v>145</v>
          </cell>
          <cell r="HE36" t="str">
            <v>022102</v>
          </cell>
          <cell r="HF36">
            <v>189</v>
          </cell>
          <cell r="HG36" t="str">
            <v>022103</v>
          </cell>
          <cell r="HH36">
            <v>190</v>
          </cell>
          <cell r="HI36" t="str">
            <v>022103</v>
          </cell>
          <cell r="HJ36">
            <v>155</v>
          </cell>
          <cell r="HK36" t="str">
            <v>022103</v>
          </cell>
          <cell r="HL36">
            <v>160</v>
          </cell>
          <cell r="HM36" t="str">
            <v>022103</v>
          </cell>
          <cell r="HN36">
            <v>147</v>
          </cell>
          <cell r="HO36" t="str">
            <v>022103</v>
          </cell>
          <cell r="HP36">
            <v>167</v>
          </cell>
          <cell r="HQ36" t="str">
            <v>022103</v>
          </cell>
          <cell r="HR36">
            <v>144</v>
          </cell>
          <cell r="HS36" t="str">
            <v>022103</v>
          </cell>
          <cell r="HT36">
            <v>188</v>
          </cell>
          <cell r="HU36" t="str">
            <v>022103</v>
          </cell>
          <cell r="HV36">
            <v>165</v>
          </cell>
          <cell r="HW36" t="str">
            <v>022102</v>
          </cell>
          <cell r="HX36">
            <v>207</v>
          </cell>
          <cell r="HY36" t="str">
            <v>022103</v>
          </cell>
          <cell r="HZ36">
            <v>166</v>
          </cell>
          <cell r="IA36" t="str">
            <v>022103</v>
          </cell>
          <cell r="IB36">
            <v>176</v>
          </cell>
          <cell r="IC36" t="str">
            <v>022103</v>
          </cell>
          <cell r="ID36">
            <v>180</v>
          </cell>
          <cell r="IE36" t="str">
            <v>022103</v>
          </cell>
          <cell r="IF36">
            <v>175</v>
          </cell>
          <cell r="IG36" t="str">
            <v>022103</v>
          </cell>
          <cell r="IH36">
            <v>175</v>
          </cell>
          <cell r="II36" t="str">
            <v>022103</v>
          </cell>
          <cell r="IJ36">
            <v>184</v>
          </cell>
          <cell r="IK36" t="str">
            <v>022102</v>
          </cell>
          <cell r="IL36">
            <v>198</v>
          </cell>
          <cell r="IM36" t="str">
            <v>022103</v>
          </cell>
          <cell r="IN36">
            <v>159</v>
          </cell>
          <cell r="IO36" t="str">
            <v>022103</v>
          </cell>
          <cell r="IP36">
            <v>159</v>
          </cell>
          <cell r="IQ36" t="str">
            <v>022103</v>
          </cell>
          <cell r="IR36">
            <v>132</v>
          </cell>
          <cell r="IS36" t="str">
            <v>022103</v>
          </cell>
          <cell r="IT36">
            <v>156</v>
          </cell>
          <cell r="IU36" t="str">
            <v>022103</v>
          </cell>
          <cell r="IV36">
            <v>123</v>
          </cell>
          <cell r="IW36" t="str">
            <v>022103</v>
          </cell>
          <cell r="IX36">
            <v>143</v>
          </cell>
          <cell r="IY36" t="str">
            <v>022103</v>
          </cell>
          <cell r="IZ36">
            <v>124</v>
          </cell>
          <cell r="JA36" t="str">
            <v>022103</v>
          </cell>
          <cell r="JB36">
            <v>136</v>
          </cell>
          <cell r="JC36" t="str">
            <v>022103</v>
          </cell>
          <cell r="JD36">
            <v>100</v>
          </cell>
          <cell r="JE36" t="str">
            <v>022103</v>
          </cell>
          <cell r="JF36">
            <v>116</v>
          </cell>
          <cell r="JG36" t="str">
            <v>022103</v>
          </cell>
          <cell r="JH36">
            <v>92</v>
          </cell>
          <cell r="JI36" t="str">
            <v>022103</v>
          </cell>
          <cell r="JJ36">
            <v>121</v>
          </cell>
          <cell r="JK36" t="str">
            <v>022103</v>
          </cell>
          <cell r="JL36">
            <v>92</v>
          </cell>
          <cell r="JM36" t="str">
            <v>022103</v>
          </cell>
          <cell r="JN36">
            <v>114</v>
          </cell>
          <cell r="JO36" t="str">
            <v>022103</v>
          </cell>
          <cell r="JP36">
            <v>88</v>
          </cell>
          <cell r="JQ36" t="str">
            <v>022103</v>
          </cell>
          <cell r="JR36">
            <v>121</v>
          </cell>
          <cell r="JS36" t="str">
            <v>022103</v>
          </cell>
          <cell r="JT36">
            <v>76</v>
          </cell>
          <cell r="JU36" t="str">
            <v>022103</v>
          </cell>
          <cell r="JV36">
            <v>105</v>
          </cell>
          <cell r="JW36" t="str">
            <v>022103</v>
          </cell>
          <cell r="JX36">
            <v>44</v>
          </cell>
          <cell r="JY36" t="str">
            <v>022103</v>
          </cell>
          <cell r="JZ36">
            <v>66</v>
          </cell>
          <cell r="KA36" t="str">
            <v>022103</v>
          </cell>
          <cell r="KB36">
            <v>69</v>
          </cell>
          <cell r="KC36" t="str">
            <v>022103</v>
          </cell>
          <cell r="KD36">
            <v>104</v>
          </cell>
          <cell r="KE36" t="str">
            <v>022103</v>
          </cell>
          <cell r="KF36">
            <v>49</v>
          </cell>
          <cell r="KG36" t="str">
            <v>022103</v>
          </cell>
          <cell r="KH36">
            <v>84</v>
          </cell>
          <cell r="KI36" t="str">
            <v>022103</v>
          </cell>
          <cell r="KJ36">
            <v>54</v>
          </cell>
          <cell r="KK36" t="str">
            <v>022103</v>
          </cell>
          <cell r="KL36">
            <v>71</v>
          </cell>
          <cell r="KM36" t="str">
            <v>022103</v>
          </cell>
          <cell r="KN36">
            <v>42</v>
          </cell>
          <cell r="KO36" t="str">
            <v>022103</v>
          </cell>
          <cell r="KP36">
            <v>71</v>
          </cell>
          <cell r="KQ36" t="str">
            <v>022103</v>
          </cell>
          <cell r="KR36">
            <v>18</v>
          </cell>
          <cell r="KS36" t="str">
            <v>022103</v>
          </cell>
          <cell r="KT36">
            <v>28</v>
          </cell>
          <cell r="KU36" t="str">
            <v>022103</v>
          </cell>
          <cell r="KV36">
            <v>11</v>
          </cell>
          <cell r="KW36" t="str">
            <v>022103</v>
          </cell>
          <cell r="KX36">
            <v>21</v>
          </cell>
          <cell r="KY36" t="str">
            <v>022103</v>
          </cell>
          <cell r="KZ36">
            <v>9</v>
          </cell>
          <cell r="LA36" t="str">
            <v>022103</v>
          </cell>
          <cell r="LB36">
            <v>34</v>
          </cell>
          <cell r="LC36" t="str">
            <v>022103</v>
          </cell>
          <cell r="LD36">
            <v>18</v>
          </cell>
          <cell r="LE36" t="str">
            <v>022103</v>
          </cell>
          <cell r="LF36">
            <v>60</v>
          </cell>
          <cell r="LG36" t="str">
            <v>022103</v>
          </cell>
          <cell r="LH36">
            <v>22</v>
          </cell>
          <cell r="LI36" t="str">
            <v>022103</v>
          </cell>
          <cell r="LJ36">
            <v>79</v>
          </cell>
          <cell r="LK36" t="str">
            <v>022103</v>
          </cell>
          <cell r="LL36">
            <v>39</v>
          </cell>
          <cell r="LM36" t="str">
            <v>022103</v>
          </cell>
          <cell r="LN36">
            <v>71</v>
          </cell>
          <cell r="LO36" t="str">
            <v>022103</v>
          </cell>
          <cell r="LP36">
            <v>32</v>
          </cell>
          <cell r="LQ36" t="str">
            <v>022103</v>
          </cell>
          <cell r="LR36">
            <v>91</v>
          </cell>
          <cell r="LS36" t="str">
            <v>022103</v>
          </cell>
          <cell r="LT36">
            <v>23</v>
          </cell>
          <cell r="LU36" t="str">
            <v>022103</v>
          </cell>
          <cell r="LV36">
            <v>76</v>
          </cell>
          <cell r="LW36" t="str">
            <v>022103</v>
          </cell>
          <cell r="LX36">
            <v>18</v>
          </cell>
          <cell r="LY36" t="str">
            <v>022103</v>
          </cell>
          <cell r="LZ36">
            <v>56</v>
          </cell>
          <cell r="MA36" t="str">
            <v>022103</v>
          </cell>
          <cell r="MB36">
            <v>24</v>
          </cell>
          <cell r="MC36" t="str">
            <v>022103</v>
          </cell>
          <cell r="MD36">
            <v>54</v>
          </cell>
          <cell r="ME36" t="str">
            <v>022103</v>
          </cell>
          <cell r="MF36">
            <v>13</v>
          </cell>
          <cell r="MG36" t="str">
            <v>022103</v>
          </cell>
          <cell r="MH36">
            <v>47</v>
          </cell>
          <cell r="MI36" t="str">
            <v>022103</v>
          </cell>
          <cell r="MJ36">
            <v>11</v>
          </cell>
          <cell r="MK36" t="str">
            <v>022103</v>
          </cell>
          <cell r="ML36">
            <v>33</v>
          </cell>
          <cell r="MM36" t="str">
            <v>022103</v>
          </cell>
          <cell r="MN36">
            <v>11</v>
          </cell>
          <cell r="MO36" t="str">
            <v>022103</v>
          </cell>
          <cell r="MP36">
            <v>32</v>
          </cell>
          <cell r="MQ36" t="str">
            <v>022103</v>
          </cell>
          <cell r="MR36">
            <v>11</v>
          </cell>
          <cell r="MS36" t="str">
            <v>022103</v>
          </cell>
          <cell r="MT36">
            <v>30</v>
          </cell>
          <cell r="MU36" t="str">
            <v>022103</v>
          </cell>
          <cell r="MV36">
            <v>7</v>
          </cell>
          <cell r="MW36" t="str">
            <v>022103</v>
          </cell>
          <cell r="MX36">
            <v>32</v>
          </cell>
          <cell r="MY36" t="str">
            <v>022103</v>
          </cell>
          <cell r="MZ36">
            <v>5</v>
          </cell>
          <cell r="NA36" t="str">
            <v>022103</v>
          </cell>
          <cell r="NB36">
            <v>23</v>
          </cell>
          <cell r="NC36" t="str">
            <v>022103</v>
          </cell>
          <cell r="ND36">
            <v>5</v>
          </cell>
          <cell r="NE36" t="str">
            <v>022103</v>
          </cell>
          <cell r="NF36">
            <v>18</v>
          </cell>
          <cell r="NG36" t="str">
            <v>022103</v>
          </cell>
          <cell r="NH36">
            <v>3</v>
          </cell>
          <cell r="NI36" t="str">
            <v>022104</v>
          </cell>
          <cell r="NJ36">
            <v>24</v>
          </cell>
          <cell r="NK36" t="str">
            <v>022103</v>
          </cell>
          <cell r="NL36">
            <v>2</v>
          </cell>
          <cell r="NM36" t="str">
            <v>022103</v>
          </cell>
          <cell r="NN36">
            <v>8</v>
          </cell>
          <cell r="NO36" t="str">
            <v>022103</v>
          </cell>
          <cell r="NP36">
            <v>2</v>
          </cell>
          <cell r="NQ36" t="str">
            <v>022104</v>
          </cell>
          <cell r="NR36">
            <v>7</v>
          </cell>
          <cell r="NU36" t="str">
            <v>022202</v>
          </cell>
          <cell r="NV36">
            <v>4</v>
          </cell>
          <cell r="NW36" t="str">
            <v>022103</v>
          </cell>
          <cell r="NX36">
            <v>1</v>
          </cell>
          <cell r="NY36" t="str">
            <v>022204</v>
          </cell>
          <cell r="NZ36">
            <v>2</v>
          </cell>
          <cell r="OC36" t="str">
            <v>024005</v>
          </cell>
          <cell r="OD36">
            <v>4</v>
          </cell>
        </row>
        <row r="37">
          <cell r="C37" t="str">
            <v>022103</v>
          </cell>
          <cell r="D37">
            <v>70</v>
          </cell>
          <cell r="E37" t="str">
            <v>022103</v>
          </cell>
          <cell r="F37">
            <v>62</v>
          </cell>
          <cell r="G37" t="str">
            <v>022103</v>
          </cell>
          <cell r="H37">
            <v>66</v>
          </cell>
          <cell r="I37" t="str">
            <v>022103</v>
          </cell>
          <cell r="J37">
            <v>60</v>
          </cell>
          <cell r="K37" t="str">
            <v>022103</v>
          </cell>
          <cell r="L37">
            <v>69</v>
          </cell>
          <cell r="M37" t="str">
            <v>022103</v>
          </cell>
          <cell r="N37">
            <v>71</v>
          </cell>
          <cell r="O37" t="str">
            <v>022103</v>
          </cell>
          <cell r="P37">
            <v>88</v>
          </cell>
          <cell r="Q37" t="str">
            <v>022103</v>
          </cell>
          <cell r="R37">
            <v>81</v>
          </cell>
          <cell r="S37" t="str">
            <v>022103</v>
          </cell>
          <cell r="T37">
            <v>89</v>
          </cell>
          <cell r="U37" t="str">
            <v>022103</v>
          </cell>
          <cell r="V37">
            <v>93</v>
          </cell>
          <cell r="W37" t="str">
            <v>022103</v>
          </cell>
          <cell r="X37">
            <v>110</v>
          </cell>
          <cell r="Y37" t="str">
            <v>022103</v>
          </cell>
          <cell r="Z37">
            <v>110</v>
          </cell>
          <cell r="AA37" t="str">
            <v>022103</v>
          </cell>
          <cell r="AB37">
            <v>120</v>
          </cell>
          <cell r="AC37" t="str">
            <v>022103</v>
          </cell>
          <cell r="AD37">
            <v>107</v>
          </cell>
          <cell r="AE37" t="str">
            <v>022103</v>
          </cell>
          <cell r="AF37">
            <v>109</v>
          </cell>
          <cell r="AG37" t="str">
            <v>022103</v>
          </cell>
          <cell r="AH37">
            <v>109</v>
          </cell>
          <cell r="AI37" t="str">
            <v>022103</v>
          </cell>
          <cell r="AJ37">
            <v>136</v>
          </cell>
          <cell r="AK37" t="str">
            <v>022103</v>
          </cell>
          <cell r="AL37">
            <v>107</v>
          </cell>
          <cell r="AM37" t="str">
            <v>022103</v>
          </cell>
          <cell r="AN37">
            <v>117</v>
          </cell>
          <cell r="AO37" t="str">
            <v>022103</v>
          </cell>
          <cell r="AP37">
            <v>97</v>
          </cell>
          <cell r="AQ37" t="str">
            <v>022103</v>
          </cell>
          <cell r="AR37">
            <v>118</v>
          </cell>
          <cell r="AS37" t="str">
            <v>022103</v>
          </cell>
          <cell r="AT37">
            <v>119</v>
          </cell>
          <cell r="AU37" t="str">
            <v>022103</v>
          </cell>
          <cell r="AV37">
            <v>100</v>
          </cell>
          <cell r="AW37" t="str">
            <v>022103</v>
          </cell>
          <cell r="AX37">
            <v>126</v>
          </cell>
          <cell r="AY37" t="str">
            <v>022103</v>
          </cell>
          <cell r="AZ37">
            <v>121</v>
          </cell>
          <cell r="BA37" t="str">
            <v>022103</v>
          </cell>
          <cell r="BB37">
            <v>135</v>
          </cell>
          <cell r="BC37" t="str">
            <v>022103</v>
          </cell>
          <cell r="BD37">
            <v>115</v>
          </cell>
          <cell r="BE37" t="str">
            <v>022103</v>
          </cell>
          <cell r="BF37">
            <v>112</v>
          </cell>
          <cell r="BG37" t="str">
            <v>022103</v>
          </cell>
          <cell r="BH37">
            <v>121</v>
          </cell>
          <cell r="BI37" t="str">
            <v>022103</v>
          </cell>
          <cell r="BJ37">
            <v>79</v>
          </cell>
          <cell r="BK37" t="str">
            <v>022103</v>
          </cell>
          <cell r="BL37">
            <v>111</v>
          </cell>
          <cell r="BM37" t="str">
            <v>022103</v>
          </cell>
          <cell r="BN37">
            <v>83</v>
          </cell>
          <cell r="BO37" t="str">
            <v>022002</v>
          </cell>
          <cell r="BP37">
            <v>113</v>
          </cell>
          <cell r="BQ37" t="str">
            <v>022002</v>
          </cell>
          <cell r="BR37">
            <v>82</v>
          </cell>
          <cell r="BS37" t="str">
            <v>022003</v>
          </cell>
          <cell r="BT37">
            <v>101</v>
          </cell>
          <cell r="BU37" t="str">
            <v>022102</v>
          </cell>
          <cell r="BV37">
            <v>85</v>
          </cell>
          <cell r="BW37" t="str">
            <v>022003</v>
          </cell>
          <cell r="BX37">
            <v>89</v>
          </cell>
          <cell r="BY37" t="str">
            <v>022102</v>
          </cell>
          <cell r="BZ37">
            <v>87</v>
          </cell>
          <cell r="CA37" t="str">
            <v>022104</v>
          </cell>
          <cell r="CB37">
            <v>166</v>
          </cell>
          <cell r="CC37" t="str">
            <v>022103</v>
          </cell>
          <cell r="CD37">
            <v>51</v>
          </cell>
          <cell r="CE37" t="str">
            <v>022102</v>
          </cell>
          <cell r="CF37">
            <v>139</v>
          </cell>
          <cell r="CG37" t="str">
            <v>022102</v>
          </cell>
          <cell r="CH37">
            <v>78</v>
          </cell>
          <cell r="CI37" t="str">
            <v>022012</v>
          </cell>
          <cell r="CJ37">
            <v>55</v>
          </cell>
          <cell r="CK37" t="str">
            <v>022104</v>
          </cell>
          <cell r="CL37">
            <v>149</v>
          </cell>
          <cell r="CM37" t="str">
            <v>022104</v>
          </cell>
          <cell r="CN37">
            <v>188</v>
          </cell>
          <cell r="CO37" t="str">
            <v>022102</v>
          </cell>
          <cell r="CP37">
            <v>81</v>
          </cell>
          <cell r="CQ37" t="str">
            <v>022104</v>
          </cell>
          <cell r="CR37">
            <v>188</v>
          </cell>
          <cell r="CS37" t="str">
            <v>022103</v>
          </cell>
          <cell r="CT37">
            <v>61</v>
          </cell>
          <cell r="CU37" t="str">
            <v>022104</v>
          </cell>
          <cell r="CV37">
            <v>205</v>
          </cell>
          <cell r="CW37" t="str">
            <v>022104</v>
          </cell>
          <cell r="CX37">
            <v>140</v>
          </cell>
          <cell r="CY37" t="str">
            <v>022104</v>
          </cell>
          <cell r="CZ37">
            <v>214</v>
          </cell>
          <cell r="DA37" t="str">
            <v>022102</v>
          </cell>
          <cell r="DB37">
            <v>62</v>
          </cell>
          <cell r="DC37" t="str">
            <v>022104</v>
          </cell>
          <cell r="DD37">
            <v>200</v>
          </cell>
          <cell r="DE37" t="str">
            <v>022103</v>
          </cell>
          <cell r="DF37">
            <v>53</v>
          </cell>
          <cell r="DG37" t="str">
            <v>022104</v>
          </cell>
          <cell r="DH37">
            <v>214</v>
          </cell>
          <cell r="DI37" t="str">
            <v>022103</v>
          </cell>
          <cell r="DJ37">
            <v>68</v>
          </cell>
          <cell r="DK37" t="str">
            <v>022104</v>
          </cell>
          <cell r="DL37">
            <v>232</v>
          </cell>
          <cell r="DM37" t="str">
            <v>022104</v>
          </cell>
          <cell r="DN37">
            <v>194</v>
          </cell>
          <cell r="DO37" t="str">
            <v>022104</v>
          </cell>
          <cell r="DP37">
            <v>279</v>
          </cell>
          <cell r="DQ37" t="str">
            <v>022104</v>
          </cell>
          <cell r="DR37">
            <v>199</v>
          </cell>
          <cell r="DS37" t="str">
            <v>022103</v>
          </cell>
          <cell r="DT37">
            <v>109</v>
          </cell>
          <cell r="DU37" t="str">
            <v>022103</v>
          </cell>
          <cell r="DV37">
            <v>82</v>
          </cell>
          <cell r="DW37" t="str">
            <v>022104</v>
          </cell>
          <cell r="DX37">
            <v>309</v>
          </cell>
          <cell r="DY37" t="str">
            <v>022104</v>
          </cell>
          <cell r="DZ37">
            <v>256</v>
          </cell>
          <cell r="EA37" t="str">
            <v>022104</v>
          </cell>
          <cell r="EB37">
            <v>340</v>
          </cell>
          <cell r="EC37" t="str">
            <v>022104</v>
          </cell>
          <cell r="ED37">
            <v>304</v>
          </cell>
          <cell r="EE37" t="str">
            <v>022104</v>
          </cell>
          <cell r="EF37">
            <v>314</v>
          </cell>
          <cell r="EG37" t="str">
            <v>022103</v>
          </cell>
          <cell r="EH37">
            <v>94</v>
          </cell>
          <cell r="EI37" t="str">
            <v>022104</v>
          </cell>
          <cell r="EJ37">
            <v>310</v>
          </cell>
          <cell r="EK37" t="str">
            <v>022104</v>
          </cell>
          <cell r="EL37">
            <v>311</v>
          </cell>
          <cell r="EM37" t="str">
            <v>022104</v>
          </cell>
          <cell r="EN37">
            <v>329</v>
          </cell>
          <cell r="EO37" t="str">
            <v>022104</v>
          </cell>
          <cell r="EP37">
            <v>290</v>
          </cell>
          <cell r="EQ37" t="str">
            <v>022104</v>
          </cell>
          <cell r="ER37">
            <v>300</v>
          </cell>
          <cell r="ES37" t="str">
            <v>022103</v>
          </cell>
          <cell r="ET37">
            <v>81</v>
          </cell>
          <cell r="EU37" t="str">
            <v>022104</v>
          </cell>
          <cell r="EV37">
            <v>275</v>
          </cell>
          <cell r="EW37" t="str">
            <v>022104</v>
          </cell>
          <cell r="EX37">
            <v>268</v>
          </cell>
          <cell r="EY37" t="str">
            <v>022104</v>
          </cell>
          <cell r="EZ37">
            <v>257</v>
          </cell>
          <cell r="FA37" t="str">
            <v>022104</v>
          </cell>
          <cell r="FB37">
            <v>265</v>
          </cell>
          <cell r="FC37" t="str">
            <v>022104</v>
          </cell>
          <cell r="FD37">
            <v>239</v>
          </cell>
          <cell r="FE37" t="str">
            <v>022104</v>
          </cell>
          <cell r="FF37">
            <v>290</v>
          </cell>
          <cell r="FG37" t="str">
            <v>022104</v>
          </cell>
          <cell r="FH37">
            <v>242</v>
          </cell>
          <cell r="FI37" t="str">
            <v>022104</v>
          </cell>
          <cell r="FJ37">
            <v>262</v>
          </cell>
          <cell r="FK37" t="str">
            <v>022104</v>
          </cell>
          <cell r="FL37">
            <v>266</v>
          </cell>
          <cell r="FM37" t="str">
            <v>022104</v>
          </cell>
          <cell r="FN37">
            <v>266</v>
          </cell>
          <cell r="FO37" t="str">
            <v>022104</v>
          </cell>
          <cell r="FP37">
            <v>276</v>
          </cell>
          <cell r="FQ37" t="str">
            <v>022104</v>
          </cell>
          <cell r="FR37">
            <v>260</v>
          </cell>
          <cell r="FS37" t="str">
            <v>022104</v>
          </cell>
          <cell r="FT37">
            <v>265</v>
          </cell>
          <cell r="FU37" t="str">
            <v>022104</v>
          </cell>
          <cell r="FV37">
            <v>295</v>
          </cell>
          <cell r="FW37" t="str">
            <v>022104</v>
          </cell>
          <cell r="FX37">
            <v>288</v>
          </cell>
          <cell r="FY37" t="str">
            <v>022104</v>
          </cell>
          <cell r="FZ37">
            <v>297</v>
          </cell>
          <cell r="GA37" t="str">
            <v>022104</v>
          </cell>
          <cell r="GB37">
            <v>265</v>
          </cell>
          <cell r="GC37" t="str">
            <v>022104</v>
          </cell>
          <cell r="GD37">
            <v>327</v>
          </cell>
          <cell r="GE37" t="str">
            <v>022104</v>
          </cell>
          <cell r="GF37">
            <v>293</v>
          </cell>
          <cell r="GG37" t="str">
            <v>022104</v>
          </cell>
          <cell r="GH37">
            <v>292</v>
          </cell>
          <cell r="GI37" t="str">
            <v>022104</v>
          </cell>
          <cell r="GJ37">
            <v>264</v>
          </cell>
          <cell r="GK37" t="str">
            <v>022104</v>
          </cell>
          <cell r="GL37">
            <v>302</v>
          </cell>
          <cell r="GM37" t="str">
            <v>022104</v>
          </cell>
          <cell r="GN37">
            <v>256</v>
          </cell>
          <cell r="GO37" t="str">
            <v>022104</v>
          </cell>
          <cell r="GP37">
            <v>302</v>
          </cell>
          <cell r="GQ37" t="str">
            <v>022104</v>
          </cell>
          <cell r="GR37">
            <v>295</v>
          </cell>
          <cell r="GS37" t="str">
            <v>022104</v>
          </cell>
          <cell r="GT37">
            <v>304</v>
          </cell>
          <cell r="GU37" t="str">
            <v>022104</v>
          </cell>
          <cell r="GV37">
            <v>270</v>
          </cell>
          <cell r="GW37" t="str">
            <v>022104</v>
          </cell>
          <cell r="GX37">
            <v>280</v>
          </cell>
          <cell r="GY37" t="str">
            <v>022104</v>
          </cell>
          <cell r="GZ37">
            <v>266</v>
          </cell>
          <cell r="HA37" t="str">
            <v>022104</v>
          </cell>
          <cell r="HB37">
            <v>295</v>
          </cell>
          <cell r="HC37" t="str">
            <v>022104</v>
          </cell>
          <cell r="HD37">
            <v>280</v>
          </cell>
          <cell r="HE37" t="str">
            <v>022103</v>
          </cell>
          <cell r="HF37">
            <v>161</v>
          </cell>
          <cell r="HG37" t="str">
            <v>022104</v>
          </cell>
          <cell r="HH37">
            <v>271</v>
          </cell>
          <cell r="HI37" t="str">
            <v>022104</v>
          </cell>
          <cell r="HJ37">
            <v>295</v>
          </cell>
          <cell r="HK37" t="str">
            <v>022104</v>
          </cell>
          <cell r="HL37">
            <v>299</v>
          </cell>
          <cell r="HM37" t="str">
            <v>022104</v>
          </cell>
          <cell r="HN37">
            <v>321</v>
          </cell>
          <cell r="HO37" t="str">
            <v>022104</v>
          </cell>
          <cell r="HP37">
            <v>297</v>
          </cell>
          <cell r="HQ37" t="str">
            <v>022104</v>
          </cell>
          <cell r="HR37">
            <v>321</v>
          </cell>
          <cell r="HS37" t="str">
            <v>022104</v>
          </cell>
          <cell r="HT37">
            <v>324</v>
          </cell>
          <cell r="HU37" t="str">
            <v>022104</v>
          </cell>
          <cell r="HV37">
            <v>311</v>
          </cell>
          <cell r="HW37" t="str">
            <v>022103</v>
          </cell>
          <cell r="HX37">
            <v>207</v>
          </cell>
          <cell r="HY37" t="str">
            <v>022104</v>
          </cell>
          <cell r="HZ37">
            <v>336</v>
          </cell>
          <cell r="IA37" t="str">
            <v>022104</v>
          </cell>
          <cell r="IB37">
            <v>325</v>
          </cell>
          <cell r="IC37" t="str">
            <v>022104</v>
          </cell>
          <cell r="ID37">
            <v>403</v>
          </cell>
          <cell r="IE37" t="str">
            <v>022104</v>
          </cell>
          <cell r="IF37">
            <v>382</v>
          </cell>
          <cell r="IG37" t="str">
            <v>022104</v>
          </cell>
          <cell r="IH37">
            <v>347</v>
          </cell>
          <cell r="II37" t="str">
            <v>022104</v>
          </cell>
          <cell r="IJ37">
            <v>342</v>
          </cell>
          <cell r="IK37" t="str">
            <v>022103</v>
          </cell>
          <cell r="IL37">
            <v>164</v>
          </cell>
          <cell r="IM37" t="str">
            <v>022104</v>
          </cell>
          <cell r="IN37">
            <v>315</v>
          </cell>
          <cell r="IO37" t="str">
            <v>022104</v>
          </cell>
          <cell r="IP37">
            <v>347</v>
          </cell>
          <cell r="IQ37" t="str">
            <v>022104</v>
          </cell>
          <cell r="IR37">
            <v>321</v>
          </cell>
          <cell r="IS37" t="str">
            <v>022104</v>
          </cell>
          <cell r="IT37">
            <v>365</v>
          </cell>
          <cell r="IU37" t="str">
            <v>022104</v>
          </cell>
          <cell r="IV37">
            <v>267</v>
          </cell>
          <cell r="IW37" t="str">
            <v>022104</v>
          </cell>
          <cell r="IX37">
            <v>342</v>
          </cell>
          <cell r="IY37" t="str">
            <v>022104</v>
          </cell>
          <cell r="IZ37">
            <v>202</v>
          </cell>
          <cell r="JA37" t="str">
            <v>022104</v>
          </cell>
          <cell r="JB37">
            <v>278</v>
          </cell>
          <cell r="JC37" t="str">
            <v>022104</v>
          </cell>
          <cell r="JD37">
            <v>243</v>
          </cell>
          <cell r="JE37" t="str">
            <v>022104</v>
          </cell>
          <cell r="JF37">
            <v>287</v>
          </cell>
          <cell r="JG37" t="str">
            <v>022104</v>
          </cell>
          <cell r="JH37">
            <v>205</v>
          </cell>
          <cell r="JI37" t="str">
            <v>022104</v>
          </cell>
          <cell r="JJ37">
            <v>312</v>
          </cell>
          <cell r="JK37" t="str">
            <v>022104</v>
          </cell>
          <cell r="JL37">
            <v>165</v>
          </cell>
          <cell r="JM37" t="str">
            <v>022104</v>
          </cell>
          <cell r="JN37">
            <v>272</v>
          </cell>
          <cell r="JO37" t="str">
            <v>022104</v>
          </cell>
          <cell r="JP37">
            <v>165</v>
          </cell>
          <cell r="JQ37" t="str">
            <v>022104</v>
          </cell>
          <cell r="JR37">
            <v>307</v>
          </cell>
          <cell r="JS37" t="str">
            <v>022104</v>
          </cell>
          <cell r="JT37">
            <v>172</v>
          </cell>
          <cell r="JU37" t="str">
            <v>022104</v>
          </cell>
          <cell r="JV37">
            <v>259</v>
          </cell>
          <cell r="JW37" t="str">
            <v>022104</v>
          </cell>
          <cell r="JX37">
            <v>133</v>
          </cell>
          <cell r="JY37" t="str">
            <v>022104</v>
          </cell>
          <cell r="JZ37">
            <v>212</v>
          </cell>
          <cell r="KA37" t="str">
            <v>022104</v>
          </cell>
          <cell r="KB37">
            <v>155</v>
          </cell>
          <cell r="KC37" t="str">
            <v>022104</v>
          </cell>
          <cell r="KD37">
            <v>235</v>
          </cell>
          <cell r="KE37" t="str">
            <v>022104</v>
          </cell>
          <cell r="KF37">
            <v>115</v>
          </cell>
          <cell r="KG37" t="str">
            <v>022104</v>
          </cell>
          <cell r="KH37">
            <v>206</v>
          </cell>
          <cell r="KI37" t="str">
            <v>022104</v>
          </cell>
          <cell r="KJ37">
            <v>121</v>
          </cell>
          <cell r="KK37" t="str">
            <v>022104</v>
          </cell>
          <cell r="KL37">
            <v>176</v>
          </cell>
          <cell r="KM37" t="str">
            <v>022104</v>
          </cell>
          <cell r="KN37">
            <v>83</v>
          </cell>
          <cell r="KO37" t="str">
            <v>022104</v>
          </cell>
          <cell r="KP37">
            <v>164</v>
          </cell>
          <cell r="KQ37" t="str">
            <v>022104</v>
          </cell>
          <cell r="KR37">
            <v>41</v>
          </cell>
          <cell r="KS37" t="str">
            <v>022104</v>
          </cell>
          <cell r="KT37">
            <v>66</v>
          </cell>
          <cell r="KU37" t="str">
            <v>022104</v>
          </cell>
          <cell r="KV37">
            <v>22</v>
          </cell>
          <cell r="KW37" t="str">
            <v>022104</v>
          </cell>
          <cell r="KX37">
            <v>43</v>
          </cell>
          <cell r="KY37" t="str">
            <v>022104</v>
          </cell>
          <cell r="KZ37">
            <v>30</v>
          </cell>
          <cell r="LA37" t="str">
            <v>022104</v>
          </cell>
          <cell r="LB37">
            <v>56</v>
          </cell>
          <cell r="LC37" t="str">
            <v>022104</v>
          </cell>
          <cell r="LD37">
            <v>50</v>
          </cell>
          <cell r="LE37" t="str">
            <v>022104</v>
          </cell>
          <cell r="LF37">
            <v>113</v>
          </cell>
          <cell r="LG37" t="str">
            <v>022104</v>
          </cell>
          <cell r="LH37">
            <v>54</v>
          </cell>
          <cell r="LI37" t="str">
            <v>022104</v>
          </cell>
          <cell r="LJ37">
            <v>147</v>
          </cell>
          <cell r="LK37" t="str">
            <v>022104</v>
          </cell>
          <cell r="LL37">
            <v>67</v>
          </cell>
          <cell r="LM37" t="str">
            <v>022104</v>
          </cell>
          <cell r="LN37">
            <v>150</v>
          </cell>
          <cell r="LO37" t="str">
            <v>022104</v>
          </cell>
          <cell r="LP37">
            <v>51</v>
          </cell>
          <cell r="LQ37" t="str">
            <v>022104</v>
          </cell>
          <cell r="LR37">
            <v>174</v>
          </cell>
          <cell r="LS37" t="str">
            <v>022104</v>
          </cell>
          <cell r="LT37">
            <v>39</v>
          </cell>
          <cell r="LU37" t="str">
            <v>022104</v>
          </cell>
          <cell r="LV37">
            <v>144</v>
          </cell>
          <cell r="LW37" t="str">
            <v>022104</v>
          </cell>
          <cell r="LX37">
            <v>28</v>
          </cell>
          <cell r="LY37" t="str">
            <v>022104</v>
          </cell>
          <cell r="LZ37">
            <v>116</v>
          </cell>
          <cell r="MA37" t="str">
            <v>022104</v>
          </cell>
          <cell r="MB37">
            <v>35</v>
          </cell>
          <cell r="MC37" t="str">
            <v>022104</v>
          </cell>
          <cell r="MD37">
            <v>97</v>
          </cell>
          <cell r="ME37" t="str">
            <v>022104</v>
          </cell>
          <cell r="MF37">
            <v>19</v>
          </cell>
          <cell r="MG37" t="str">
            <v>022104</v>
          </cell>
          <cell r="MH37">
            <v>81</v>
          </cell>
          <cell r="MI37" t="str">
            <v>022104</v>
          </cell>
          <cell r="MJ37">
            <v>12</v>
          </cell>
          <cell r="MK37" t="str">
            <v>022104</v>
          </cell>
          <cell r="ML37">
            <v>71</v>
          </cell>
          <cell r="MM37" t="str">
            <v>022104</v>
          </cell>
          <cell r="MN37">
            <v>6</v>
          </cell>
          <cell r="MO37" t="str">
            <v>022104</v>
          </cell>
          <cell r="MP37">
            <v>32</v>
          </cell>
          <cell r="MQ37" t="str">
            <v>022104</v>
          </cell>
          <cell r="MR37">
            <v>8</v>
          </cell>
          <cell r="MS37" t="str">
            <v>022104</v>
          </cell>
          <cell r="MT37">
            <v>47</v>
          </cell>
          <cell r="MU37" t="str">
            <v>022104</v>
          </cell>
          <cell r="MV37">
            <v>3</v>
          </cell>
          <cell r="MW37" t="str">
            <v>022104</v>
          </cell>
          <cell r="MX37">
            <v>33</v>
          </cell>
          <cell r="MY37" t="str">
            <v>022104</v>
          </cell>
          <cell r="MZ37">
            <v>7</v>
          </cell>
          <cell r="NA37" t="str">
            <v>022104</v>
          </cell>
          <cell r="NB37">
            <v>33</v>
          </cell>
          <cell r="NC37" t="str">
            <v>022104</v>
          </cell>
          <cell r="ND37">
            <v>3</v>
          </cell>
          <cell r="NE37" t="str">
            <v>022104</v>
          </cell>
          <cell r="NF37">
            <v>20</v>
          </cell>
          <cell r="NG37" t="str">
            <v>022104</v>
          </cell>
          <cell r="NH37">
            <v>3</v>
          </cell>
          <cell r="NI37" t="str">
            <v>022117</v>
          </cell>
          <cell r="NJ37">
            <v>4</v>
          </cell>
          <cell r="NK37" t="str">
            <v>022104</v>
          </cell>
          <cell r="NL37">
            <v>1</v>
          </cell>
          <cell r="NM37" t="str">
            <v>022104</v>
          </cell>
          <cell r="NN37">
            <v>8</v>
          </cell>
          <cell r="NQ37" t="str">
            <v>022117</v>
          </cell>
          <cell r="NR37">
            <v>1</v>
          </cell>
          <cell r="NU37" t="str">
            <v>022203</v>
          </cell>
          <cell r="NV37">
            <v>3</v>
          </cell>
          <cell r="NW37" t="str">
            <v>022104</v>
          </cell>
          <cell r="NX37">
            <v>1</v>
          </cell>
          <cell r="NY37" t="str">
            <v>022208</v>
          </cell>
          <cell r="NZ37">
            <v>5</v>
          </cell>
          <cell r="OC37" t="str">
            <v>025001</v>
          </cell>
          <cell r="OD37">
            <v>1</v>
          </cell>
        </row>
        <row r="38">
          <cell r="C38" t="str">
            <v>022104</v>
          </cell>
          <cell r="D38">
            <v>178</v>
          </cell>
          <cell r="E38" t="str">
            <v>022104</v>
          </cell>
          <cell r="F38">
            <v>128</v>
          </cell>
          <cell r="G38" t="str">
            <v>022104</v>
          </cell>
          <cell r="H38">
            <v>147</v>
          </cell>
          <cell r="I38" t="str">
            <v>022104</v>
          </cell>
          <cell r="J38">
            <v>152</v>
          </cell>
          <cell r="K38" t="str">
            <v>022104</v>
          </cell>
          <cell r="L38">
            <v>199</v>
          </cell>
          <cell r="M38" t="str">
            <v>022104</v>
          </cell>
          <cell r="N38">
            <v>170</v>
          </cell>
          <cell r="O38" t="str">
            <v>022104</v>
          </cell>
          <cell r="P38">
            <v>214</v>
          </cell>
          <cell r="Q38" t="str">
            <v>022104</v>
          </cell>
          <cell r="R38">
            <v>208</v>
          </cell>
          <cell r="S38" t="str">
            <v>022104</v>
          </cell>
          <cell r="T38">
            <v>247</v>
          </cell>
          <cell r="U38" t="str">
            <v>022104</v>
          </cell>
          <cell r="V38">
            <v>201</v>
          </cell>
          <cell r="W38" t="str">
            <v>022104</v>
          </cell>
          <cell r="X38">
            <v>276</v>
          </cell>
          <cell r="Y38" t="str">
            <v>022104</v>
          </cell>
          <cell r="Z38">
            <v>258</v>
          </cell>
          <cell r="AA38" t="str">
            <v>022104</v>
          </cell>
          <cell r="AB38">
            <v>308</v>
          </cell>
          <cell r="AC38" t="str">
            <v>022104</v>
          </cell>
          <cell r="AD38">
            <v>267</v>
          </cell>
          <cell r="AE38" t="str">
            <v>022104</v>
          </cell>
          <cell r="AF38">
            <v>334</v>
          </cell>
          <cell r="AG38" t="str">
            <v>022104</v>
          </cell>
          <cell r="AH38">
            <v>274</v>
          </cell>
          <cell r="AI38" t="str">
            <v>022104</v>
          </cell>
          <cell r="AJ38">
            <v>295</v>
          </cell>
          <cell r="AK38" t="str">
            <v>022104</v>
          </cell>
          <cell r="AL38">
            <v>293</v>
          </cell>
          <cell r="AM38" t="str">
            <v>022104</v>
          </cell>
          <cell r="AN38">
            <v>260</v>
          </cell>
          <cell r="AO38" t="str">
            <v>022104</v>
          </cell>
          <cell r="AP38">
            <v>281</v>
          </cell>
          <cell r="AQ38" t="str">
            <v>022104</v>
          </cell>
          <cell r="AR38">
            <v>314</v>
          </cell>
          <cell r="AS38" t="str">
            <v>022104</v>
          </cell>
          <cell r="AT38">
            <v>294</v>
          </cell>
          <cell r="AU38" t="str">
            <v>022104</v>
          </cell>
          <cell r="AV38">
            <v>317</v>
          </cell>
          <cell r="AW38" t="str">
            <v>022104</v>
          </cell>
          <cell r="AX38">
            <v>289</v>
          </cell>
          <cell r="AY38" t="str">
            <v>022104</v>
          </cell>
          <cell r="AZ38">
            <v>321</v>
          </cell>
          <cell r="BA38" t="str">
            <v>022104</v>
          </cell>
          <cell r="BB38">
            <v>282</v>
          </cell>
          <cell r="BC38" t="str">
            <v>022104</v>
          </cell>
          <cell r="BD38">
            <v>300</v>
          </cell>
          <cell r="BE38" t="str">
            <v>022104</v>
          </cell>
          <cell r="BF38">
            <v>254</v>
          </cell>
          <cell r="BG38" t="str">
            <v>022104</v>
          </cell>
          <cell r="BH38">
            <v>263</v>
          </cell>
          <cell r="BI38" t="str">
            <v>022104</v>
          </cell>
          <cell r="BJ38">
            <v>227</v>
          </cell>
          <cell r="BK38" t="str">
            <v>022104</v>
          </cell>
          <cell r="BL38">
            <v>223</v>
          </cell>
          <cell r="BM38" t="str">
            <v>022104</v>
          </cell>
          <cell r="BN38">
            <v>195</v>
          </cell>
          <cell r="BO38" t="str">
            <v>022003</v>
          </cell>
          <cell r="BP38">
            <v>101</v>
          </cell>
          <cell r="BQ38" t="str">
            <v>022003</v>
          </cell>
          <cell r="BR38">
            <v>84</v>
          </cell>
          <cell r="BS38" t="str">
            <v>022012</v>
          </cell>
          <cell r="BT38">
            <v>38</v>
          </cell>
          <cell r="BU38" t="str">
            <v>022103</v>
          </cell>
          <cell r="BV38">
            <v>54</v>
          </cell>
          <cell r="BW38" t="str">
            <v>022012</v>
          </cell>
          <cell r="BX38">
            <v>63</v>
          </cell>
          <cell r="BY38" t="str">
            <v>022103</v>
          </cell>
          <cell r="BZ38">
            <v>67</v>
          </cell>
          <cell r="CA38" t="str">
            <v>022117</v>
          </cell>
          <cell r="CB38">
            <v>89</v>
          </cell>
          <cell r="CC38" t="str">
            <v>022104</v>
          </cell>
          <cell r="CD38">
            <v>124</v>
          </cell>
          <cell r="CE38" t="str">
            <v>022103</v>
          </cell>
          <cell r="CF38">
            <v>112</v>
          </cell>
          <cell r="CG38" t="str">
            <v>022103</v>
          </cell>
          <cell r="CH38">
            <v>58</v>
          </cell>
          <cell r="CI38" t="str">
            <v>022102</v>
          </cell>
          <cell r="CJ38">
            <v>112</v>
          </cell>
          <cell r="CK38" t="str">
            <v>022117</v>
          </cell>
          <cell r="CL38">
            <v>110</v>
          </cell>
          <cell r="CM38" t="str">
            <v>022117</v>
          </cell>
          <cell r="CN38">
            <v>237</v>
          </cell>
          <cell r="CO38" t="str">
            <v>022103</v>
          </cell>
          <cell r="CP38">
            <v>45</v>
          </cell>
          <cell r="CQ38" t="str">
            <v>022117</v>
          </cell>
          <cell r="CR38">
            <v>200</v>
          </cell>
          <cell r="CS38" t="str">
            <v>022104</v>
          </cell>
          <cell r="CT38">
            <v>128</v>
          </cell>
          <cell r="CU38" t="str">
            <v>022117</v>
          </cell>
          <cell r="CV38">
            <v>213</v>
          </cell>
          <cell r="CW38" t="str">
            <v>022117</v>
          </cell>
          <cell r="CX38">
            <v>163</v>
          </cell>
          <cell r="CY38" t="str">
            <v>022117</v>
          </cell>
          <cell r="CZ38">
            <v>182</v>
          </cell>
          <cell r="DA38" t="str">
            <v>022103</v>
          </cell>
          <cell r="DB38">
            <v>46</v>
          </cell>
          <cell r="DC38" t="str">
            <v>022117</v>
          </cell>
          <cell r="DD38">
            <v>223</v>
          </cell>
          <cell r="DE38" t="str">
            <v>022104</v>
          </cell>
          <cell r="DF38">
            <v>162</v>
          </cell>
          <cell r="DG38" t="str">
            <v>022117</v>
          </cell>
          <cell r="DH38">
            <v>217</v>
          </cell>
          <cell r="DI38" t="str">
            <v>022104</v>
          </cell>
          <cell r="DJ38">
            <v>156</v>
          </cell>
          <cell r="DK38" t="str">
            <v>022117</v>
          </cell>
          <cell r="DL38">
            <v>231</v>
          </cell>
          <cell r="DM38" t="str">
            <v>022117</v>
          </cell>
          <cell r="DN38">
            <v>170</v>
          </cell>
          <cell r="DO38" t="str">
            <v>022117</v>
          </cell>
          <cell r="DP38">
            <v>237</v>
          </cell>
          <cell r="DQ38" t="str">
            <v>022117</v>
          </cell>
          <cell r="DR38">
            <v>196</v>
          </cell>
          <cell r="DS38" t="str">
            <v>022104</v>
          </cell>
          <cell r="DT38">
            <v>306</v>
          </cell>
          <cell r="DU38" t="str">
            <v>022104</v>
          </cell>
          <cell r="DV38">
            <v>228</v>
          </cell>
          <cell r="DW38" t="str">
            <v>022117</v>
          </cell>
          <cell r="DX38">
            <v>287</v>
          </cell>
          <cell r="DY38" t="str">
            <v>022117</v>
          </cell>
          <cell r="DZ38">
            <v>261</v>
          </cell>
          <cell r="EA38" t="str">
            <v>022117</v>
          </cell>
          <cell r="EB38">
            <v>346</v>
          </cell>
          <cell r="EC38" t="str">
            <v>022117</v>
          </cell>
          <cell r="ED38">
            <v>262</v>
          </cell>
          <cell r="EE38" t="str">
            <v>022117</v>
          </cell>
          <cell r="EF38">
            <v>313</v>
          </cell>
          <cell r="EG38" t="str">
            <v>022104</v>
          </cell>
          <cell r="EH38">
            <v>317</v>
          </cell>
          <cell r="EI38" t="str">
            <v>022117</v>
          </cell>
          <cell r="EJ38">
            <v>297</v>
          </cell>
          <cell r="EK38" t="str">
            <v>022117</v>
          </cell>
          <cell r="EL38">
            <v>270</v>
          </cell>
          <cell r="EM38" t="str">
            <v>022117</v>
          </cell>
          <cell r="EN38">
            <v>258</v>
          </cell>
          <cell r="EO38" t="str">
            <v>022117</v>
          </cell>
          <cell r="EP38">
            <v>247</v>
          </cell>
          <cell r="EQ38" t="str">
            <v>022117</v>
          </cell>
          <cell r="ER38">
            <v>262</v>
          </cell>
          <cell r="ES38" t="str">
            <v>022104</v>
          </cell>
          <cell r="ET38">
            <v>258</v>
          </cell>
          <cell r="EU38" t="str">
            <v>022117</v>
          </cell>
          <cell r="EV38">
            <v>280</v>
          </cell>
          <cell r="EW38" t="str">
            <v>022117</v>
          </cell>
          <cell r="EX38">
            <v>274</v>
          </cell>
          <cell r="EY38" t="str">
            <v>022117</v>
          </cell>
          <cell r="EZ38">
            <v>265</v>
          </cell>
          <cell r="FA38" t="str">
            <v>022117</v>
          </cell>
          <cell r="FB38">
            <v>237</v>
          </cell>
          <cell r="FC38" t="str">
            <v>022117</v>
          </cell>
          <cell r="FD38">
            <v>233</v>
          </cell>
          <cell r="FE38" t="str">
            <v>022117</v>
          </cell>
          <cell r="FF38">
            <v>217</v>
          </cell>
          <cell r="FG38" t="str">
            <v>022117</v>
          </cell>
          <cell r="FH38">
            <v>207</v>
          </cell>
          <cell r="FI38" t="str">
            <v>022117</v>
          </cell>
          <cell r="FJ38">
            <v>186</v>
          </cell>
          <cell r="FK38" t="str">
            <v>022117</v>
          </cell>
          <cell r="FL38">
            <v>179</v>
          </cell>
          <cell r="FM38" t="str">
            <v>022117</v>
          </cell>
          <cell r="FN38">
            <v>195</v>
          </cell>
          <cell r="FO38" t="str">
            <v>022117</v>
          </cell>
          <cell r="FP38">
            <v>188</v>
          </cell>
          <cell r="FQ38" t="str">
            <v>022117</v>
          </cell>
          <cell r="FR38">
            <v>208</v>
          </cell>
          <cell r="FS38" t="str">
            <v>022117</v>
          </cell>
          <cell r="FT38">
            <v>166</v>
          </cell>
          <cell r="FU38" t="str">
            <v>022117</v>
          </cell>
          <cell r="FV38">
            <v>186</v>
          </cell>
          <cell r="FW38" t="str">
            <v>022117</v>
          </cell>
          <cell r="FX38">
            <v>179</v>
          </cell>
          <cell r="FY38" t="str">
            <v>022117</v>
          </cell>
          <cell r="FZ38">
            <v>196</v>
          </cell>
          <cell r="GA38" t="str">
            <v>022117</v>
          </cell>
          <cell r="GB38">
            <v>188</v>
          </cell>
          <cell r="GC38" t="str">
            <v>022117</v>
          </cell>
          <cell r="GD38">
            <v>190</v>
          </cell>
          <cell r="GE38" t="str">
            <v>022117</v>
          </cell>
          <cell r="GF38">
            <v>185</v>
          </cell>
          <cell r="GG38" t="str">
            <v>022117</v>
          </cell>
          <cell r="GH38">
            <v>184</v>
          </cell>
          <cell r="GI38" t="str">
            <v>022117</v>
          </cell>
          <cell r="GJ38">
            <v>191</v>
          </cell>
          <cell r="GK38" t="str">
            <v>022117</v>
          </cell>
          <cell r="GL38">
            <v>211</v>
          </cell>
          <cell r="GM38" t="str">
            <v>022117</v>
          </cell>
          <cell r="GN38">
            <v>160</v>
          </cell>
          <cell r="GO38" t="str">
            <v>022117</v>
          </cell>
          <cell r="GP38">
            <v>182</v>
          </cell>
          <cell r="GQ38" t="str">
            <v>022117</v>
          </cell>
          <cell r="GR38">
            <v>176</v>
          </cell>
          <cell r="GS38" t="str">
            <v>022117</v>
          </cell>
          <cell r="GT38">
            <v>191</v>
          </cell>
          <cell r="GU38" t="str">
            <v>022117</v>
          </cell>
          <cell r="GV38">
            <v>204</v>
          </cell>
          <cell r="GW38" t="str">
            <v>022117</v>
          </cell>
          <cell r="GX38">
            <v>173</v>
          </cell>
          <cell r="GY38" t="str">
            <v>022117</v>
          </cell>
          <cell r="GZ38">
            <v>157</v>
          </cell>
          <cell r="HA38" t="str">
            <v>022117</v>
          </cell>
          <cell r="HB38">
            <v>156</v>
          </cell>
          <cell r="HC38" t="str">
            <v>022117</v>
          </cell>
          <cell r="HD38">
            <v>154</v>
          </cell>
          <cell r="HE38" t="str">
            <v>022104</v>
          </cell>
          <cell r="HF38">
            <v>300</v>
          </cell>
          <cell r="HG38" t="str">
            <v>022117</v>
          </cell>
          <cell r="HH38">
            <v>162</v>
          </cell>
          <cell r="HI38" t="str">
            <v>022117</v>
          </cell>
          <cell r="HJ38">
            <v>189</v>
          </cell>
          <cell r="HK38" t="str">
            <v>022117</v>
          </cell>
          <cell r="HL38">
            <v>146</v>
          </cell>
          <cell r="HM38" t="str">
            <v>022117</v>
          </cell>
          <cell r="HN38">
            <v>196</v>
          </cell>
          <cell r="HO38" t="str">
            <v>022117</v>
          </cell>
          <cell r="HP38">
            <v>193</v>
          </cell>
          <cell r="HQ38" t="str">
            <v>022117</v>
          </cell>
          <cell r="HR38">
            <v>176</v>
          </cell>
          <cell r="HS38" t="str">
            <v>022117</v>
          </cell>
          <cell r="HT38">
            <v>166</v>
          </cell>
          <cell r="HU38" t="str">
            <v>022117</v>
          </cell>
          <cell r="HV38">
            <v>200</v>
          </cell>
          <cell r="HW38" t="str">
            <v>022104</v>
          </cell>
          <cell r="HX38">
            <v>316</v>
          </cell>
          <cell r="HY38" t="str">
            <v>022117</v>
          </cell>
          <cell r="HZ38">
            <v>194</v>
          </cell>
          <cell r="IA38" t="str">
            <v>022117</v>
          </cell>
          <cell r="IB38">
            <v>191</v>
          </cell>
          <cell r="IC38" t="str">
            <v>022117</v>
          </cell>
          <cell r="ID38">
            <v>210</v>
          </cell>
          <cell r="IE38" t="str">
            <v>022117</v>
          </cell>
          <cell r="IF38">
            <v>177</v>
          </cell>
          <cell r="IG38" t="str">
            <v>022117</v>
          </cell>
          <cell r="IH38">
            <v>238</v>
          </cell>
          <cell r="II38" t="str">
            <v>022117</v>
          </cell>
          <cell r="IJ38">
            <v>181</v>
          </cell>
          <cell r="IK38" t="str">
            <v>022104</v>
          </cell>
          <cell r="IL38">
            <v>350</v>
          </cell>
          <cell r="IM38" t="str">
            <v>022117</v>
          </cell>
          <cell r="IN38">
            <v>181</v>
          </cell>
          <cell r="IO38" t="str">
            <v>022117</v>
          </cell>
          <cell r="IP38">
            <v>225</v>
          </cell>
          <cell r="IQ38" t="str">
            <v>022117</v>
          </cell>
          <cell r="IR38">
            <v>154</v>
          </cell>
          <cell r="IS38" t="str">
            <v>022117</v>
          </cell>
          <cell r="IT38">
            <v>216</v>
          </cell>
          <cell r="IU38" t="str">
            <v>022117</v>
          </cell>
          <cell r="IV38">
            <v>123</v>
          </cell>
          <cell r="IW38" t="str">
            <v>022117</v>
          </cell>
          <cell r="IX38">
            <v>183</v>
          </cell>
          <cell r="IY38" t="str">
            <v>022117</v>
          </cell>
          <cell r="IZ38">
            <v>119</v>
          </cell>
          <cell r="JA38" t="str">
            <v>022117</v>
          </cell>
          <cell r="JB38">
            <v>198</v>
          </cell>
          <cell r="JC38" t="str">
            <v>022117</v>
          </cell>
          <cell r="JD38">
            <v>121</v>
          </cell>
          <cell r="JE38" t="str">
            <v>022117</v>
          </cell>
          <cell r="JF38">
            <v>179</v>
          </cell>
          <cell r="JG38" t="str">
            <v>022117</v>
          </cell>
          <cell r="JH38">
            <v>101</v>
          </cell>
          <cell r="JI38" t="str">
            <v>022117</v>
          </cell>
          <cell r="JJ38">
            <v>178</v>
          </cell>
          <cell r="JK38" t="str">
            <v>022117</v>
          </cell>
          <cell r="JL38">
            <v>74</v>
          </cell>
          <cell r="JM38" t="str">
            <v>022117</v>
          </cell>
          <cell r="JN38">
            <v>149</v>
          </cell>
          <cell r="JO38" t="str">
            <v>022117</v>
          </cell>
          <cell r="JP38">
            <v>80</v>
          </cell>
          <cell r="JQ38" t="str">
            <v>022117</v>
          </cell>
          <cell r="JR38">
            <v>168</v>
          </cell>
          <cell r="JS38" t="str">
            <v>022117</v>
          </cell>
          <cell r="JT38">
            <v>94</v>
          </cell>
          <cell r="JU38" t="str">
            <v>022117</v>
          </cell>
          <cell r="JV38">
            <v>135</v>
          </cell>
          <cell r="JW38" t="str">
            <v>022117</v>
          </cell>
          <cell r="JX38">
            <v>77</v>
          </cell>
          <cell r="JY38" t="str">
            <v>022117</v>
          </cell>
          <cell r="JZ38">
            <v>122</v>
          </cell>
          <cell r="KA38" t="str">
            <v>022117</v>
          </cell>
          <cell r="KB38">
            <v>74</v>
          </cell>
          <cell r="KC38" t="str">
            <v>022117</v>
          </cell>
          <cell r="KD38">
            <v>112</v>
          </cell>
          <cell r="KE38" t="str">
            <v>022117</v>
          </cell>
          <cell r="KF38">
            <v>36</v>
          </cell>
          <cell r="KG38" t="str">
            <v>022117</v>
          </cell>
          <cell r="KH38">
            <v>73</v>
          </cell>
          <cell r="KI38" t="str">
            <v>022117</v>
          </cell>
          <cell r="KJ38">
            <v>36</v>
          </cell>
          <cell r="KK38" t="str">
            <v>022117</v>
          </cell>
          <cell r="KL38">
            <v>104</v>
          </cell>
          <cell r="KM38" t="str">
            <v>022117</v>
          </cell>
          <cell r="KN38">
            <v>28</v>
          </cell>
          <cell r="KO38" t="str">
            <v>022117</v>
          </cell>
          <cell r="KP38">
            <v>70</v>
          </cell>
          <cell r="KQ38" t="str">
            <v>022117</v>
          </cell>
          <cell r="KR38">
            <v>15</v>
          </cell>
          <cell r="KS38" t="str">
            <v>022117</v>
          </cell>
          <cell r="KT38">
            <v>36</v>
          </cell>
          <cell r="KU38" t="str">
            <v>022117</v>
          </cell>
          <cell r="KV38">
            <v>17</v>
          </cell>
          <cell r="KW38" t="str">
            <v>022117</v>
          </cell>
          <cell r="KX38">
            <v>29</v>
          </cell>
          <cell r="KY38" t="str">
            <v>022117</v>
          </cell>
          <cell r="KZ38">
            <v>15</v>
          </cell>
          <cell r="LA38" t="str">
            <v>022117</v>
          </cell>
          <cell r="LB38">
            <v>23</v>
          </cell>
          <cell r="LC38" t="str">
            <v>022117</v>
          </cell>
          <cell r="LD38">
            <v>13</v>
          </cell>
          <cell r="LE38" t="str">
            <v>022117</v>
          </cell>
          <cell r="LF38">
            <v>39</v>
          </cell>
          <cell r="LG38" t="str">
            <v>022117</v>
          </cell>
          <cell r="LH38">
            <v>13</v>
          </cell>
          <cell r="LI38" t="str">
            <v>022117</v>
          </cell>
          <cell r="LJ38">
            <v>67</v>
          </cell>
          <cell r="LK38" t="str">
            <v>022117</v>
          </cell>
          <cell r="LL38">
            <v>19</v>
          </cell>
          <cell r="LM38" t="str">
            <v>022117</v>
          </cell>
          <cell r="LN38">
            <v>47</v>
          </cell>
          <cell r="LO38" t="str">
            <v>022117</v>
          </cell>
          <cell r="LP38">
            <v>18</v>
          </cell>
          <cell r="LQ38" t="str">
            <v>022117</v>
          </cell>
          <cell r="LR38">
            <v>65</v>
          </cell>
          <cell r="LS38" t="str">
            <v>022117</v>
          </cell>
          <cell r="LT38">
            <v>20</v>
          </cell>
          <cell r="LU38" t="str">
            <v>022117</v>
          </cell>
          <cell r="LV38">
            <v>50</v>
          </cell>
          <cell r="LW38" t="str">
            <v>022117</v>
          </cell>
          <cell r="LX38">
            <v>11</v>
          </cell>
          <cell r="LY38" t="str">
            <v>022117</v>
          </cell>
          <cell r="LZ38">
            <v>48</v>
          </cell>
          <cell r="MA38" t="str">
            <v>022117</v>
          </cell>
          <cell r="MB38">
            <v>4</v>
          </cell>
          <cell r="MC38" t="str">
            <v>022117</v>
          </cell>
          <cell r="MD38">
            <v>44</v>
          </cell>
          <cell r="ME38" t="str">
            <v>022117</v>
          </cell>
          <cell r="MF38">
            <v>7</v>
          </cell>
          <cell r="MG38" t="str">
            <v>022117</v>
          </cell>
          <cell r="MH38">
            <v>19</v>
          </cell>
          <cell r="MI38" t="str">
            <v>022117</v>
          </cell>
          <cell r="MJ38">
            <v>7</v>
          </cell>
          <cell r="MK38" t="str">
            <v>022117</v>
          </cell>
          <cell r="ML38">
            <v>15</v>
          </cell>
          <cell r="MM38" t="str">
            <v>022117</v>
          </cell>
          <cell r="MN38">
            <v>4</v>
          </cell>
          <cell r="MO38" t="str">
            <v>022117</v>
          </cell>
          <cell r="MP38">
            <v>14</v>
          </cell>
          <cell r="MQ38" t="str">
            <v>022117</v>
          </cell>
          <cell r="MR38">
            <v>4</v>
          </cell>
          <cell r="MS38" t="str">
            <v>022117</v>
          </cell>
          <cell r="MT38">
            <v>13</v>
          </cell>
          <cell r="MU38" t="str">
            <v>022117</v>
          </cell>
          <cell r="MV38">
            <v>3</v>
          </cell>
          <cell r="MW38" t="str">
            <v>022117</v>
          </cell>
          <cell r="MX38">
            <v>9</v>
          </cell>
          <cell r="MY38" t="str">
            <v>022117</v>
          </cell>
          <cell r="MZ38">
            <v>3</v>
          </cell>
          <cell r="NA38" t="str">
            <v>022117</v>
          </cell>
          <cell r="NB38">
            <v>8</v>
          </cell>
          <cell r="NC38" t="str">
            <v>022117</v>
          </cell>
          <cell r="ND38">
            <v>1</v>
          </cell>
          <cell r="NE38" t="str">
            <v>022117</v>
          </cell>
          <cell r="NF38">
            <v>9</v>
          </cell>
          <cell r="NI38" t="str">
            <v>022201</v>
          </cell>
          <cell r="NJ38">
            <v>27</v>
          </cell>
          <cell r="NM38" t="str">
            <v>022117</v>
          </cell>
          <cell r="NN38">
            <v>3</v>
          </cell>
          <cell r="NO38" t="str">
            <v>022117</v>
          </cell>
          <cell r="NP38">
            <v>3</v>
          </cell>
          <cell r="NQ38" t="str">
            <v>022201</v>
          </cell>
          <cell r="NR38">
            <v>8</v>
          </cell>
          <cell r="NU38" t="str">
            <v>022204</v>
          </cell>
          <cell r="NV38">
            <v>1</v>
          </cell>
          <cell r="NY38" t="str">
            <v>022300</v>
          </cell>
          <cell r="NZ38">
            <v>11</v>
          </cell>
          <cell r="OC38" t="str">
            <v>025004</v>
          </cell>
          <cell r="OD38">
            <v>1</v>
          </cell>
        </row>
        <row r="39">
          <cell r="C39" t="str">
            <v>022201</v>
          </cell>
          <cell r="D39">
            <v>380</v>
          </cell>
          <cell r="E39" t="str">
            <v>022201</v>
          </cell>
          <cell r="F39">
            <v>347</v>
          </cell>
          <cell r="G39" t="str">
            <v>022201</v>
          </cell>
          <cell r="H39">
            <v>423</v>
          </cell>
          <cell r="I39" t="str">
            <v>022201</v>
          </cell>
          <cell r="J39">
            <v>347</v>
          </cell>
          <cell r="K39" t="str">
            <v>022201</v>
          </cell>
          <cell r="L39">
            <v>445</v>
          </cell>
          <cell r="M39" t="str">
            <v>022201</v>
          </cell>
          <cell r="N39">
            <v>395</v>
          </cell>
          <cell r="O39" t="str">
            <v>022201</v>
          </cell>
          <cell r="P39">
            <v>483</v>
          </cell>
          <cell r="Q39" t="str">
            <v>022201</v>
          </cell>
          <cell r="R39">
            <v>430</v>
          </cell>
          <cell r="S39" t="str">
            <v>022201</v>
          </cell>
          <cell r="T39">
            <v>555</v>
          </cell>
          <cell r="U39" t="str">
            <v>022201</v>
          </cell>
          <cell r="V39">
            <v>490</v>
          </cell>
          <cell r="W39" t="str">
            <v>022201</v>
          </cell>
          <cell r="X39">
            <v>558</v>
          </cell>
          <cell r="Y39" t="str">
            <v>022201</v>
          </cell>
          <cell r="Z39">
            <v>492</v>
          </cell>
          <cell r="AA39" t="str">
            <v>022201</v>
          </cell>
          <cell r="AB39">
            <v>584</v>
          </cell>
          <cell r="AC39" t="str">
            <v>022201</v>
          </cell>
          <cell r="AD39">
            <v>541</v>
          </cell>
          <cell r="AE39" t="str">
            <v>022201</v>
          </cell>
          <cell r="AF39">
            <v>524</v>
          </cell>
          <cell r="AG39" t="str">
            <v>022201</v>
          </cell>
          <cell r="AH39">
            <v>512</v>
          </cell>
          <cell r="AI39" t="str">
            <v>022201</v>
          </cell>
          <cell r="AJ39">
            <v>506</v>
          </cell>
          <cell r="AK39" t="str">
            <v>022201</v>
          </cell>
          <cell r="AL39">
            <v>486</v>
          </cell>
          <cell r="AM39" t="str">
            <v>022201</v>
          </cell>
          <cell r="AN39">
            <v>502</v>
          </cell>
          <cell r="AO39" t="str">
            <v>022201</v>
          </cell>
          <cell r="AP39">
            <v>438</v>
          </cell>
          <cell r="AQ39" t="str">
            <v>022201</v>
          </cell>
          <cell r="AR39">
            <v>515</v>
          </cell>
          <cell r="AS39" t="str">
            <v>022201</v>
          </cell>
          <cell r="AT39">
            <v>485</v>
          </cell>
          <cell r="AU39" t="str">
            <v>022201</v>
          </cell>
          <cell r="AV39">
            <v>445</v>
          </cell>
          <cell r="AW39" t="str">
            <v>022201</v>
          </cell>
          <cell r="AX39">
            <v>479</v>
          </cell>
          <cell r="AY39" t="str">
            <v>022201</v>
          </cell>
          <cell r="AZ39">
            <v>486</v>
          </cell>
          <cell r="BA39" t="str">
            <v>022201</v>
          </cell>
          <cell r="BB39">
            <v>461</v>
          </cell>
          <cell r="BC39" t="str">
            <v>022201</v>
          </cell>
          <cell r="BD39">
            <v>427</v>
          </cell>
          <cell r="BE39" t="str">
            <v>022201</v>
          </cell>
          <cell r="BF39">
            <v>434</v>
          </cell>
          <cell r="BG39" t="str">
            <v>022201</v>
          </cell>
          <cell r="BH39">
            <v>356</v>
          </cell>
          <cell r="BI39" t="str">
            <v>022201</v>
          </cell>
          <cell r="BJ39">
            <v>329</v>
          </cell>
          <cell r="BK39" t="str">
            <v>022201</v>
          </cell>
          <cell r="BL39">
            <v>360</v>
          </cell>
          <cell r="BM39" t="str">
            <v>022201</v>
          </cell>
          <cell r="BN39">
            <v>279</v>
          </cell>
          <cell r="BO39" t="str">
            <v>022012</v>
          </cell>
          <cell r="BP39">
            <v>64</v>
          </cell>
          <cell r="BQ39" t="str">
            <v>022012</v>
          </cell>
          <cell r="BR39">
            <v>44</v>
          </cell>
          <cell r="BS39" t="str">
            <v>022102</v>
          </cell>
          <cell r="BT39">
            <v>92</v>
          </cell>
          <cell r="BU39" t="str">
            <v>022104</v>
          </cell>
          <cell r="BV39">
            <v>103</v>
          </cell>
          <cell r="BW39" t="str">
            <v>022102</v>
          </cell>
          <cell r="BX39">
            <v>91</v>
          </cell>
          <cell r="BY39" t="str">
            <v>022104</v>
          </cell>
          <cell r="BZ39">
            <v>117</v>
          </cell>
          <cell r="CA39" t="str">
            <v>022201</v>
          </cell>
          <cell r="CB39">
            <v>254</v>
          </cell>
          <cell r="CC39" t="str">
            <v>022117</v>
          </cell>
          <cell r="CD39">
            <v>80</v>
          </cell>
          <cell r="CE39" t="str">
            <v>022104</v>
          </cell>
          <cell r="CF39">
            <v>174</v>
          </cell>
          <cell r="CG39" t="str">
            <v>022104</v>
          </cell>
          <cell r="CH39">
            <v>125</v>
          </cell>
          <cell r="CI39" t="str">
            <v>022103</v>
          </cell>
          <cell r="CJ39">
            <v>91</v>
          </cell>
          <cell r="CK39" t="str">
            <v>022201</v>
          </cell>
          <cell r="CL39">
            <v>188</v>
          </cell>
          <cell r="CM39" t="str">
            <v>022201</v>
          </cell>
          <cell r="CN39">
            <v>246</v>
          </cell>
          <cell r="CO39" t="str">
            <v>022104</v>
          </cell>
          <cell r="CP39">
            <v>133</v>
          </cell>
          <cell r="CQ39" t="str">
            <v>022201</v>
          </cell>
          <cell r="CR39">
            <v>262</v>
          </cell>
          <cell r="CS39" t="str">
            <v>022117</v>
          </cell>
          <cell r="CT39">
            <v>165</v>
          </cell>
          <cell r="CU39" t="str">
            <v>022201</v>
          </cell>
          <cell r="CV39">
            <v>266</v>
          </cell>
          <cell r="CW39" t="str">
            <v>022201</v>
          </cell>
          <cell r="CX39">
            <v>210</v>
          </cell>
          <cell r="CY39" t="str">
            <v>022201</v>
          </cell>
          <cell r="CZ39">
            <v>276</v>
          </cell>
          <cell r="DA39" t="str">
            <v>022104</v>
          </cell>
          <cell r="DB39">
            <v>161</v>
          </cell>
          <cell r="DC39" t="str">
            <v>022201</v>
          </cell>
          <cell r="DD39">
            <v>289</v>
          </cell>
          <cell r="DE39" t="str">
            <v>022117</v>
          </cell>
          <cell r="DF39">
            <v>180</v>
          </cell>
          <cell r="DG39" t="str">
            <v>022201</v>
          </cell>
          <cell r="DH39">
            <v>313</v>
          </cell>
          <cell r="DI39" t="str">
            <v>022117</v>
          </cell>
          <cell r="DJ39">
            <v>175</v>
          </cell>
          <cell r="DK39" t="str">
            <v>022201</v>
          </cell>
          <cell r="DL39">
            <v>349</v>
          </cell>
          <cell r="DM39" t="str">
            <v>022201</v>
          </cell>
          <cell r="DN39">
            <v>325</v>
          </cell>
          <cell r="DO39" t="str">
            <v>022201</v>
          </cell>
          <cell r="DP39">
            <v>393</v>
          </cell>
          <cell r="DQ39" t="str">
            <v>022201</v>
          </cell>
          <cell r="DR39">
            <v>397</v>
          </cell>
          <cell r="DS39" t="str">
            <v>022117</v>
          </cell>
          <cell r="DT39">
            <v>261</v>
          </cell>
          <cell r="DU39" t="str">
            <v>022117</v>
          </cell>
          <cell r="DV39">
            <v>207</v>
          </cell>
          <cell r="DW39" t="str">
            <v>022201</v>
          </cell>
          <cell r="DX39">
            <v>455</v>
          </cell>
          <cell r="DY39" t="str">
            <v>022201</v>
          </cell>
          <cell r="DZ39">
            <v>462</v>
          </cell>
          <cell r="EA39" t="str">
            <v>022201</v>
          </cell>
          <cell r="EB39">
            <v>555</v>
          </cell>
          <cell r="EC39" t="str">
            <v>022201</v>
          </cell>
          <cell r="ED39">
            <v>525</v>
          </cell>
          <cell r="EE39" t="str">
            <v>022201</v>
          </cell>
          <cell r="EF39">
            <v>514</v>
          </cell>
          <cell r="EG39" t="str">
            <v>022117</v>
          </cell>
          <cell r="EH39">
            <v>292</v>
          </cell>
          <cell r="EI39" t="str">
            <v>022201</v>
          </cell>
          <cell r="EJ39">
            <v>577</v>
          </cell>
          <cell r="EK39" t="str">
            <v>022201</v>
          </cell>
          <cell r="EL39">
            <v>468</v>
          </cell>
          <cell r="EM39" t="str">
            <v>022201</v>
          </cell>
          <cell r="EN39">
            <v>540</v>
          </cell>
          <cell r="EO39" t="str">
            <v>022201</v>
          </cell>
          <cell r="EP39">
            <v>484</v>
          </cell>
          <cell r="EQ39" t="str">
            <v>022201</v>
          </cell>
          <cell r="ER39">
            <v>491</v>
          </cell>
          <cell r="ES39" t="str">
            <v>022117</v>
          </cell>
          <cell r="ET39">
            <v>244</v>
          </cell>
          <cell r="EU39" t="str">
            <v>022201</v>
          </cell>
          <cell r="EV39">
            <v>551</v>
          </cell>
          <cell r="EW39" t="str">
            <v>022201</v>
          </cell>
          <cell r="EX39">
            <v>492</v>
          </cell>
          <cell r="EY39" t="str">
            <v>022201</v>
          </cell>
          <cell r="EZ39">
            <v>467</v>
          </cell>
          <cell r="FA39" t="str">
            <v>022201</v>
          </cell>
          <cell r="FB39">
            <v>454</v>
          </cell>
          <cell r="FC39" t="str">
            <v>022201</v>
          </cell>
          <cell r="FD39">
            <v>463</v>
          </cell>
          <cell r="FE39" t="str">
            <v>022201</v>
          </cell>
          <cell r="FF39">
            <v>448</v>
          </cell>
          <cell r="FG39" t="str">
            <v>022201</v>
          </cell>
          <cell r="FH39">
            <v>389</v>
          </cell>
          <cell r="FI39" t="str">
            <v>022201</v>
          </cell>
          <cell r="FJ39">
            <v>406</v>
          </cell>
          <cell r="FK39" t="str">
            <v>022201</v>
          </cell>
          <cell r="FL39">
            <v>399</v>
          </cell>
          <cell r="FM39" t="str">
            <v>022201</v>
          </cell>
          <cell r="FN39">
            <v>395</v>
          </cell>
          <cell r="FO39" t="str">
            <v>022201</v>
          </cell>
          <cell r="FP39">
            <v>358</v>
          </cell>
          <cell r="FQ39" t="str">
            <v>022201</v>
          </cell>
          <cell r="FR39">
            <v>358</v>
          </cell>
          <cell r="FS39" t="str">
            <v>022201</v>
          </cell>
          <cell r="FT39">
            <v>411</v>
          </cell>
          <cell r="FU39" t="str">
            <v>022201</v>
          </cell>
          <cell r="FV39">
            <v>348</v>
          </cell>
          <cell r="FW39" t="str">
            <v>022201</v>
          </cell>
          <cell r="FX39">
            <v>335</v>
          </cell>
          <cell r="FY39" t="str">
            <v>022201</v>
          </cell>
          <cell r="FZ39">
            <v>360</v>
          </cell>
          <cell r="GA39" t="str">
            <v>022201</v>
          </cell>
          <cell r="GB39">
            <v>340</v>
          </cell>
          <cell r="GC39" t="str">
            <v>022201</v>
          </cell>
          <cell r="GD39">
            <v>317</v>
          </cell>
          <cell r="GE39" t="str">
            <v>022201</v>
          </cell>
          <cell r="GF39">
            <v>295</v>
          </cell>
          <cell r="GG39" t="str">
            <v>022201</v>
          </cell>
          <cell r="GH39">
            <v>339</v>
          </cell>
          <cell r="GI39" t="str">
            <v>022201</v>
          </cell>
          <cell r="GJ39">
            <v>323</v>
          </cell>
          <cell r="GK39" t="str">
            <v>022201</v>
          </cell>
          <cell r="GL39">
            <v>318</v>
          </cell>
          <cell r="GM39" t="str">
            <v>022201</v>
          </cell>
          <cell r="GN39">
            <v>324</v>
          </cell>
          <cell r="GO39" t="str">
            <v>022201</v>
          </cell>
          <cell r="GP39">
            <v>309</v>
          </cell>
          <cell r="GQ39" t="str">
            <v>022201</v>
          </cell>
          <cell r="GR39">
            <v>297</v>
          </cell>
          <cell r="GS39" t="str">
            <v>022201</v>
          </cell>
          <cell r="GT39">
            <v>328</v>
          </cell>
          <cell r="GU39" t="str">
            <v>022201</v>
          </cell>
          <cell r="GV39">
            <v>270</v>
          </cell>
          <cell r="GW39" t="str">
            <v>022201</v>
          </cell>
          <cell r="GX39">
            <v>291</v>
          </cell>
          <cell r="GY39" t="str">
            <v>022201</v>
          </cell>
          <cell r="GZ39">
            <v>277</v>
          </cell>
          <cell r="HA39" t="str">
            <v>022201</v>
          </cell>
          <cell r="HB39">
            <v>303</v>
          </cell>
          <cell r="HC39" t="str">
            <v>022201</v>
          </cell>
          <cell r="HD39">
            <v>320</v>
          </cell>
          <cell r="HE39" t="str">
            <v>022117</v>
          </cell>
          <cell r="HF39">
            <v>167</v>
          </cell>
          <cell r="HG39" t="str">
            <v>022201</v>
          </cell>
          <cell r="HH39">
            <v>308</v>
          </cell>
          <cell r="HI39" t="str">
            <v>022201</v>
          </cell>
          <cell r="HJ39">
            <v>345</v>
          </cell>
          <cell r="HK39" t="str">
            <v>022201</v>
          </cell>
          <cell r="HL39">
            <v>311</v>
          </cell>
          <cell r="HM39" t="str">
            <v>022201</v>
          </cell>
          <cell r="HN39">
            <v>342</v>
          </cell>
          <cell r="HO39" t="str">
            <v>022201</v>
          </cell>
          <cell r="HP39">
            <v>323</v>
          </cell>
          <cell r="HQ39" t="str">
            <v>022201</v>
          </cell>
          <cell r="HR39">
            <v>346</v>
          </cell>
          <cell r="HS39" t="str">
            <v>022201</v>
          </cell>
          <cell r="HT39">
            <v>322</v>
          </cell>
          <cell r="HU39" t="str">
            <v>022201</v>
          </cell>
          <cell r="HV39">
            <v>356</v>
          </cell>
          <cell r="HW39" t="str">
            <v>022117</v>
          </cell>
          <cell r="HX39">
            <v>191</v>
          </cell>
          <cell r="HY39" t="str">
            <v>022201</v>
          </cell>
          <cell r="HZ39">
            <v>398</v>
          </cell>
          <cell r="IA39" t="str">
            <v>022201</v>
          </cell>
          <cell r="IB39">
            <v>354</v>
          </cell>
          <cell r="IC39" t="str">
            <v>022201</v>
          </cell>
          <cell r="ID39">
            <v>427</v>
          </cell>
          <cell r="IE39" t="str">
            <v>022201</v>
          </cell>
          <cell r="IF39">
            <v>413</v>
          </cell>
          <cell r="IG39" t="str">
            <v>022201</v>
          </cell>
          <cell r="IH39">
            <v>441</v>
          </cell>
          <cell r="II39" t="str">
            <v>022201</v>
          </cell>
          <cell r="IJ39">
            <v>376</v>
          </cell>
          <cell r="IK39" t="str">
            <v>022117</v>
          </cell>
          <cell r="IL39">
            <v>215</v>
          </cell>
          <cell r="IM39" t="str">
            <v>022201</v>
          </cell>
          <cell r="IN39">
            <v>347</v>
          </cell>
          <cell r="IO39" t="str">
            <v>022201</v>
          </cell>
          <cell r="IP39">
            <v>405</v>
          </cell>
          <cell r="IQ39" t="str">
            <v>022201</v>
          </cell>
          <cell r="IR39">
            <v>327</v>
          </cell>
          <cell r="IS39" t="str">
            <v>022201</v>
          </cell>
          <cell r="IT39">
            <v>441</v>
          </cell>
          <cell r="IU39" t="str">
            <v>022201</v>
          </cell>
          <cell r="IV39">
            <v>332</v>
          </cell>
          <cell r="IW39" t="str">
            <v>022201</v>
          </cell>
          <cell r="IX39">
            <v>411</v>
          </cell>
          <cell r="IY39" t="str">
            <v>022201</v>
          </cell>
          <cell r="IZ39">
            <v>255</v>
          </cell>
          <cell r="JA39" t="str">
            <v>022201</v>
          </cell>
          <cell r="JB39">
            <v>340</v>
          </cell>
          <cell r="JC39" t="str">
            <v>022201</v>
          </cell>
          <cell r="JD39">
            <v>265</v>
          </cell>
          <cell r="JE39" t="str">
            <v>022201</v>
          </cell>
          <cell r="JF39">
            <v>380</v>
          </cell>
          <cell r="JG39" t="str">
            <v>022201</v>
          </cell>
          <cell r="JH39">
            <v>253</v>
          </cell>
          <cell r="JI39" t="str">
            <v>022201</v>
          </cell>
          <cell r="JJ39">
            <v>355</v>
          </cell>
          <cell r="JK39" t="str">
            <v>022201</v>
          </cell>
          <cell r="JL39">
            <v>213</v>
          </cell>
          <cell r="JM39" t="str">
            <v>022201</v>
          </cell>
          <cell r="JN39">
            <v>269</v>
          </cell>
          <cell r="JO39" t="str">
            <v>022201</v>
          </cell>
          <cell r="JP39">
            <v>207</v>
          </cell>
          <cell r="JQ39" t="str">
            <v>022201</v>
          </cell>
          <cell r="JR39">
            <v>293</v>
          </cell>
          <cell r="JS39" t="str">
            <v>022201</v>
          </cell>
          <cell r="JT39">
            <v>187</v>
          </cell>
          <cell r="JU39" t="str">
            <v>022201</v>
          </cell>
          <cell r="JV39">
            <v>275</v>
          </cell>
          <cell r="JW39" t="str">
            <v>022201</v>
          </cell>
          <cell r="JX39">
            <v>165</v>
          </cell>
          <cell r="JY39" t="str">
            <v>022201</v>
          </cell>
          <cell r="JZ39">
            <v>232</v>
          </cell>
          <cell r="KA39" t="str">
            <v>022201</v>
          </cell>
          <cell r="KB39">
            <v>143</v>
          </cell>
          <cell r="KC39" t="str">
            <v>022201</v>
          </cell>
          <cell r="KD39">
            <v>227</v>
          </cell>
          <cell r="KE39" t="str">
            <v>022201</v>
          </cell>
          <cell r="KF39">
            <v>93</v>
          </cell>
          <cell r="KG39" t="str">
            <v>022201</v>
          </cell>
          <cell r="KH39">
            <v>161</v>
          </cell>
          <cell r="KI39" t="str">
            <v>022201</v>
          </cell>
          <cell r="KJ39">
            <v>73</v>
          </cell>
          <cell r="KK39" t="str">
            <v>022201</v>
          </cell>
          <cell r="KL39">
            <v>164</v>
          </cell>
          <cell r="KM39" t="str">
            <v>022201</v>
          </cell>
          <cell r="KN39">
            <v>74</v>
          </cell>
          <cell r="KO39" t="str">
            <v>022201</v>
          </cell>
          <cell r="KP39">
            <v>132</v>
          </cell>
          <cell r="KQ39" t="str">
            <v>022201</v>
          </cell>
          <cell r="KR39">
            <v>29</v>
          </cell>
          <cell r="KS39" t="str">
            <v>022201</v>
          </cell>
          <cell r="KT39">
            <v>85</v>
          </cell>
          <cell r="KU39" t="str">
            <v>022201</v>
          </cell>
          <cell r="KV39">
            <v>27</v>
          </cell>
          <cell r="KW39" t="str">
            <v>022201</v>
          </cell>
          <cell r="KX39">
            <v>44</v>
          </cell>
          <cell r="KY39" t="str">
            <v>022201</v>
          </cell>
          <cell r="KZ39">
            <v>23</v>
          </cell>
          <cell r="LA39" t="str">
            <v>022201</v>
          </cell>
          <cell r="LB39">
            <v>39</v>
          </cell>
          <cell r="LC39" t="str">
            <v>022201</v>
          </cell>
          <cell r="LD39">
            <v>36</v>
          </cell>
          <cell r="LE39" t="str">
            <v>022201</v>
          </cell>
          <cell r="LF39">
            <v>108</v>
          </cell>
          <cell r="LG39" t="str">
            <v>022201</v>
          </cell>
          <cell r="LH39">
            <v>34</v>
          </cell>
          <cell r="LI39" t="str">
            <v>022201</v>
          </cell>
          <cell r="LJ39">
            <v>113</v>
          </cell>
          <cell r="LK39" t="str">
            <v>022201</v>
          </cell>
          <cell r="LL39">
            <v>39</v>
          </cell>
          <cell r="LM39" t="str">
            <v>022201</v>
          </cell>
          <cell r="LN39">
            <v>100</v>
          </cell>
          <cell r="LO39" t="str">
            <v>022201</v>
          </cell>
          <cell r="LP39">
            <v>37</v>
          </cell>
          <cell r="LQ39" t="str">
            <v>022201</v>
          </cell>
          <cell r="LR39">
            <v>121</v>
          </cell>
          <cell r="LS39" t="str">
            <v>022201</v>
          </cell>
          <cell r="LT39">
            <v>31</v>
          </cell>
          <cell r="LU39" t="str">
            <v>022201</v>
          </cell>
          <cell r="LV39">
            <v>109</v>
          </cell>
          <cell r="LW39" t="str">
            <v>022201</v>
          </cell>
          <cell r="LX39">
            <v>34</v>
          </cell>
          <cell r="LY39" t="str">
            <v>022201</v>
          </cell>
          <cell r="LZ39">
            <v>98</v>
          </cell>
          <cell r="MA39" t="str">
            <v>022201</v>
          </cell>
          <cell r="MB39">
            <v>21</v>
          </cell>
          <cell r="MC39" t="str">
            <v>022201</v>
          </cell>
          <cell r="MD39">
            <v>86</v>
          </cell>
          <cell r="ME39" t="str">
            <v>022201</v>
          </cell>
          <cell r="MF39">
            <v>16</v>
          </cell>
          <cell r="MG39" t="str">
            <v>022201</v>
          </cell>
          <cell r="MH39">
            <v>84</v>
          </cell>
          <cell r="MI39" t="str">
            <v>022201</v>
          </cell>
          <cell r="MJ39">
            <v>7</v>
          </cell>
          <cell r="MK39" t="str">
            <v>022201</v>
          </cell>
          <cell r="ML39">
            <v>58</v>
          </cell>
          <cell r="MM39" t="str">
            <v>022201</v>
          </cell>
          <cell r="MN39">
            <v>16</v>
          </cell>
          <cell r="MO39" t="str">
            <v>022201</v>
          </cell>
          <cell r="MP39">
            <v>50</v>
          </cell>
          <cell r="MQ39" t="str">
            <v>022201</v>
          </cell>
          <cell r="MR39">
            <v>10</v>
          </cell>
          <cell r="MS39" t="str">
            <v>022201</v>
          </cell>
          <cell r="MT39">
            <v>47</v>
          </cell>
          <cell r="MU39" t="str">
            <v>022201</v>
          </cell>
          <cell r="MV39">
            <v>9</v>
          </cell>
          <cell r="MW39" t="str">
            <v>022201</v>
          </cell>
          <cell r="MX39">
            <v>34</v>
          </cell>
          <cell r="MY39" t="str">
            <v>022201</v>
          </cell>
          <cell r="MZ39">
            <v>14</v>
          </cell>
          <cell r="NA39" t="str">
            <v>022201</v>
          </cell>
          <cell r="NB39">
            <v>30</v>
          </cell>
          <cell r="NC39" t="str">
            <v>022201</v>
          </cell>
          <cell r="ND39">
            <v>5</v>
          </cell>
          <cell r="NE39" t="str">
            <v>022201</v>
          </cell>
          <cell r="NF39">
            <v>20</v>
          </cell>
          <cell r="NI39" t="str">
            <v>022202</v>
          </cell>
          <cell r="NJ39">
            <v>14</v>
          </cell>
          <cell r="NK39" t="str">
            <v>022201</v>
          </cell>
          <cell r="NL39">
            <v>2</v>
          </cell>
          <cell r="NM39" t="str">
            <v>022201</v>
          </cell>
          <cell r="NN39">
            <v>6</v>
          </cell>
          <cell r="NO39" t="str">
            <v>022201</v>
          </cell>
          <cell r="NP39">
            <v>2</v>
          </cell>
          <cell r="NQ39" t="str">
            <v>022202</v>
          </cell>
          <cell r="NR39">
            <v>8</v>
          </cell>
          <cell r="NU39" t="str">
            <v>022205</v>
          </cell>
          <cell r="NV39">
            <v>4</v>
          </cell>
          <cell r="NW39" t="str">
            <v>022201</v>
          </cell>
          <cell r="NX39">
            <v>2</v>
          </cell>
          <cell r="NY39" t="str">
            <v>022400</v>
          </cell>
          <cell r="NZ39">
            <v>3</v>
          </cell>
          <cell r="OC39" t="str">
            <v>025005</v>
          </cell>
          <cell r="OD39">
            <v>1</v>
          </cell>
        </row>
        <row r="40">
          <cell r="C40" t="str">
            <v>022202</v>
          </cell>
          <cell r="D40">
            <v>252</v>
          </cell>
          <cell r="E40" t="str">
            <v>022202</v>
          </cell>
          <cell r="F40">
            <v>241</v>
          </cell>
          <cell r="G40" t="str">
            <v>022202</v>
          </cell>
          <cell r="H40">
            <v>230</v>
          </cell>
          <cell r="I40" t="str">
            <v>022202</v>
          </cell>
          <cell r="J40">
            <v>242</v>
          </cell>
          <cell r="K40" t="str">
            <v>022202</v>
          </cell>
          <cell r="L40">
            <v>261</v>
          </cell>
          <cell r="M40" t="str">
            <v>022202</v>
          </cell>
          <cell r="N40">
            <v>273</v>
          </cell>
          <cell r="O40" t="str">
            <v>022202</v>
          </cell>
          <cell r="P40">
            <v>324</v>
          </cell>
          <cell r="Q40" t="str">
            <v>022202</v>
          </cell>
          <cell r="R40">
            <v>297</v>
          </cell>
          <cell r="S40" t="str">
            <v>022202</v>
          </cell>
          <cell r="T40">
            <v>338</v>
          </cell>
          <cell r="U40" t="str">
            <v>022202</v>
          </cell>
          <cell r="V40">
            <v>338</v>
          </cell>
          <cell r="W40" t="str">
            <v>022202</v>
          </cell>
          <cell r="X40">
            <v>365</v>
          </cell>
          <cell r="Y40" t="str">
            <v>022202</v>
          </cell>
          <cell r="Z40">
            <v>343</v>
          </cell>
          <cell r="AA40" t="str">
            <v>022202</v>
          </cell>
          <cell r="AB40">
            <v>444</v>
          </cell>
          <cell r="AC40" t="str">
            <v>022202</v>
          </cell>
          <cell r="AD40">
            <v>362</v>
          </cell>
          <cell r="AE40" t="str">
            <v>022202</v>
          </cell>
          <cell r="AF40">
            <v>356</v>
          </cell>
          <cell r="AG40" t="str">
            <v>022202</v>
          </cell>
          <cell r="AH40">
            <v>367</v>
          </cell>
          <cell r="AI40" t="str">
            <v>022202</v>
          </cell>
          <cell r="AJ40">
            <v>416</v>
          </cell>
          <cell r="AK40" t="str">
            <v>022202</v>
          </cell>
          <cell r="AL40">
            <v>419</v>
          </cell>
          <cell r="AM40" t="str">
            <v>022202</v>
          </cell>
          <cell r="AN40">
            <v>357</v>
          </cell>
          <cell r="AO40" t="str">
            <v>022202</v>
          </cell>
          <cell r="AP40">
            <v>343</v>
          </cell>
          <cell r="AQ40" t="str">
            <v>022202</v>
          </cell>
          <cell r="AR40">
            <v>338</v>
          </cell>
          <cell r="AS40" t="str">
            <v>022202</v>
          </cell>
          <cell r="AT40">
            <v>382</v>
          </cell>
          <cell r="AU40" t="str">
            <v>022202</v>
          </cell>
          <cell r="AV40">
            <v>357</v>
          </cell>
          <cell r="AW40" t="str">
            <v>022202</v>
          </cell>
          <cell r="AX40">
            <v>334</v>
          </cell>
          <cell r="AY40" t="str">
            <v>022202</v>
          </cell>
          <cell r="AZ40">
            <v>363</v>
          </cell>
          <cell r="BA40" t="str">
            <v>022202</v>
          </cell>
          <cell r="BB40">
            <v>352</v>
          </cell>
          <cell r="BC40" t="str">
            <v>022202</v>
          </cell>
          <cell r="BD40">
            <v>358</v>
          </cell>
          <cell r="BE40" t="str">
            <v>022202</v>
          </cell>
          <cell r="BF40">
            <v>327</v>
          </cell>
          <cell r="BG40" t="str">
            <v>022202</v>
          </cell>
          <cell r="BH40">
            <v>289</v>
          </cell>
          <cell r="BI40" t="str">
            <v>022202</v>
          </cell>
          <cell r="BJ40">
            <v>259</v>
          </cell>
          <cell r="BK40" t="str">
            <v>022202</v>
          </cell>
          <cell r="BL40">
            <v>297</v>
          </cell>
          <cell r="BM40" t="str">
            <v>022202</v>
          </cell>
          <cell r="BN40">
            <v>269</v>
          </cell>
          <cell r="BO40" t="str">
            <v>022102</v>
          </cell>
          <cell r="BP40">
            <v>106</v>
          </cell>
          <cell r="BQ40" t="str">
            <v>022102</v>
          </cell>
          <cell r="BR40">
            <v>102</v>
          </cell>
          <cell r="BS40" t="str">
            <v>022103</v>
          </cell>
          <cell r="BT40">
            <v>93</v>
          </cell>
          <cell r="BU40" t="str">
            <v>022117</v>
          </cell>
          <cell r="BV40">
            <v>51</v>
          </cell>
          <cell r="BW40" t="str">
            <v>022103</v>
          </cell>
          <cell r="BX40">
            <v>87</v>
          </cell>
          <cell r="BY40" t="str">
            <v>022117</v>
          </cell>
          <cell r="BZ40">
            <v>62</v>
          </cell>
          <cell r="CA40" t="str">
            <v>022202</v>
          </cell>
          <cell r="CB40">
            <v>206</v>
          </cell>
          <cell r="CC40" t="str">
            <v>022201</v>
          </cell>
          <cell r="CD40">
            <v>172</v>
          </cell>
          <cell r="CE40" t="str">
            <v>022117</v>
          </cell>
          <cell r="CF40">
            <v>78</v>
          </cell>
          <cell r="CG40" t="str">
            <v>022117</v>
          </cell>
          <cell r="CH40">
            <v>103</v>
          </cell>
          <cell r="CI40" t="str">
            <v>022104</v>
          </cell>
          <cell r="CJ40">
            <v>196</v>
          </cell>
          <cell r="CK40" t="str">
            <v>022202</v>
          </cell>
          <cell r="CL40">
            <v>163</v>
          </cell>
          <cell r="CM40" t="str">
            <v>022202</v>
          </cell>
          <cell r="CN40">
            <v>267</v>
          </cell>
          <cell r="CO40" t="str">
            <v>022117</v>
          </cell>
          <cell r="CP40">
            <v>170</v>
          </cell>
          <cell r="CQ40" t="str">
            <v>022202</v>
          </cell>
          <cell r="CR40">
            <v>236</v>
          </cell>
          <cell r="CS40" t="str">
            <v>022201</v>
          </cell>
          <cell r="CT40">
            <v>232</v>
          </cell>
          <cell r="CU40" t="str">
            <v>022202</v>
          </cell>
          <cell r="CV40">
            <v>223</v>
          </cell>
          <cell r="CW40" t="str">
            <v>022202</v>
          </cell>
          <cell r="CX40">
            <v>182</v>
          </cell>
          <cell r="CY40" t="str">
            <v>022202</v>
          </cell>
          <cell r="CZ40">
            <v>217</v>
          </cell>
          <cell r="DA40" t="str">
            <v>022117</v>
          </cell>
          <cell r="DB40">
            <v>145</v>
          </cell>
          <cell r="DC40" t="str">
            <v>022202</v>
          </cell>
          <cell r="DD40">
            <v>224</v>
          </cell>
          <cell r="DE40" t="str">
            <v>022201</v>
          </cell>
          <cell r="DF40">
            <v>270</v>
          </cell>
          <cell r="DG40" t="str">
            <v>022202</v>
          </cell>
          <cell r="DH40">
            <v>227</v>
          </cell>
          <cell r="DI40" t="str">
            <v>022201</v>
          </cell>
          <cell r="DJ40">
            <v>294</v>
          </cell>
          <cell r="DK40" t="str">
            <v>022202</v>
          </cell>
          <cell r="DL40">
            <v>259</v>
          </cell>
          <cell r="DM40" t="str">
            <v>022202</v>
          </cell>
          <cell r="DN40">
            <v>231</v>
          </cell>
          <cell r="DO40" t="str">
            <v>022202</v>
          </cell>
          <cell r="DP40">
            <v>337</v>
          </cell>
          <cell r="DQ40" t="str">
            <v>022202</v>
          </cell>
          <cell r="DR40">
            <v>272</v>
          </cell>
          <cell r="DS40" t="str">
            <v>022201</v>
          </cell>
          <cell r="DT40">
            <v>437</v>
          </cell>
          <cell r="DU40" t="str">
            <v>022201</v>
          </cell>
          <cell r="DV40">
            <v>390</v>
          </cell>
          <cell r="DW40" t="str">
            <v>022202</v>
          </cell>
          <cell r="DX40">
            <v>387</v>
          </cell>
          <cell r="DY40" t="str">
            <v>022202</v>
          </cell>
          <cell r="DZ40">
            <v>341</v>
          </cell>
          <cell r="EA40" t="str">
            <v>022202</v>
          </cell>
          <cell r="EB40">
            <v>433</v>
          </cell>
          <cell r="EC40" t="str">
            <v>022202</v>
          </cell>
          <cell r="ED40">
            <v>407</v>
          </cell>
          <cell r="EE40" t="str">
            <v>022202</v>
          </cell>
          <cell r="EF40">
            <v>409</v>
          </cell>
          <cell r="EG40" t="str">
            <v>022201</v>
          </cell>
          <cell r="EH40">
            <v>552</v>
          </cell>
          <cell r="EI40" t="str">
            <v>022202</v>
          </cell>
          <cell r="EJ40">
            <v>435</v>
          </cell>
          <cell r="EK40" t="str">
            <v>022202</v>
          </cell>
          <cell r="EL40">
            <v>432</v>
          </cell>
          <cell r="EM40" t="str">
            <v>022202</v>
          </cell>
          <cell r="EN40">
            <v>380</v>
          </cell>
          <cell r="EO40" t="str">
            <v>022202</v>
          </cell>
          <cell r="EP40">
            <v>382</v>
          </cell>
          <cell r="EQ40" t="str">
            <v>022202</v>
          </cell>
          <cell r="ER40">
            <v>435</v>
          </cell>
          <cell r="ES40" t="str">
            <v>022201</v>
          </cell>
          <cell r="ET40">
            <v>485</v>
          </cell>
          <cell r="EU40" t="str">
            <v>022202</v>
          </cell>
          <cell r="EV40">
            <v>407</v>
          </cell>
          <cell r="EW40" t="str">
            <v>022202</v>
          </cell>
          <cell r="EX40">
            <v>415</v>
          </cell>
          <cell r="EY40" t="str">
            <v>022202</v>
          </cell>
          <cell r="EZ40">
            <v>408</v>
          </cell>
          <cell r="FA40" t="str">
            <v>022202</v>
          </cell>
          <cell r="FB40">
            <v>389</v>
          </cell>
          <cell r="FC40" t="str">
            <v>022202</v>
          </cell>
          <cell r="FD40">
            <v>380</v>
          </cell>
          <cell r="FE40" t="str">
            <v>022202</v>
          </cell>
          <cell r="FF40">
            <v>373</v>
          </cell>
          <cell r="FG40" t="str">
            <v>022202</v>
          </cell>
          <cell r="FH40">
            <v>365</v>
          </cell>
          <cell r="FI40" t="str">
            <v>022202</v>
          </cell>
          <cell r="FJ40">
            <v>360</v>
          </cell>
          <cell r="FK40" t="str">
            <v>022202</v>
          </cell>
          <cell r="FL40">
            <v>313</v>
          </cell>
          <cell r="FM40" t="str">
            <v>022202</v>
          </cell>
          <cell r="FN40">
            <v>367</v>
          </cell>
          <cell r="FO40" t="str">
            <v>022202</v>
          </cell>
          <cell r="FP40">
            <v>354</v>
          </cell>
          <cell r="FQ40" t="str">
            <v>022202</v>
          </cell>
          <cell r="FR40">
            <v>328</v>
          </cell>
          <cell r="FS40" t="str">
            <v>022202</v>
          </cell>
          <cell r="FT40">
            <v>374</v>
          </cell>
          <cell r="FU40" t="str">
            <v>022202</v>
          </cell>
          <cell r="FV40">
            <v>374</v>
          </cell>
          <cell r="FW40" t="str">
            <v>022202</v>
          </cell>
          <cell r="FX40">
            <v>338</v>
          </cell>
          <cell r="FY40" t="str">
            <v>022202</v>
          </cell>
          <cell r="FZ40">
            <v>341</v>
          </cell>
          <cell r="GA40" t="str">
            <v>022202</v>
          </cell>
          <cell r="GB40">
            <v>325</v>
          </cell>
          <cell r="GC40" t="str">
            <v>022202</v>
          </cell>
          <cell r="GD40">
            <v>307</v>
          </cell>
          <cell r="GE40" t="str">
            <v>022202</v>
          </cell>
          <cell r="GF40">
            <v>289</v>
          </cell>
          <cell r="GG40" t="str">
            <v>022202</v>
          </cell>
          <cell r="GH40">
            <v>298</v>
          </cell>
          <cell r="GI40" t="str">
            <v>022202</v>
          </cell>
          <cell r="GJ40">
            <v>274</v>
          </cell>
          <cell r="GK40" t="str">
            <v>022202</v>
          </cell>
          <cell r="GL40">
            <v>277</v>
          </cell>
          <cell r="GM40" t="str">
            <v>022202</v>
          </cell>
          <cell r="GN40">
            <v>277</v>
          </cell>
          <cell r="GO40" t="str">
            <v>022202</v>
          </cell>
          <cell r="GP40">
            <v>286</v>
          </cell>
          <cell r="GQ40" t="str">
            <v>022202</v>
          </cell>
          <cell r="GR40">
            <v>277</v>
          </cell>
          <cell r="GS40" t="str">
            <v>022202</v>
          </cell>
          <cell r="GT40">
            <v>272</v>
          </cell>
          <cell r="GU40" t="str">
            <v>022202</v>
          </cell>
          <cell r="GV40">
            <v>255</v>
          </cell>
          <cell r="GW40" t="str">
            <v>022202</v>
          </cell>
          <cell r="GX40">
            <v>239</v>
          </cell>
          <cell r="GY40" t="str">
            <v>022202</v>
          </cell>
          <cell r="GZ40">
            <v>256</v>
          </cell>
          <cell r="HA40" t="str">
            <v>022202</v>
          </cell>
          <cell r="HB40">
            <v>277</v>
          </cell>
          <cell r="HC40" t="str">
            <v>022202</v>
          </cell>
          <cell r="HD40">
            <v>232</v>
          </cell>
          <cell r="HE40" t="str">
            <v>022201</v>
          </cell>
          <cell r="HF40">
            <v>306</v>
          </cell>
          <cell r="HG40" t="str">
            <v>022202</v>
          </cell>
          <cell r="HH40">
            <v>254</v>
          </cell>
          <cell r="HI40" t="str">
            <v>022202</v>
          </cell>
          <cell r="HJ40">
            <v>252</v>
          </cell>
          <cell r="HK40" t="str">
            <v>022202</v>
          </cell>
          <cell r="HL40">
            <v>298</v>
          </cell>
          <cell r="HM40" t="str">
            <v>022202</v>
          </cell>
          <cell r="HN40">
            <v>300</v>
          </cell>
          <cell r="HO40" t="str">
            <v>022202</v>
          </cell>
          <cell r="HP40">
            <v>234</v>
          </cell>
          <cell r="HQ40" t="str">
            <v>022202</v>
          </cell>
          <cell r="HR40">
            <v>283</v>
          </cell>
          <cell r="HS40" t="str">
            <v>022202</v>
          </cell>
          <cell r="HT40">
            <v>280</v>
          </cell>
          <cell r="HU40" t="str">
            <v>022202</v>
          </cell>
          <cell r="HV40">
            <v>283</v>
          </cell>
          <cell r="HW40" t="str">
            <v>022201</v>
          </cell>
          <cell r="HX40">
            <v>325</v>
          </cell>
          <cell r="HY40" t="str">
            <v>022202</v>
          </cell>
          <cell r="HZ40">
            <v>348</v>
          </cell>
          <cell r="IA40" t="str">
            <v>022202</v>
          </cell>
          <cell r="IB40">
            <v>306</v>
          </cell>
          <cell r="IC40" t="str">
            <v>022202</v>
          </cell>
          <cell r="ID40">
            <v>359</v>
          </cell>
          <cell r="IE40" t="str">
            <v>022202</v>
          </cell>
          <cell r="IF40">
            <v>325</v>
          </cell>
          <cell r="IG40" t="str">
            <v>022202</v>
          </cell>
          <cell r="IH40">
            <v>327</v>
          </cell>
          <cell r="II40" t="str">
            <v>022202</v>
          </cell>
          <cell r="IJ40">
            <v>307</v>
          </cell>
          <cell r="IK40" t="str">
            <v>022201</v>
          </cell>
          <cell r="IL40">
            <v>453</v>
          </cell>
          <cell r="IM40" t="str">
            <v>022202</v>
          </cell>
          <cell r="IN40">
            <v>299</v>
          </cell>
          <cell r="IO40" t="str">
            <v>022202</v>
          </cell>
          <cell r="IP40">
            <v>369</v>
          </cell>
          <cell r="IQ40" t="str">
            <v>022202</v>
          </cell>
          <cell r="IR40">
            <v>279</v>
          </cell>
          <cell r="IS40" t="str">
            <v>022202</v>
          </cell>
          <cell r="IT40">
            <v>360</v>
          </cell>
          <cell r="IU40" t="str">
            <v>022202</v>
          </cell>
          <cell r="IV40">
            <v>257</v>
          </cell>
          <cell r="IW40" t="str">
            <v>022202</v>
          </cell>
          <cell r="IX40">
            <v>342</v>
          </cell>
          <cell r="IY40" t="str">
            <v>022202</v>
          </cell>
          <cell r="IZ40">
            <v>246</v>
          </cell>
          <cell r="JA40" t="str">
            <v>022202</v>
          </cell>
          <cell r="JB40">
            <v>334</v>
          </cell>
          <cell r="JC40" t="str">
            <v>022202</v>
          </cell>
          <cell r="JD40">
            <v>228</v>
          </cell>
          <cell r="JE40" t="str">
            <v>022202</v>
          </cell>
          <cell r="JF40">
            <v>326</v>
          </cell>
          <cell r="JG40" t="str">
            <v>022202</v>
          </cell>
          <cell r="JH40">
            <v>255</v>
          </cell>
          <cell r="JI40" t="str">
            <v>022202</v>
          </cell>
          <cell r="JJ40">
            <v>330</v>
          </cell>
          <cell r="JK40" t="str">
            <v>022202</v>
          </cell>
          <cell r="JL40">
            <v>197</v>
          </cell>
          <cell r="JM40" t="str">
            <v>022202</v>
          </cell>
          <cell r="JN40">
            <v>329</v>
          </cell>
          <cell r="JO40" t="str">
            <v>022202</v>
          </cell>
          <cell r="JP40">
            <v>207</v>
          </cell>
          <cell r="JQ40" t="str">
            <v>022202</v>
          </cell>
          <cell r="JR40">
            <v>304</v>
          </cell>
          <cell r="JS40" t="str">
            <v>022202</v>
          </cell>
          <cell r="JT40">
            <v>176</v>
          </cell>
          <cell r="JU40" t="str">
            <v>022202</v>
          </cell>
          <cell r="JV40">
            <v>266</v>
          </cell>
          <cell r="JW40" t="str">
            <v>022202</v>
          </cell>
          <cell r="JX40">
            <v>156</v>
          </cell>
          <cell r="JY40" t="str">
            <v>022202</v>
          </cell>
          <cell r="JZ40">
            <v>208</v>
          </cell>
          <cell r="KA40" t="str">
            <v>022202</v>
          </cell>
          <cell r="KB40">
            <v>146</v>
          </cell>
          <cell r="KC40" t="str">
            <v>022202</v>
          </cell>
          <cell r="KD40">
            <v>234</v>
          </cell>
          <cell r="KE40" t="str">
            <v>022202</v>
          </cell>
          <cell r="KF40">
            <v>94</v>
          </cell>
          <cell r="KG40" t="str">
            <v>022202</v>
          </cell>
          <cell r="KH40">
            <v>185</v>
          </cell>
          <cell r="KI40" t="str">
            <v>022202</v>
          </cell>
          <cell r="KJ40">
            <v>71</v>
          </cell>
          <cell r="KK40" t="str">
            <v>022202</v>
          </cell>
          <cell r="KL40">
            <v>118</v>
          </cell>
          <cell r="KM40" t="str">
            <v>022202</v>
          </cell>
          <cell r="KN40">
            <v>74</v>
          </cell>
          <cell r="KO40" t="str">
            <v>022202</v>
          </cell>
          <cell r="KP40">
            <v>112</v>
          </cell>
          <cell r="KQ40" t="str">
            <v>022202</v>
          </cell>
          <cell r="KR40">
            <v>34</v>
          </cell>
          <cell r="KS40" t="str">
            <v>022202</v>
          </cell>
          <cell r="KT40">
            <v>52</v>
          </cell>
          <cell r="KU40" t="str">
            <v>022202</v>
          </cell>
          <cell r="KV40">
            <v>23</v>
          </cell>
          <cell r="KW40" t="str">
            <v>022202</v>
          </cell>
          <cell r="KX40">
            <v>49</v>
          </cell>
          <cell r="KY40" t="str">
            <v>022202</v>
          </cell>
          <cell r="KZ40">
            <v>18</v>
          </cell>
          <cell r="LA40" t="str">
            <v>022202</v>
          </cell>
          <cell r="LB40">
            <v>35</v>
          </cell>
          <cell r="LC40" t="str">
            <v>022202</v>
          </cell>
          <cell r="LD40">
            <v>26</v>
          </cell>
          <cell r="LE40" t="str">
            <v>022202</v>
          </cell>
          <cell r="LF40">
            <v>73</v>
          </cell>
          <cell r="LG40" t="str">
            <v>022202</v>
          </cell>
          <cell r="LH40">
            <v>33</v>
          </cell>
          <cell r="LI40" t="str">
            <v>022202</v>
          </cell>
          <cell r="LJ40">
            <v>90</v>
          </cell>
          <cell r="LK40" t="str">
            <v>022202</v>
          </cell>
          <cell r="LL40">
            <v>27</v>
          </cell>
          <cell r="LM40" t="str">
            <v>022202</v>
          </cell>
          <cell r="LN40">
            <v>89</v>
          </cell>
          <cell r="LO40" t="str">
            <v>022202</v>
          </cell>
          <cell r="LP40">
            <v>19</v>
          </cell>
          <cell r="LQ40" t="str">
            <v>022202</v>
          </cell>
          <cell r="LR40">
            <v>121</v>
          </cell>
          <cell r="LS40" t="str">
            <v>022202</v>
          </cell>
          <cell r="LT40">
            <v>23</v>
          </cell>
          <cell r="LU40" t="str">
            <v>022202</v>
          </cell>
          <cell r="LV40">
            <v>85</v>
          </cell>
          <cell r="LW40" t="str">
            <v>022202</v>
          </cell>
          <cell r="LX40">
            <v>25</v>
          </cell>
          <cell r="LY40" t="str">
            <v>022202</v>
          </cell>
          <cell r="LZ40">
            <v>79</v>
          </cell>
          <cell r="MA40" t="str">
            <v>022202</v>
          </cell>
          <cell r="MB40">
            <v>17</v>
          </cell>
          <cell r="MC40" t="str">
            <v>022202</v>
          </cell>
          <cell r="MD40">
            <v>60</v>
          </cell>
          <cell r="ME40" t="str">
            <v>022202</v>
          </cell>
          <cell r="MF40">
            <v>9</v>
          </cell>
          <cell r="MG40" t="str">
            <v>022202</v>
          </cell>
          <cell r="MH40">
            <v>51</v>
          </cell>
          <cell r="MI40" t="str">
            <v>022202</v>
          </cell>
          <cell r="MJ40">
            <v>8</v>
          </cell>
          <cell r="MK40" t="str">
            <v>022202</v>
          </cell>
          <cell r="ML40">
            <v>33</v>
          </cell>
          <cell r="MM40" t="str">
            <v>022202</v>
          </cell>
          <cell r="MN40">
            <v>7</v>
          </cell>
          <cell r="MO40" t="str">
            <v>022202</v>
          </cell>
          <cell r="MP40">
            <v>29</v>
          </cell>
          <cell r="MQ40" t="str">
            <v>022202</v>
          </cell>
          <cell r="MR40">
            <v>6</v>
          </cell>
          <cell r="MS40" t="str">
            <v>022202</v>
          </cell>
          <cell r="MT40">
            <v>38</v>
          </cell>
          <cell r="MU40" t="str">
            <v>022202</v>
          </cell>
          <cell r="MV40">
            <v>7</v>
          </cell>
          <cell r="MW40" t="str">
            <v>022202</v>
          </cell>
          <cell r="MX40">
            <v>19</v>
          </cell>
          <cell r="MY40" t="str">
            <v>022202</v>
          </cell>
          <cell r="MZ40">
            <v>4</v>
          </cell>
          <cell r="NA40" t="str">
            <v>022202</v>
          </cell>
          <cell r="NB40">
            <v>19</v>
          </cell>
          <cell r="NC40" t="str">
            <v>022202</v>
          </cell>
          <cell r="ND40">
            <v>2</v>
          </cell>
          <cell r="NE40" t="str">
            <v>022202</v>
          </cell>
          <cell r="NF40">
            <v>11</v>
          </cell>
          <cell r="NG40" t="str">
            <v>022202</v>
          </cell>
          <cell r="NH40">
            <v>2</v>
          </cell>
          <cell r="NI40" t="str">
            <v>022203</v>
          </cell>
          <cell r="NJ40">
            <v>4</v>
          </cell>
          <cell r="NK40" t="str">
            <v>022202</v>
          </cell>
          <cell r="NL40">
            <v>2</v>
          </cell>
          <cell r="NM40" t="str">
            <v>022202</v>
          </cell>
          <cell r="NN40">
            <v>7</v>
          </cell>
          <cell r="NQ40" t="str">
            <v>022203</v>
          </cell>
          <cell r="NR40">
            <v>4</v>
          </cell>
          <cell r="NU40" t="str">
            <v>022208</v>
          </cell>
          <cell r="NV40">
            <v>3</v>
          </cell>
          <cell r="NY40" t="str">
            <v>022720</v>
          </cell>
          <cell r="NZ40">
            <v>3</v>
          </cell>
          <cell r="OC40" t="str">
            <v>026003</v>
          </cell>
          <cell r="OD40">
            <v>1</v>
          </cell>
        </row>
        <row r="41">
          <cell r="C41" t="str">
            <v>022203</v>
          </cell>
          <cell r="D41">
            <v>88</v>
          </cell>
          <cell r="E41" t="str">
            <v>022203</v>
          </cell>
          <cell r="F41">
            <v>80</v>
          </cell>
          <cell r="G41" t="str">
            <v>022203</v>
          </cell>
          <cell r="H41">
            <v>94</v>
          </cell>
          <cell r="I41" t="str">
            <v>022203</v>
          </cell>
          <cell r="J41">
            <v>84</v>
          </cell>
          <cell r="K41" t="str">
            <v>022203</v>
          </cell>
          <cell r="L41">
            <v>105</v>
          </cell>
          <cell r="M41" t="str">
            <v>022203</v>
          </cell>
          <cell r="N41">
            <v>88</v>
          </cell>
          <cell r="O41" t="str">
            <v>022203</v>
          </cell>
          <cell r="P41">
            <v>97</v>
          </cell>
          <cell r="Q41" t="str">
            <v>022203</v>
          </cell>
          <cell r="R41">
            <v>108</v>
          </cell>
          <cell r="S41" t="str">
            <v>022203</v>
          </cell>
          <cell r="T41">
            <v>131</v>
          </cell>
          <cell r="U41" t="str">
            <v>022203</v>
          </cell>
          <cell r="V41">
            <v>119</v>
          </cell>
          <cell r="W41" t="str">
            <v>022203</v>
          </cell>
          <cell r="X41">
            <v>134</v>
          </cell>
          <cell r="Y41" t="str">
            <v>022203</v>
          </cell>
          <cell r="Z41">
            <v>129</v>
          </cell>
          <cell r="AA41" t="str">
            <v>022203</v>
          </cell>
          <cell r="AB41">
            <v>134</v>
          </cell>
          <cell r="AC41" t="str">
            <v>022203</v>
          </cell>
          <cell r="AD41">
            <v>131</v>
          </cell>
          <cell r="AE41" t="str">
            <v>022203</v>
          </cell>
          <cell r="AF41">
            <v>145</v>
          </cell>
          <cell r="AG41" t="str">
            <v>022203</v>
          </cell>
          <cell r="AH41">
            <v>110</v>
          </cell>
          <cell r="AI41" t="str">
            <v>022203</v>
          </cell>
          <cell r="AJ41">
            <v>146</v>
          </cell>
          <cell r="AK41" t="str">
            <v>022203</v>
          </cell>
          <cell r="AL41">
            <v>113</v>
          </cell>
          <cell r="AM41" t="str">
            <v>022203</v>
          </cell>
          <cell r="AN41">
            <v>153</v>
          </cell>
          <cell r="AO41" t="str">
            <v>022203</v>
          </cell>
          <cell r="AP41">
            <v>123</v>
          </cell>
          <cell r="AQ41" t="str">
            <v>022203</v>
          </cell>
          <cell r="AR41">
            <v>134</v>
          </cell>
          <cell r="AS41" t="str">
            <v>022203</v>
          </cell>
          <cell r="AT41">
            <v>133</v>
          </cell>
          <cell r="AU41" t="str">
            <v>022203</v>
          </cell>
          <cell r="AV41">
            <v>153</v>
          </cell>
          <cell r="AW41" t="str">
            <v>022203</v>
          </cell>
          <cell r="AX41">
            <v>132</v>
          </cell>
          <cell r="AY41" t="str">
            <v>022203</v>
          </cell>
          <cell r="AZ41">
            <v>141</v>
          </cell>
          <cell r="BA41" t="str">
            <v>022203</v>
          </cell>
          <cell r="BB41">
            <v>139</v>
          </cell>
          <cell r="BC41" t="str">
            <v>022203</v>
          </cell>
          <cell r="BD41">
            <v>128</v>
          </cell>
          <cell r="BE41" t="str">
            <v>022203</v>
          </cell>
          <cell r="BF41">
            <v>162</v>
          </cell>
          <cell r="BG41" t="str">
            <v>022203</v>
          </cell>
          <cell r="BH41">
            <v>99</v>
          </cell>
          <cell r="BI41" t="str">
            <v>022203</v>
          </cell>
          <cell r="BJ41">
            <v>94</v>
          </cell>
          <cell r="BK41" t="str">
            <v>022203</v>
          </cell>
          <cell r="BL41">
            <v>106</v>
          </cell>
          <cell r="BM41" t="str">
            <v>022203</v>
          </cell>
          <cell r="BN41">
            <v>103</v>
          </cell>
          <cell r="BO41" t="str">
            <v>022103</v>
          </cell>
          <cell r="BP41">
            <v>124</v>
          </cell>
          <cell r="BQ41" t="str">
            <v>022103</v>
          </cell>
          <cell r="BR41">
            <v>86</v>
          </cell>
          <cell r="BS41" t="str">
            <v>022104</v>
          </cell>
          <cell r="BT41">
            <v>100</v>
          </cell>
          <cell r="BU41" t="str">
            <v>022201</v>
          </cell>
          <cell r="BV41">
            <v>192</v>
          </cell>
          <cell r="BW41" t="str">
            <v>022104</v>
          </cell>
          <cell r="BX41">
            <v>157</v>
          </cell>
          <cell r="BY41" t="str">
            <v>022201</v>
          </cell>
          <cell r="BZ41">
            <v>201</v>
          </cell>
          <cell r="CA41" t="str">
            <v>022203</v>
          </cell>
          <cell r="CB41">
            <v>76</v>
          </cell>
          <cell r="CC41" t="str">
            <v>022202</v>
          </cell>
          <cell r="CD41">
            <v>154</v>
          </cell>
          <cell r="CE41" t="str">
            <v>022201</v>
          </cell>
          <cell r="CF41">
            <v>247</v>
          </cell>
          <cell r="CG41" t="str">
            <v>022201</v>
          </cell>
          <cell r="CH41">
            <v>172</v>
          </cell>
          <cell r="CI41" t="str">
            <v>022117</v>
          </cell>
          <cell r="CJ41">
            <v>117</v>
          </cell>
          <cell r="CK41" t="str">
            <v>022203</v>
          </cell>
          <cell r="CL41">
            <v>57</v>
          </cell>
          <cell r="CM41" t="str">
            <v>022203</v>
          </cell>
          <cell r="CN41">
            <v>86</v>
          </cell>
          <cell r="CO41" t="str">
            <v>022201</v>
          </cell>
          <cell r="CP41">
            <v>184</v>
          </cell>
          <cell r="CQ41" t="str">
            <v>022203</v>
          </cell>
          <cell r="CR41">
            <v>95</v>
          </cell>
          <cell r="CS41" t="str">
            <v>022202</v>
          </cell>
          <cell r="CT41">
            <v>203</v>
          </cell>
          <cell r="CU41" t="str">
            <v>022203</v>
          </cell>
          <cell r="CV41">
            <v>92</v>
          </cell>
          <cell r="CW41" t="str">
            <v>022203</v>
          </cell>
          <cell r="CX41">
            <v>65</v>
          </cell>
          <cell r="CY41" t="str">
            <v>022203</v>
          </cell>
          <cell r="CZ41">
            <v>100</v>
          </cell>
          <cell r="DA41" t="str">
            <v>022201</v>
          </cell>
          <cell r="DB41">
            <v>234</v>
          </cell>
          <cell r="DC41" t="str">
            <v>022203</v>
          </cell>
          <cell r="DD41">
            <v>92</v>
          </cell>
          <cell r="DE41" t="str">
            <v>022202</v>
          </cell>
          <cell r="DF41">
            <v>184</v>
          </cell>
          <cell r="DG41" t="str">
            <v>022203</v>
          </cell>
          <cell r="DH41">
            <v>99</v>
          </cell>
          <cell r="DI41" t="str">
            <v>022202</v>
          </cell>
          <cell r="DJ41">
            <v>174</v>
          </cell>
          <cell r="DK41" t="str">
            <v>022203</v>
          </cell>
          <cell r="DL41">
            <v>102</v>
          </cell>
          <cell r="DM41" t="str">
            <v>022203</v>
          </cell>
          <cell r="DN41">
            <v>89</v>
          </cell>
          <cell r="DO41" t="str">
            <v>022203</v>
          </cell>
          <cell r="DP41">
            <v>109</v>
          </cell>
          <cell r="DQ41" t="str">
            <v>022203</v>
          </cell>
          <cell r="DR41">
            <v>71</v>
          </cell>
          <cell r="DS41" t="str">
            <v>022202</v>
          </cell>
          <cell r="DT41">
            <v>339</v>
          </cell>
          <cell r="DU41" t="str">
            <v>022202</v>
          </cell>
          <cell r="DV41">
            <v>305</v>
          </cell>
          <cell r="DW41" t="str">
            <v>022203</v>
          </cell>
          <cell r="DX41">
            <v>122</v>
          </cell>
          <cell r="DY41" t="str">
            <v>022203</v>
          </cell>
          <cell r="DZ41">
            <v>110</v>
          </cell>
          <cell r="EA41" t="str">
            <v>022203</v>
          </cell>
          <cell r="EB41">
            <v>136</v>
          </cell>
          <cell r="EC41" t="str">
            <v>022203</v>
          </cell>
          <cell r="ED41">
            <v>109</v>
          </cell>
          <cell r="EE41" t="str">
            <v>022203</v>
          </cell>
          <cell r="EF41">
            <v>144</v>
          </cell>
          <cell r="EG41" t="str">
            <v>022202</v>
          </cell>
          <cell r="EH41">
            <v>409</v>
          </cell>
          <cell r="EI41" t="str">
            <v>022203</v>
          </cell>
          <cell r="EJ41">
            <v>144</v>
          </cell>
          <cell r="EK41" t="str">
            <v>022203</v>
          </cell>
          <cell r="EL41">
            <v>120</v>
          </cell>
          <cell r="EM41" t="str">
            <v>022203</v>
          </cell>
          <cell r="EN41">
            <v>137</v>
          </cell>
          <cell r="EO41" t="str">
            <v>022203</v>
          </cell>
          <cell r="EP41">
            <v>123</v>
          </cell>
          <cell r="EQ41" t="str">
            <v>022203</v>
          </cell>
          <cell r="ER41">
            <v>118</v>
          </cell>
          <cell r="ES41" t="str">
            <v>022202</v>
          </cell>
          <cell r="ET41">
            <v>410</v>
          </cell>
          <cell r="EU41" t="str">
            <v>022203</v>
          </cell>
          <cell r="EV41">
            <v>127</v>
          </cell>
          <cell r="EW41" t="str">
            <v>022203</v>
          </cell>
          <cell r="EX41">
            <v>123</v>
          </cell>
          <cell r="EY41" t="str">
            <v>022203</v>
          </cell>
          <cell r="EZ41">
            <v>123</v>
          </cell>
          <cell r="FA41" t="str">
            <v>022203</v>
          </cell>
          <cell r="FB41">
            <v>92</v>
          </cell>
          <cell r="FC41" t="str">
            <v>022203</v>
          </cell>
          <cell r="FD41">
            <v>120</v>
          </cell>
          <cell r="FE41" t="str">
            <v>022203</v>
          </cell>
          <cell r="FF41">
            <v>90</v>
          </cell>
          <cell r="FG41" t="str">
            <v>022203</v>
          </cell>
          <cell r="FH41">
            <v>104</v>
          </cell>
          <cell r="FI41" t="str">
            <v>022203</v>
          </cell>
          <cell r="FJ41">
            <v>101</v>
          </cell>
          <cell r="FK41" t="str">
            <v>022203</v>
          </cell>
          <cell r="FL41">
            <v>103</v>
          </cell>
          <cell r="FM41" t="str">
            <v>022203</v>
          </cell>
          <cell r="FN41">
            <v>101</v>
          </cell>
          <cell r="FO41" t="str">
            <v>022203</v>
          </cell>
          <cell r="FP41">
            <v>101</v>
          </cell>
          <cell r="FQ41" t="str">
            <v>022203</v>
          </cell>
          <cell r="FR41">
            <v>109</v>
          </cell>
          <cell r="FS41" t="str">
            <v>022203</v>
          </cell>
          <cell r="FT41">
            <v>110</v>
          </cell>
          <cell r="FU41" t="str">
            <v>022203</v>
          </cell>
          <cell r="FV41">
            <v>98</v>
          </cell>
          <cell r="FW41" t="str">
            <v>022203</v>
          </cell>
          <cell r="FX41">
            <v>105</v>
          </cell>
          <cell r="FY41" t="str">
            <v>022203</v>
          </cell>
          <cell r="FZ41">
            <v>124</v>
          </cell>
          <cell r="GA41" t="str">
            <v>022203</v>
          </cell>
          <cell r="GB41">
            <v>100</v>
          </cell>
          <cell r="GC41" t="str">
            <v>022203</v>
          </cell>
          <cell r="GD41">
            <v>108</v>
          </cell>
          <cell r="GE41" t="str">
            <v>022203</v>
          </cell>
          <cell r="GF41">
            <v>104</v>
          </cell>
          <cell r="GG41" t="str">
            <v>022203</v>
          </cell>
          <cell r="GH41">
            <v>115</v>
          </cell>
          <cell r="GI41" t="str">
            <v>022203</v>
          </cell>
          <cell r="GJ41">
            <v>101</v>
          </cell>
          <cell r="GK41" t="str">
            <v>022203</v>
          </cell>
          <cell r="GL41">
            <v>98</v>
          </cell>
          <cell r="GM41" t="str">
            <v>022203</v>
          </cell>
          <cell r="GN41">
            <v>126</v>
          </cell>
          <cell r="GO41" t="str">
            <v>022203</v>
          </cell>
          <cell r="GP41">
            <v>102</v>
          </cell>
          <cell r="GQ41" t="str">
            <v>022203</v>
          </cell>
          <cell r="GR41">
            <v>113</v>
          </cell>
          <cell r="GS41" t="str">
            <v>022203</v>
          </cell>
          <cell r="GT41">
            <v>128</v>
          </cell>
          <cell r="GU41" t="str">
            <v>022203</v>
          </cell>
          <cell r="GV41">
            <v>111</v>
          </cell>
          <cell r="GW41" t="str">
            <v>022203</v>
          </cell>
          <cell r="GX41">
            <v>115</v>
          </cell>
          <cell r="GY41" t="str">
            <v>022203</v>
          </cell>
          <cell r="GZ41">
            <v>143</v>
          </cell>
          <cell r="HA41" t="str">
            <v>022203</v>
          </cell>
          <cell r="HB41">
            <v>120</v>
          </cell>
          <cell r="HC41" t="str">
            <v>022203</v>
          </cell>
          <cell r="HD41">
            <v>95</v>
          </cell>
          <cell r="HE41" t="str">
            <v>022202</v>
          </cell>
          <cell r="HF41">
            <v>286</v>
          </cell>
          <cell r="HG41" t="str">
            <v>022203</v>
          </cell>
          <cell r="HH41">
            <v>128</v>
          </cell>
          <cell r="HI41" t="str">
            <v>022203</v>
          </cell>
          <cell r="HJ41">
            <v>133</v>
          </cell>
          <cell r="HK41" t="str">
            <v>022203</v>
          </cell>
          <cell r="HL41">
            <v>119</v>
          </cell>
          <cell r="HM41" t="str">
            <v>022203</v>
          </cell>
          <cell r="HN41">
            <v>133</v>
          </cell>
          <cell r="HO41" t="str">
            <v>022203</v>
          </cell>
          <cell r="HP41">
            <v>117</v>
          </cell>
          <cell r="HQ41" t="str">
            <v>022203</v>
          </cell>
          <cell r="HR41">
            <v>127</v>
          </cell>
          <cell r="HS41" t="str">
            <v>022203</v>
          </cell>
          <cell r="HT41">
            <v>155</v>
          </cell>
          <cell r="HU41" t="str">
            <v>022203</v>
          </cell>
          <cell r="HV41">
            <v>154</v>
          </cell>
          <cell r="HW41" t="str">
            <v>022202</v>
          </cell>
          <cell r="HX41">
            <v>273</v>
          </cell>
          <cell r="HY41" t="str">
            <v>022203</v>
          </cell>
          <cell r="HZ41">
            <v>129</v>
          </cell>
          <cell r="IA41" t="str">
            <v>022203</v>
          </cell>
          <cell r="IB41">
            <v>126</v>
          </cell>
          <cell r="IC41" t="str">
            <v>022203</v>
          </cell>
          <cell r="ID41">
            <v>146</v>
          </cell>
          <cell r="IE41" t="str">
            <v>022203</v>
          </cell>
          <cell r="IF41">
            <v>159</v>
          </cell>
          <cell r="IG41" t="str">
            <v>022203</v>
          </cell>
          <cell r="IH41">
            <v>137</v>
          </cell>
          <cell r="II41" t="str">
            <v>022203</v>
          </cell>
          <cell r="IJ41">
            <v>174</v>
          </cell>
          <cell r="IK41" t="str">
            <v>022202</v>
          </cell>
          <cell r="IL41">
            <v>420</v>
          </cell>
          <cell r="IM41" t="str">
            <v>022203</v>
          </cell>
          <cell r="IN41">
            <v>149</v>
          </cell>
          <cell r="IO41" t="str">
            <v>022203</v>
          </cell>
          <cell r="IP41">
            <v>160</v>
          </cell>
          <cell r="IQ41" t="str">
            <v>022203</v>
          </cell>
          <cell r="IR41">
            <v>138</v>
          </cell>
          <cell r="IS41" t="str">
            <v>022203</v>
          </cell>
          <cell r="IT41">
            <v>161</v>
          </cell>
          <cell r="IU41" t="str">
            <v>022203</v>
          </cell>
          <cell r="IV41">
            <v>118</v>
          </cell>
          <cell r="IW41" t="str">
            <v>022203</v>
          </cell>
          <cell r="IX41">
            <v>140</v>
          </cell>
          <cell r="IY41" t="str">
            <v>022203</v>
          </cell>
          <cell r="IZ41">
            <v>107</v>
          </cell>
          <cell r="JA41" t="str">
            <v>022203</v>
          </cell>
          <cell r="JB41">
            <v>142</v>
          </cell>
          <cell r="JC41" t="str">
            <v>022203</v>
          </cell>
          <cell r="JD41">
            <v>105</v>
          </cell>
          <cell r="JE41" t="str">
            <v>022203</v>
          </cell>
          <cell r="JF41">
            <v>143</v>
          </cell>
          <cell r="JG41" t="str">
            <v>022203</v>
          </cell>
          <cell r="JH41">
            <v>90</v>
          </cell>
          <cell r="JI41" t="str">
            <v>022203</v>
          </cell>
          <cell r="JJ41">
            <v>137</v>
          </cell>
          <cell r="JK41" t="str">
            <v>022203</v>
          </cell>
          <cell r="JL41">
            <v>87</v>
          </cell>
          <cell r="JM41" t="str">
            <v>022203</v>
          </cell>
          <cell r="JN41">
            <v>104</v>
          </cell>
          <cell r="JO41" t="str">
            <v>022203</v>
          </cell>
          <cell r="JP41">
            <v>80</v>
          </cell>
          <cell r="JQ41" t="str">
            <v>022203</v>
          </cell>
          <cell r="JR41">
            <v>96</v>
          </cell>
          <cell r="JS41" t="str">
            <v>022203</v>
          </cell>
          <cell r="JT41">
            <v>56</v>
          </cell>
          <cell r="JU41" t="str">
            <v>022203</v>
          </cell>
          <cell r="JV41">
            <v>99</v>
          </cell>
          <cell r="JW41" t="str">
            <v>022203</v>
          </cell>
          <cell r="JX41">
            <v>57</v>
          </cell>
          <cell r="JY41" t="str">
            <v>022203</v>
          </cell>
          <cell r="JZ41">
            <v>75</v>
          </cell>
          <cell r="KA41" t="str">
            <v>022203</v>
          </cell>
          <cell r="KB41">
            <v>57</v>
          </cell>
          <cell r="KC41" t="str">
            <v>022203</v>
          </cell>
          <cell r="KD41">
            <v>72</v>
          </cell>
          <cell r="KE41" t="str">
            <v>022203</v>
          </cell>
          <cell r="KF41">
            <v>32</v>
          </cell>
          <cell r="KG41" t="str">
            <v>022203</v>
          </cell>
          <cell r="KH41">
            <v>63</v>
          </cell>
          <cell r="KI41" t="str">
            <v>022203</v>
          </cell>
          <cell r="KJ41">
            <v>39</v>
          </cell>
          <cell r="KK41" t="str">
            <v>022203</v>
          </cell>
          <cell r="KL41">
            <v>44</v>
          </cell>
          <cell r="KM41" t="str">
            <v>022203</v>
          </cell>
          <cell r="KN41">
            <v>25</v>
          </cell>
          <cell r="KO41" t="str">
            <v>022203</v>
          </cell>
          <cell r="KP41">
            <v>53</v>
          </cell>
          <cell r="KQ41" t="str">
            <v>022203</v>
          </cell>
          <cell r="KR41">
            <v>12</v>
          </cell>
          <cell r="KS41" t="str">
            <v>022203</v>
          </cell>
          <cell r="KT41">
            <v>31</v>
          </cell>
          <cell r="KU41" t="str">
            <v>022203</v>
          </cell>
          <cell r="KV41">
            <v>8</v>
          </cell>
          <cell r="KW41" t="str">
            <v>022203</v>
          </cell>
          <cell r="KX41">
            <v>16</v>
          </cell>
          <cell r="KY41" t="str">
            <v>022203</v>
          </cell>
          <cell r="KZ41">
            <v>8</v>
          </cell>
          <cell r="LA41" t="str">
            <v>022203</v>
          </cell>
          <cell r="LB41">
            <v>25</v>
          </cell>
          <cell r="LC41" t="str">
            <v>022203</v>
          </cell>
          <cell r="LD41">
            <v>10</v>
          </cell>
          <cell r="LE41" t="str">
            <v>022203</v>
          </cell>
          <cell r="LF41">
            <v>27</v>
          </cell>
          <cell r="LG41" t="str">
            <v>022203</v>
          </cell>
          <cell r="LH41">
            <v>16</v>
          </cell>
          <cell r="LI41" t="str">
            <v>022203</v>
          </cell>
          <cell r="LJ41">
            <v>48</v>
          </cell>
          <cell r="LK41" t="str">
            <v>022203</v>
          </cell>
          <cell r="LL41">
            <v>20</v>
          </cell>
          <cell r="LM41" t="str">
            <v>022203</v>
          </cell>
          <cell r="LN41">
            <v>44</v>
          </cell>
          <cell r="LO41" t="str">
            <v>022203</v>
          </cell>
          <cell r="LP41">
            <v>19</v>
          </cell>
          <cell r="LQ41" t="str">
            <v>022203</v>
          </cell>
          <cell r="LR41">
            <v>59</v>
          </cell>
          <cell r="LS41" t="str">
            <v>022203</v>
          </cell>
          <cell r="LT41">
            <v>16</v>
          </cell>
          <cell r="LU41" t="str">
            <v>022203</v>
          </cell>
          <cell r="LV41">
            <v>54</v>
          </cell>
          <cell r="LW41" t="str">
            <v>022203</v>
          </cell>
          <cell r="LX41">
            <v>24</v>
          </cell>
          <cell r="LY41" t="str">
            <v>022203</v>
          </cell>
          <cell r="LZ41">
            <v>50</v>
          </cell>
          <cell r="MA41" t="str">
            <v>022203</v>
          </cell>
          <cell r="MB41">
            <v>13</v>
          </cell>
          <cell r="MC41" t="str">
            <v>022203</v>
          </cell>
          <cell r="MD41">
            <v>36</v>
          </cell>
          <cell r="ME41" t="str">
            <v>022203</v>
          </cell>
          <cell r="MF41">
            <v>8</v>
          </cell>
          <cell r="MG41" t="str">
            <v>022203</v>
          </cell>
          <cell r="MH41">
            <v>37</v>
          </cell>
          <cell r="MI41" t="str">
            <v>022203</v>
          </cell>
          <cell r="MJ41">
            <v>7</v>
          </cell>
          <cell r="MK41" t="str">
            <v>022203</v>
          </cell>
          <cell r="ML41">
            <v>25</v>
          </cell>
          <cell r="MM41" t="str">
            <v>022203</v>
          </cell>
          <cell r="MN41">
            <v>5</v>
          </cell>
          <cell r="MO41" t="str">
            <v>022203</v>
          </cell>
          <cell r="MP41">
            <v>23</v>
          </cell>
          <cell r="MQ41" t="str">
            <v>022203</v>
          </cell>
          <cell r="MR41">
            <v>2</v>
          </cell>
          <cell r="MS41" t="str">
            <v>022203</v>
          </cell>
          <cell r="MT41">
            <v>23</v>
          </cell>
          <cell r="MU41" t="str">
            <v>022203</v>
          </cell>
          <cell r="MV41">
            <v>6</v>
          </cell>
          <cell r="MW41" t="str">
            <v>022203</v>
          </cell>
          <cell r="MX41">
            <v>18</v>
          </cell>
          <cell r="MY41" t="str">
            <v>022203</v>
          </cell>
          <cell r="MZ41">
            <v>1</v>
          </cell>
          <cell r="NA41" t="str">
            <v>022203</v>
          </cell>
          <cell r="NB41">
            <v>17</v>
          </cell>
          <cell r="NC41" t="str">
            <v>022203</v>
          </cell>
          <cell r="ND41">
            <v>1</v>
          </cell>
          <cell r="NE41" t="str">
            <v>022203</v>
          </cell>
          <cell r="NF41">
            <v>13</v>
          </cell>
          <cell r="NG41" t="str">
            <v>022203</v>
          </cell>
          <cell r="NH41">
            <v>1</v>
          </cell>
          <cell r="NI41" t="str">
            <v>022204</v>
          </cell>
          <cell r="NJ41">
            <v>13</v>
          </cell>
          <cell r="NK41" t="str">
            <v>022203</v>
          </cell>
          <cell r="NL41">
            <v>1</v>
          </cell>
          <cell r="NM41" t="str">
            <v>022203</v>
          </cell>
          <cell r="NN41">
            <v>7</v>
          </cell>
          <cell r="NQ41" t="str">
            <v>022204</v>
          </cell>
          <cell r="NR41">
            <v>1</v>
          </cell>
          <cell r="NU41" t="str">
            <v>022300</v>
          </cell>
          <cell r="NV41">
            <v>13</v>
          </cell>
          <cell r="NY41" t="str">
            <v>023002</v>
          </cell>
          <cell r="NZ41">
            <v>2</v>
          </cell>
          <cell r="OC41" t="str">
            <v>026005</v>
          </cell>
          <cell r="OD41">
            <v>3</v>
          </cell>
        </row>
        <row r="42">
          <cell r="C42" t="str">
            <v>022204</v>
          </cell>
          <cell r="D42">
            <v>78</v>
          </cell>
          <cell r="E42" t="str">
            <v>022204</v>
          </cell>
          <cell r="F42">
            <v>60</v>
          </cell>
          <cell r="G42" t="str">
            <v>022204</v>
          </cell>
          <cell r="H42">
            <v>87</v>
          </cell>
          <cell r="I42" t="str">
            <v>022204</v>
          </cell>
          <cell r="J42">
            <v>61</v>
          </cell>
          <cell r="K42" t="str">
            <v>022204</v>
          </cell>
          <cell r="L42">
            <v>101</v>
          </cell>
          <cell r="M42" t="str">
            <v>022204</v>
          </cell>
          <cell r="N42">
            <v>73</v>
          </cell>
          <cell r="O42" t="str">
            <v>022204</v>
          </cell>
          <cell r="P42">
            <v>75</v>
          </cell>
          <cell r="Q42" t="str">
            <v>022204</v>
          </cell>
          <cell r="R42">
            <v>73</v>
          </cell>
          <cell r="S42" t="str">
            <v>022204</v>
          </cell>
          <cell r="T42">
            <v>98</v>
          </cell>
          <cell r="U42" t="str">
            <v>022204</v>
          </cell>
          <cell r="V42">
            <v>86</v>
          </cell>
          <cell r="W42" t="str">
            <v>022204</v>
          </cell>
          <cell r="X42">
            <v>100</v>
          </cell>
          <cell r="Y42" t="str">
            <v>022204</v>
          </cell>
          <cell r="Z42">
            <v>97</v>
          </cell>
          <cell r="AA42" t="str">
            <v>022204</v>
          </cell>
          <cell r="AB42">
            <v>122</v>
          </cell>
          <cell r="AC42" t="str">
            <v>022204</v>
          </cell>
          <cell r="AD42">
            <v>133</v>
          </cell>
          <cell r="AE42" t="str">
            <v>022204</v>
          </cell>
          <cell r="AF42">
            <v>119</v>
          </cell>
          <cell r="AG42" t="str">
            <v>022204</v>
          </cell>
          <cell r="AH42">
            <v>106</v>
          </cell>
          <cell r="AI42" t="str">
            <v>022204</v>
          </cell>
          <cell r="AJ42">
            <v>148</v>
          </cell>
          <cell r="AK42" t="str">
            <v>022204</v>
          </cell>
          <cell r="AL42">
            <v>109</v>
          </cell>
          <cell r="AM42" t="str">
            <v>022204</v>
          </cell>
          <cell r="AN42">
            <v>97</v>
          </cell>
          <cell r="AO42" t="str">
            <v>022204</v>
          </cell>
          <cell r="AP42">
            <v>116</v>
          </cell>
          <cell r="AQ42" t="str">
            <v>022204</v>
          </cell>
          <cell r="AR42">
            <v>114</v>
          </cell>
          <cell r="AS42" t="str">
            <v>022204</v>
          </cell>
          <cell r="AT42">
            <v>115</v>
          </cell>
          <cell r="AU42" t="str">
            <v>022204</v>
          </cell>
          <cell r="AV42">
            <v>137</v>
          </cell>
          <cell r="AW42" t="str">
            <v>022204</v>
          </cell>
          <cell r="AX42">
            <v>99</v>
          </cell>
          <cell r="AY42" t="str">
            <v>022204</v>
          </cell>
          <cell r="AZ42">
            <v>117</v>
          </cell>
          <cell r="BA42" t="str">
            <v>022204</v>
          </cell>
          <cell r="BB42">
            <v>135</v>
          </cell>
          <cell r="BC42" t="str">
            <v>022204</v>
          </cell>
          <cell r="BD42">
            <v>119</v>
          </cell>
          <cell r="BE42" t="str">
            <v>022204</v>
          </cell>
          <cell r="BF42">
            <v>130</v>
          </cell>
          <cell r="BG42" t="str">
            <v>022204</v>
          </cell>
          <cell r="BH42">
            <v>103</v>
          </cell>
          <cell r="BI42" t="str">
            <v>022204</v>
          </cell>
          <cell r="BJ42">
            <v>78</v>
          </cell>
          <cell r="BK42" t="str">
            <v>022204</v>
          </cell>
          <cell r="BL42">
            <v>85</v>
          </cell>
          <cell r="BM42" t="str">
            <v>022204</v>
          </cell>
          <cell r="BN42">
            <v>60</v>
          </cell>
          <cell r="BO42" t="str">
            <v>022104</v>
          </cell>
          <cell r="BP42">
            <v>85</v>
          </cell>
          <cell r="BQ42" t="str">
            <v>022104</v>
          </cell>
          <cell r="BR42">
            <v>69</v>
          </cell>
          <cell r="BS42" t="str">
            <v>022117</v>
          </cell>
          <cell r="BT42">
            <v>41</v>
          </cell>
          <cell r="BU42" t="str">
            <v>022202</v>
          </cell>
          <cell r="BV42">
            <v>159</v>
          </cell>
          <cell r="BW42" t="str">
            <v>022117</v>
          </cell>
          <cell r="BX42">
            <v>66</v>
          </cell>
          <cell r="BY42" t="str">
            <v>022202</v>
          </cell>
          <cell r="BZ42">
            <v>212</v>
          </cell>
          <cell r="CA42" t="str">
            <v>022204</v>
          </cell>
          <cell r="CB42">
            <v>87</v>
          </cell>
          <cell r="CC42" t="str">
            <v>022203</v>
          </cell>
          <cell r="CD42">
            <v>39</v>
          </cell>
          <cell r="CE42" t="str">
            <v>022202</v>
          </cell>
          <cell r="CF42">
            <v>200</v>
          </cell>
          <cell r="CG42" t="str">
            <v>022202</v>
          </cell>
          <cell r="CH42">
            <v>164</v>
          </cell>
          <cell r="CI42" t="str">
            <v>022201</v>
          </cell>
          <cell r="CJ42">
            <v>221</v>
          </cell>
          <cell r="CK42" t="str">
            <v>022204</v>
          </cell>
          <cell r="CL42">
            <v>49</v>
          </cell>
          <cell r="CM42" t="str">
            <v>022204</v>
          </cell>
          <cell r="CN42">
            <v>79</v>
          </cell>
          <cell r="CO42" t="str">
            <v>022202</v>
          </cell>
          <cell r="CP42">
            <v>199</v>
          </cell>
          <cell r="CQ42" t="str">
            <v>022204</v>
          </cell>
          <cell r="CR42">
            <v>75</v>
          </cell>
          <cell r="CS42" t="str">
            <v>022203</v>
          </cell>
          <cell r="CT42">
            <v>55</v>
          </cell>
          <cell r="CU42" t="str">
            <v>022204</v>
          </cell>
          <cell r="CV42">
            <v>80</v>
          </cell>
          <cell r="CW42" t="str">
            <v>022204</v>
          </cell>
          <cell r="CX42">
            <v>56</v>
          </cell>
          <cell r="CY42" t="str">
            <v>022204</v>
          </cell>
          <cell r="CZ42">
            <v>72</v>
          </cell>
          <cell r="DA42" t="str">
            <v>022202</v>
          </cell>
          <cell r="DB42">
            <v>173</v>
          </cell>
          <cell r="DC42" t="str">
            <v>022204</v>
          </cell>
          <cell r="DD42">
            <v>85</v>
          </cell>
          <cell r="DE42" t="str">
            <v>022203</v>
          </cell>
          <cell r="DF42">
            <v>53</v>
          </cell>
          <cell r="DG42" t="str">
            <v>022204</v>
          </cell>
          <cell r="DH42">
            <v>88</v>
          </cell>
          <cell r="DI42" t="str">
            <v>022203</v>
          </cell>
          <cell r="DJ42">
            <v>66</v>
          </cell>
          <cell r="DK42" t="str">
            <v>022204</v>
          </cell>
          <cell r="DL42">
            <v>93</v>
          </cell>
          <cell r="DM42" t="str">
            <v>022204</v>
          </cell>
          <cell r="DN42">
            <v>68</v>
          </cell>
          <cell r="DO42" t="str">
            <v>022204</v>
          </cell>
          <cell r="DP42">
            <v>113</v>
          </cell>
          <cell r="DQ42" t="str">
            <v>022204</v>
          </cell>
          <cell r="DR42">
            <v>73</v>
          </cell>
          <cell r="DS42" t="str">
            <v>022203</v>
          </cell>
          <cell r="DT42">
            <v>131</v>
          </cell>
          <cell r="DU42" t="str">
            <v>022203</v>
          </cell>
          <cell r="DV42">
            <v>93</v>
          </cell>
          <cell r="DW42" t="str">
            <v>022204</v>
          </cell>
          <cell r="DX42">
            <v>131</v>
          </cell>
          <cell r="DY42" t="str">
            <v>022204</v>
          </cell>
          <cell r="DZ42">
            <v>86</v>
          </cell>
          <cell r="EA42" t="str">
            <v>022204</v>
          </cell>
          <cell r="EB42">
            <v>141</v>
          </cell>
          <cell r="EC42" t="str">
            <v>022204</v>
          </cell>
          <cell r="ED42">
            <v>94</v>
          </cell>
          <cell r="EE42" t="str">
            <v>022204</v>
          </cell>
          <cell r="EF42">
            <v>115</v>
          </cell>
          <cell r="EG42" t="str">
            <v>022203</v>
          </cell>
          <cell r="EH42">
            <v>107</v>
          </cell>
          <cell r="EI42" t="str">
            <v>022204</v>
          </cell>
          <cell r="EJ42">
            <v>109</v>
          </cell>
          <cell r="EK42" t="str">
            <v>022204</v>
          </cell>
          <cell r="EL42">
            <v>85</v>
          </cell>
          <cell r="EM42" t="str">
            <v>022204</v>
          </cell>
          <cell r="EN42">
            <v>121</v>
          </cell>
          <cell r="EO42" t="str">
            <v>022204</v>
          </cell>
          <cell r="EP42">
            <v>98</v>
          </cell>
          <cell r="EQ42" t="str">
            <v>022204</v>
          </cell>
          <cell r="ER42">
            <v>140</v>
          </cell>
          <cell r="ES42" t="str">
            <v>022203</v>
          </cell>
          <cell r="ET42">
            <v>114</v>
          </cell>
          <cell r="EU42" t="str">
            <v>022204</v>
          </cell>
          <cell r="EV42">
            <v>104</v>
          </cell>
          <cell r="EW42" t="str">
            <v>022204</v>
          </cell>
          <cell r="EX42">
            <v>99</v>
          </cell>
          <cell r="EY42" t="str">
            <v>022204</v>
          </cell>
          <cell r="EZ42">
            <v>107</v>
          </cell>
          <cell r="FA42" t="str">
            <v>022204</v>
          </cell>
          <cell r="FB42">
            <v>94</v>
          </cell>
          <cell r="FC42" t="str">
            <v>022204</v>
          </cell>
          <cell r="FD42">
            <v>109</v>
          </cell>
          <cell r="FE42" t="str">
            <v>022204</v>
          </cell>
          <cell r="FF42">
            <v>93</v>
          </cell>
          <cell r="FG42" t="str">
            <v>022204</v>
          </cell>
          <cell r="FH42">
            <v>104</v>
          </cell>
          <cell r="FI42" t="str">
            <v>022204</v>
          </cell>
          <cell r="FJ42">
            <v>113</v>
          </cell>
          <cell r="FK42" t="str">
            <v>022204</v>
          </cell>
          <cell r="FL42">
            <v>100</v>
          </cell>
          <cell r="FM42" t="str">
            <v>022204</v>
          </cell>
          <cell r="FN42">
            <v>99</v>
          </cell>
          <cell r="FO42" t="str">
            <v>022204</v>
          </cell>
          <cell r="FP42">
            <v>88</v>
          </cell>
          <cell r="FQ42" t="str">
            <v>022204</v>
          </cell>
          <cell r="FR42">
            <v>99</v>
          </cell>
          <cell r="FS42" t="str">
            <v>022204</v>
          </cell>
          <cell r="FT42">
            <v>104</v>
          </cell>
          <cell r="FU42" t="str">
            <v>022204</v>
          </cell>
          <cell r="FV42">
            <v>95</v>
          </cell>
          <cell r="FW42" t="str">
            <v>022204</v>
          </cell>
          <cell r="FX42">
            <v>125</v>
          </cell>
          <cell r="FY42" t="str">
            <v>022204</v>
          </cell>
          <cell r="FZ42">
            <v>127</v>
          </cell>
          <cell r="GA42" t="str">
            <v>022204</v>
          </cell>
          <cell r="GB42">
            <v>107</v>
          </cell>
          <cell r="GC42" t="str">
            <v>022204</v>
          </cell>
          <cell r="GD42">
            <v>104</v>
          </cell>
          <cell r="GE42" t="str">
            <v>022204</v>
          </cell>
          <cell r="GF42">
            <v>105</v>
          </cell>
          <cell r="GG42" t="str">
            <v>022204</v>
          </cell>
          <cell r="GH42">
            <v>107</v>
          </cell>
          <cell r="GI42" t="str">
            <v>022204</v>
          </cell>
          <cell r="GJ42">
            <v>101</v>
          </cell>
          <cell r="GK42" t="str">
            <v>022204</v>
          </cell>
          <cell r="GL42">
            <v>94</v>
          </cell>
          <cell r="GM42" t="str">
            <v>022204</v>
          </cell>
          <cell r="GN42">
            <v>103</v>
          </cell>
          <cell r="GO42" t="str">
            <v>022204</v>
          </cell>
          <cell r="GP42">
            <v>111</v>
          </cell>
          <cell r="GQ42" t="str">
            <v>022204</v>
          </cell>
          <cell r="GR42">
            <v>105</v>
          </cell>
          <cell r="GS42" t="str">
            <v>022204</v>
          </cell>
          <cell r="GT42">
            <v>87</v>
          </cell>
          <cell r="GU42" t="str">
            <v>022204</v>
          </cell>
          <cell r="GV42">
            <v>116</v>
          </cell>
          <cell r="GW42" t="str">
            <v>022204</v>
          </cell>
          <cell r="GX42">
            <v>135</v>
          </cell>
          <cell r="GY42" t="str">
            <v>022204</v>
          </cell>
          <cell r="GZ42">
            <v>141</v>
          </cell>
          <cell r="HA42" t="str">
            <v>022204</v>
          </cell>
          <cell r="HB42">
            <v>118</v>
          </cell>
          <cell r="HC42" t="str">
            <v>022204</v>
          </cell>
          <cell r="HD42">
            <v>137</v>
          </cell>
          <cell r="HE42" t="str">
            <v>022203</v>
          </cell>
          <cell r="HF42">
            <v>129</v>
          </cell>
          <cell r="HG42" t="str">
            <v>022204</v>
          </cell>
          <cell r="HH42">
            <v>113</v>
          </cell>
          <cell r="HI42" t="str">
            <v>022204</v>
          </cell>
          <cell r="HJ42">
            <v>135</v>
          </cell>
          <cell r="HK42" t="str">
            <v>022204</v>
          </cell>
          <cell r="HL42">
            <v>143</v>
          </cell>
          <cell r="HM42" t="str">
            <v>022204</v>
          </cell>
          <cell r="HN42">
            <v>116</v>
          </cell>
          <cell r="HO42" t="str">
            <v>022204</v>
          </cell>
          <cell r="HP42">
            <v>156</v>
          </cell>
          <cell r="HQ42" t="str">
            <v>022204</v>
          </cell>
          <cell r="HR42">
            <v>135</v>
          </cell>
          <cell r="HS42" t="str">
            <v>022204</v>
          </cell>
          <cell r="HT42">
            <v>143</v>
          </cell>
          <cell r="HU42" t="str">
            <v>022204</v>
          </cell>
          <cell r="HV42">
            <v>111</v>
          </cell>
          <cell r="HW42" t="str">
            <v>022203</v>
          </cell>
          <cell r="HX42">
            <v>141</v>
          </cell>
          <cell r="HY42" t="str">
            <v>022204</v>
          </cell>
          <cell r="HZ42">
            <v>131</v>
          </cell>
          <cell r="IA42" t="str">
            <v>022204</v>
          </cell>
          <cell r="IB42">
            <v>141</v>
          </cell>
          <cell r="IC42" t="str">
            <v>022204</v>
          </cell>
          <cell r="ID42">
            <v>129</v>
          </cell>
          <cell r="IE42" t="str">
            <v>022204</v>
          </cell>
          <cell r="IF42">
            <v>136</v>
          </cell>
          <cell r="IG42" t="str">
            <v>022204</v>
          </cell>
          <cell r="IH42">
            <v>158</v>
          </cell>
          <cell r="II42" t="str">
            <v>022204</v>
          </cell>
          <cell r="IJ42">
            <v>147</v>
          </cell>
          <cell r="IK42" t="str">
            <v>022203</v>
          </cell>
          <cell r="IL42">
            <v>173</v>
          </cell>
          <cell r="IM42" t="str">
            <v>022204</v>
          </cell>
          <cell r="IN42">
            <v>161</v>
          </cell>
          <cell r="IO42" t="str">
            <v>022204</v>
          </cell>
          <cell r="IP42">
            <v>137</v>
          </cell>
          <cell r="IQ42" t="str">
            <v>022204</v>
          </cell>
          <cell r="IR42">
            <v>122</v>
          </cell>
          <cell r="IS42" t="str">
            <v>022204</v>
          </cell>
          <cell r="IT42">
            <v>138</v>
          </cell>
          <cell r="IU42" t="str">
            <v>022204</v>
          </cell>
          <cell r="IV42">
            <v>115</v>
          </cell>
          <cell r="IW42" t="str">
            <v>022204</v>
          </cell>
          <cell r="IX42">
            <v>131</v>
          </cell>
          <cell r="IY42" t="str">
            <v>022204</v>
          </cell>
          <cell r="IZ42">
            <v>120</v>
          </cell>
          <cell r="JA42" t="str">
            <v>022204</v>
          </cell>
          <cell r="JB42">
            <v>128</v>
          </cell>
          <cell r="JC42" t="str">
            <v>022204</v>
          </cell>
          <cell r="JD42">
            <v>97</v>
          </cell>
          <cell r="JE42" t="str">
            <v>022204</v>
          </cell>
          <cell r="JF42">
            <v>108</v>
          </cell>
          <cell r="JG42" t="str">
            <v>022204</v>
          </cell>
          <cell r="JH42">
            <v>99</v>
          </cell>
          <cell r="JI42" t="str">
            <v>022204</v>
          </cell>
          <cell r="JJ42">
            <v>120</v>
          </cell>
          <cell r="JK42" t="str">
            <v>022204</v>
          </cell>
          <cell r="JL42">
            <v>69</v>
          </cell>
          <cell r="JM42" t="str">
            <v>022204</v>
          </cell>
          <cell r="JN42">
            <v>80</v>
          </cell>
          <cell r="JO42" t="str">
            <v>022204</v>
          </cell>
          <cell r="JP42">
            <v>67</v>
          </cell>
          <cell r="JQ42" t="str">
            <v>022204</v>
          </cell>
          <cell r="JR42">
            <v>95</v>
          </cell>
          <cell r="JS42" t="str">
            <v>022204</v>
          </cell>
          <cell r="JT42">
            <v>61</v>
          </cell>
          <cell r="JU42" t="str">
            <v>022204</v>
          </cell>
          <cell r="JV42">
            <v>100</v>
          </cell>
          <cell r="JW42" t="str">
            <v>022204</v>
          </cell>
          <cell r="JX42">
            <v>52</v>
          </cell>
          <cell r="JY42" t="str">
            <v>022204</v>
          </cell>
          <cell r="JZ42">
            <v>86</v>
          </cell>
          <cell r="KA42" t="str">
            <v>022204</v>
          </cell>
          <cell r="KB42">
            <v>55</v>
          </cell>
          <cell r="KC42" t="str">
            <v>022204</v>
          </cell>
          <cell r="KD42">
            <v>87</v>
          </cell>
          <cell r="KE42" t="str">
            <v>022204</v>
          </cell>
          <cell r="KF42">
            <v>32</v>
          </cell>
          <cell r="KG42" t="str">
            <v>022204</v>
          </cell>
          <cell r="KH42">
            <v>45</v>
          </cell>
          <cell r="KI42" t="str">
            <v>022204</v>
          </cell>
          <cell r="KJ42">
            <v>28</v>
          </cell>
          <cell r="KK42" t="str">
            <v>022204</v>
          </cell>
          <cell r="KL42">
            <v>50</v>
          </cell>
          <cell r="KM42" t="str">
            <v>022204</v>
          </cell>
          <cell r="KN42">
            <v>27</v>
          </cell>
          <cell r="KO42" t="str">
            <v>022204</v>
          </cell>
          <cell r="KP42">
            <v>47</v>
          </cell>
          <cell r="KQ42" t="str">
            <v>022204</v>
          </cell>
          <cell r="KR42">
            <v>9</v>
          </cell>
          <cell r="KS42" t="str">
            <v>022204</v>
          </cell>
          <cell r="KT42">
            <v>16</v>
          </cell>
          <cell r="KU42" t="str">
            <v>022204</v>
          </cell>
          <cell r="KV42">
            <v>3</v>
          </cell>
          <cell r="KW42" t="str">
            <v>022204</v>
          </cell>
          <cell r="KX42">
            <v>16</v>
          </cell>
          <cell r="KY42" t="str">
            <v>022204</v>
          </cell>
          <cell r="KZ42">
            <v>8</v>
          </cell>
          <cell r="LA42" t="str">
            <v>022204</v>
          </cell>
          <cell r="LB42">
            <v>25</v>
          </cell>
          <cell r="LC42" t="str">
            <v>022204</v>
          </cell>
          <cell r="LD42">
            <v>9</v>
          </cell>
          <cell r="LE42" t="str">
            <v>022204</v>
          </cell>
          <cell r="LF42">
            <v>39</v>
          </cell>
          <cell r="LG42" t="str">
            <v>022204</v>
          </cell>
          <cell r="LH42">
            <v>16</v>
          </cell>
          <cell r="LI42" t="str">
            <v>022204</v>
          </cell>
          <cell r="LJ42">
            <v>46</v>
          </cell>
          <cell r="LK42" t="str">
            <v>022204</v>
          </cell>
          <cell r="LL42">
            <v>26</v>
          </cell>
          <cell r="LM42" t="str">
            <v>022204</v>
          </cell>
          <cell r="LN42">
            <v>59</v>
          </cell>
          <cell r="LO42" t="str">
            <v>022204</v>
          </cell>
          <cell r="LP42">
            <v>22</v>
          </cell>
          <cell r="LQ42" t="str">
            <v>022204</v>
          </cell>
          <cell r="LR42">
            <v>68</v>
          </cell>
          <cell r="LS42" t="str">
            <v>022204</v>
          </cell>
          <cell r="LT42">
            <v>22</v>
          </cell>
          <cell r="LU42" t="str">
            <v>022204</v>
          </cell>
          <cell r="LV42">
            <v>53</v>
          </cell>
          <cell r="LW42" t="str">
            <v>022204</v>
          </cell>
          <cell r="LX42">
            <v>15</v>
          </cell>
          <cell r="LY42" t="str">
            <v>022204</v>
          </cell>
          <cell r="LZ42">
            <v>51</v>
          </cell>
          <cell r="MA42" t="str">
            <v>022204</v>
          </cell>
          <cell r="MB42">
            <v>10</v>
          </cell>
          <cell r="MC42" t="str">
            <v>022204</v>
          </cell>
          <cell r="MD42">
            <v>54</v>
          </cell>
          <cell r="ME42" t="str">
            <v>022204</v>
          </cell>
          <cell r="MF42">
            <v>13</v>
          </cell>
          <cell r="MG42" t="str">
            <v>022204</v>
          </cell>
          <cell r="MH42">
            <v>36</v>
          </cell>
          <cell r="MI42" t="str">
            <v>022204</v>
          </cell>
          <cell r="MJ42">
            <v>7</v>
          </cell>
          <cell r="MK42" t="str">
            <v>022204</v>
          </cell>
          <cell r="ML42">
            <v>27</v>
          </cell>
          <cell r="MM42" t="str">
            <v>022204</v>
          </cell>
          <cell r="MN42">
            <v>6</v>
          </cell>
          <cell r="MO42" t="str">
            <v>022204</v>
          </cell>
          <cell r="MP42">
            <v>31</v>
          </cell>
          <cell r="MQ42" t="str">
            <v>022204</v>
          </cell>
          <cell r="MR42">
            <v>5</v>
          </cell>
          <cell r="MS42" t="str">
            <v>022204</v>
          </cell>
          <cell r="MT42">
            <v>21</v>
          </cell>
          <cell r="MU42" t="str">
            <v>022204</v>
          </cell>
          <cell r="MV42">
            <v>5</v>
          </cell>
          <cell r="MW42" t="str">
            <v>022204</v>
          </cell>
          <cell r="MX42">
            <v>26</v>
          </cell>
          <cell r="MY42" t="str">
            <v>022204</v>
          </cell>
          <cell r="MZ42">
            <v>2</v>
          </cell>
          <cell r="NA42" t="str">
            <v>022204</v>
          </cell>
          <cell r="NB42">
            <v>12</v>
          </cell>
          <cell r="NC42" t="str">
            <v>022204</v>
          </cell>
          <cell r="ND42">
            <v>2</v>
          </cell>
          <cell r="NE42" t="str">
            <v>022204</v>
          </cell>
          <cell r="NF42">
            <v>10</v>
          </cell>
          <cell r="NG42" t="str">
            <v>022204</v>
          </cell>
          <cell r="NH42">
            <v>2</v>
          </cell>
          <cell r="NI42" t="str">
            <v>022205</v>
          </cell>
          <cell r="NJ42">
            <v>34</v>
          </cell>
          <cell r="NM42" t="str">
            <v>022204</v>
          </cell>
          <cell r="NN42">
            <v>2</v>
          </cell>
          <cell r="NQ42" t="str">
            <v>022205</v>
          </cell>
          <cell r="NR42">
            <v>10</v>
          </cell>
          <cell r="NU42" t="str">
            <v>022400</v>
          </cell>
          <cell r="NV42">
            <v>6</v>
          </cell>
          <cell r="NY42" t="str">
            <v>023005</v>
          </cell>
          <cell r="NZ42">
            <v>1</v>
          </cell>
          <cell r="OC42" t="str">
            <v>027001</v>
          </cell>
          <cell r="OD42">
            <v>2</v>
          </cell>
        </row>
        <row r="43">
          <cell r="C43" t="str">
            <v>022205</v>
          </cell>
          <cell r="D43">
            <v>213</v>
          </cell>
          <cell r="E43" t="str">
            <v>022205</v>
          </cell>
          <cell r="F43">
            <v>204</v>
          </cell>
          <cell r="G43" t="str">
            <v>022205</v>
          </cell>
          <cell r="H43">
            <v>221</v>
          </cell>
          <cell r="I43" t="str">
            <v>022205</v>
          </cell>
          <cell r="J43">
            <v>190</v>
          </cell>
          <cell r="K43" t="str">
            <v>022205</v>
          </cell>
          <cell r="L43">
            <v>269</v>
          </cell>
          <cell r="M43" t="str">
            <v>022205</v>
          </cell>
          <cell r="N43">
            <v>257</v>
          </cell>
          <cell r="O43" t="str">
            <v>022205</v>
          </cell>
          <cell r="P43">
            <v>266</v>
          </cell>
          <cell r="Q43" t="str">
            <v>022205</v>
          </cell>
          <cell r="R43">
            <v>248</v>
          </cell>
          <cell r="S43" t="str">
            <v>022205</v>
          </cell>
          <cell r="T43">
            <v>293</v>
          </cell>
          <cell r="U43" t="str">
            <v>022205</v>
          </cell>
          <cell r="V43">
            <v>280</v>
          </cell>
          <cell r="W43" t="str">
            <v>022205</v>
          </cell>
          <cell r="X43">
            <v>311</v>
          </cell>
          <cell r="Y43" t="str">
            <v>022205</v>
          </cell>
          <cell r="Z43">
            <v>312</v>
          </cell>
          <cell r="AA43" t="str">
            <v>022205</v>
          </cell>
          <cell r="AB43">
            <v>329</v>
          </cell>
          <cell r="AC43" t="str">
            <v>022205</v>
          </cell>
          <cell r="AD43">
            <v>317</v>
          </cell>
          <cell r="AE43" t="str">
            <v>022205</v>
          </cell>
          <cell r="AF43">
            <v>352</v>
          </cell>
          <cell r="AG43" t="str">
            <v>022205</v>
          </cell>
          <cell r="AH43">
            <v>353</v>
          </cell>
          <cell r="AI43" t="str">
            <v>022205</v>
          </cell>
          <cell r="AJ43">
            <v>354</v>
          </cell>
          <cell r="AK43" t="str">
            <v>022205</v>
          </cell>
          <cell r="AL43">
            <v>328</v>
          </cell>
          <cell r="AM43" t="str">
            <v>022205</v>
          </cell>
          <cell r="AN43">
            <v>341</v>
          </cell>
          <cell r="AO43" t="str">
            <v>022205</v>
          </cell>
          <cell r="AP43">
            <v>319</v>
          </cell>
          <cell r="AQ43" t="str">
            <v>022205</v>
          </cell>
          <cell r="AR43">
            <v>344</v>
          </cell>
          <cell r="AS43" t="str">
            <v>022205</v>
          </cell>
          <cell r="AT43">
            <v>321</v>
          </cell>
          <cell r="AU43" t="str">
            <v>022205</v>
          </cell>
          <cell r="AV43">
            <v>354</v>
          </cell>
          <cell r="AW43" t="str">
            <v>022205</v>
          </cell>
          <cell r="AX43">
            <v>348</v>
          </cell>
          <cell r="AY43" t="str">
            <v>022205</v>
          </cell>
          <cell r="AZ43">
            <v>333</v>
          </cell>
          <cell r="BA43" t="str">
            <v>022205</v>
          </cell>
          <cell r="BB43">
            <v>328</v>
          </cell>
          <cell r="BC43" t="str">
            <v>022205</v>
          </cell>
          <cell r="BD43">
            <v>365</v>
          </cell>
          <cell r="BE43" t="str">
            <v>022205</v>
          </cell>
          <cell r="BF43">
            <v>300</v>
          </cell>
          <cell r="BG43" t="str">
            <v>022205</v>
          </cell>
          <cell r="BH43">
            <v>249</v>
          </cell>
          <cell r="BI43" t="str">
            <v>022205</v>
          </cell>
          <cell r="BJ43">
            <v>188</v>
          </cell>
          <cell r="BK43" t="str">
            <v>022205</v>
          </cell>
          <cell r="BL43">
            <v>237</v>
          </cell>
          <cell r="BM43" t="str">
            <v>022205</v>
          </cell>
          <cell r="BN43">
            <v>201</v>
          </cell>
          <cell r="BO43" t="str">
            <v>022117</v>
          </cell>
          <cell r="BP43">
            <v>31</v>
          </cell>
          <cell r="BQ43" t="str">
            <v>022117</v>
          </cell>
          <cell r="BR43">
            <v>27</v>
          </cell>
          <cell r="BS43" t="str">
            <v>022201</v>
          </cell>
          <cell r="BT43">
            <v>250</v>
          </cell>
          <cell r="BU43" t="str">
            <v>022203</v>
          </cell>
          <cell r="BV43">
            <v>52</v>
          </cell>
          <cell r="BW43" t="str">
            <v>022201</v>
          </cell>
          <cell r="BX43">
            <v>227</v>
          </cell>
          <cell r="BY43" t="str">
            <v>022203</v>
          </cell>
          <cell r="BZ43">
            <v>35</v>
          </cell>
          <cell r="CA43" t="str">
            <v>022205</v>
          </cell>
          <cell r="CB43">
            <v>201</v>
          </cell>
          <cell r="CC43" t="str">
            <v>022204</v>
          </cell>
          <cell r="CD43">
            <v>58</v>
          </cell>
          <cell r="CE43" t="str">
            <v>022203</v>
          </cell>
          <cell r="CF43">
            <v>75</v>
          </cell>
          <cell r="CG43" t="str">
            <v>022203</v>
          </cell>
          <cell r="CH43">
            <v>40</v>
          </cell>
          <cell r="CI43" t="str">
            <v>022202</v>
          </cell>
          <cell r="CJ43">
            <v>222</v>
          </cell>
          <cell r="CK43" t="str">
            <v>022205</v>
          </cell>
          <cell r="CL43">
            <v>131</v>
          </cell>
          <cell r="CM43" t="str">
            <v>022205</v>
          </cell>
          <cell r="CN43">
            <v>219</v>
          </cell>
          <cell r="CO43" t="str">
            <v>022203</v>
          </cell>
          <cell r="CP43">
            <v>51</v>
          </cell>
          <cell r="CQ43" t="str">
            <v>022205</v>
          </cell>
          <cell r="CR43">
            <v>216</v>
          </cell>
          <cell r="CS43" t="str">
            <v>022204</v>
          </cell>
          <cell r="CT43">
            <v>49</v>
          </cell>
          <cell r="CU43" t="str">
            <v>022205</v>
          </cell>
          <cell r="CV43">
            <v>229</v>
          </cell>
          <cell r="CW43" t="str">
            <v>022205</v>
          </cell>
          <cell r="CX43">
            <v>154</v>
          </cell>
          <cell r="CY43" t="str">
            <v>022205</v>
          </cell>
          <cell r="CZ43">
            <v>212</v>
          </cell>
          <cell r="DA43" t="str">
            <v>022203</v>
          </cell>
          <cell r="DB43">
            <v>58</v>
          </cell>
          <cell r="DC43" t="str">
            <v>022205</v>
          </cell>
          <cell r="DD43">
            <v>238</v>
          </cell>
          <cell r="DE43" t="str">
            <v>022204</v>
          </cell>
          <cell r="DF43">
            <v>61</v>
          </cell>
          <cell r="DG43" t="str">
            <v>022205</v>
          </cell>
          <cell r="DH43">
            <v>214</v>
          </cell>
          <cell r="DI43" t="str">
            <v>022204</v>
          </cell>
          <cell r="DJ43">
            <v>59</v>
          </cell>
          <cell r="DK43" t="str">
            <v>022205</v>
          </cell>
          <cell r="DL43">
            <v>249</v>
          </cell>
          <cell r="DM43" t="str">
            <v>022205</v>
          </cell>
          <cell r="DN43">
            <v>198</v>
          </cell>
          <cell r="DO43" t="str">
            <v>022205</v>
          </cell>
          <cell r="DP43">
            <v>244</v>
          </cell>
          <cell r="DQ43" t="str">
            <v>022205</v>
          </cell>
          <cell r="DR43">
            <v>235</v>
          </cell>
          <cell r="DS43" t="str">
            <v>022204</v>
          </cell>
          <cell r="DT43">
            <v>99</v>
          </cell>
          <cell r="DU43" t="str">
            <v>022204</v>
          </cell>
          <cell r="DV43">
            <v>83</v>
          </cell>
          <cell r="DW43" t="str">
            <v>022205</v>
          </cell>
          <cell r="DX43">
            <v>387</v>
          </cell>
          <cell r="DY43" t="str">
            <v>022205</v>
          </cell>
          <cell r="DZ43">
            <v>287</v>
          </cell>
          <cell r="EA43" t="str">
            <v>022205</v>
          </cell>
          <cell r="EB43">
            <v>327</v>
          </cell>
          <cell r="EC43" t="str">
            <v>022205</v>
          </cell>
          <cell r="ED43">
            <v>316</v>
          </cell>
          <cell r="EE43" t="str">
            <v>022205</v>
          </cell>
          <cell r="EF43">
            <v>370</v>
          </cell>
          <cell r="EG43" t="str">
            <v>022204</v>
          </cell>
          <cell r="EH43">
            <v>110</v>
          </cell>
          <cell r="EI43" t="str">
            <v>022205</v>
          </cell>
          <cell r="EJ43">
            <v>365</v>
          </cell>
          <cell r="EK43" t="str">
            <v>022205</v>
          </cell>
          <cell r="EL43">
            <v>362</v>
          </cell>
          <cell r="EM43" t="str">
            <v>022205</v>
          </cell>
          <cell r="EN43">
            <v>325</v>
          </cell>
          <cell r="EO43" t="str">
            <v>022205</v>
          </cell>
          <cell r="EP43">
            <v>319</v>
          </cell>
          <cell r="EQ43" t="str">
            <v>022205</v>
          </cell>
          <cell r="ER43">
            <v>328</v>
          </cell>
          <cell r="ES43" t="str">
            <v>022204</v>
          </cell>
          <cell r="ET43">
            <v>104</v>
          </cell>
          <cell r="EU43" t="str">
            <v>022205</v>
          </cell>
          <cell r="EV43">
            <v>357</v>
          </cell>
          <cell r="EW43" t="str">
            <v>022205</v>
          </cell>
          <cell r="EX43">
            <v>327</v>
          </cell>
          <cell r="EY43" t="str">
            <v>022205</v>
          </cell>
          <cell r="EZ43">
            <v>319</v>
          </cell>
          <cell r="FA43" t="str">
            <v>022205</v>
          </cell>
          <cell r="FB43">
            <v>305</v>
          </cell>
          <cell r="FC43" t="str">
            <v>022205</v>
          </cell>
          <cell r="FD43">
            <v>341</v>
          </cell>
          <cell r="FE43" t="str">
            <v>022205</v>
          </cell>
          <cell r="FF43">
            <v>314</v>
          </cell>
          <cell r="FG43" t="str">
            <v>022205</v>
          </cell>
          <cell r="FH43">
            <v>262</v>
          </cell>
          <cell r="FI43" t="str">
            <v>022205</v>
          </cell>
          <cell r="FJ43">
            <v>268</v>
          </cell>
          <cell r="FK43" t="str">
            <v>022205</v>
          </cell>
          <cell r="FL43">
            <v>281</v>
          </cell>
          <cell r="FM43" t="str">
            <v>022205</v>
          </cell>
          <cell r="FN43">
            <v>270</v>
          </cell>
          <cell r="FO43" t="str">
            <v>022205</v>
          </cell>
          <cell r="FP43">
            <v>246</v>
          </cell>
          <cell r="FQ43" t="str">
            <v>022205</v>
          </cell>
          <cell r="FR43">
            <v>241</v>
          </cell>
          <cell r="FS43" t="str">
            <v>022205</v>
          </cell>
          <cell r="FT43">
            <v>277</v>
          </cell>
          <cell r="FU43" t="str">
            <v>022205</v>
          </cell>
          <cell r="FV43">
            <v>260</v>
          </cell>
          <cell r="FW43" t="str">
            <v>022205</v>
          </cell>
          <cell r="FX43">
            <v>271</v>
          </cell>
          <cell r="FY43" t="str">
            <v>022205</v>
          </cell>
          <cell r="FZ43">
            <v>251</v>
          </cell>
          <cell r="GA43" t="str">
            <v>022205</v>
          </cell>
          <cell r="GB43">
            <v>237</v>
          </cell>
          <cell r="GC43" t="str">
            <v>022205</v>
          </cell>
          <cell r="GD43">
            <v>245</v>
          </cell>
          <cell r="GE43" t="str">
            <v>022205</v>
          </cell>
          <cell r="GF43">
            <v>268</v>
          </cell>
          <cell r="GG43" t="str">
            <v>022205</v>
          </cell>
          <cell r="GH43">
            <v>286</v>
          </cell>
          <cell r="GI43" t="str">
            <v>022205</v>
          </cell>
          <cell r="GJ43">
            <v>274</v>
          </cell>
          <cell r="GK43" t="str">
            <v>022205</v>
          </cell>
          <cell r="GL43">
            <v>249</v>
          </cell>
          <cell r="GM43" t="str">
            <v>022205</v>
          </cell>
          <cell r="GN43">
            <v>248</v>
          </cell>
          <cell r="GO43" t="str">
            <v>022205</v>
          </cell>
          <cell r="GP43">
            <v>282</v>
          </cell>
          <cell r="GQ43" t="str">
            <v>022205</v>
          </cell>
          <cell r="GR43">
            <v>267</v>
          </cell>
          <cell r="GS43" t="str">
            <v>022205</v>
          </cell>
          <cell r="GT43">
            <v>296</v>
          </cell>
          <cell r="GU43" t="str">
            <v>022205</v>
          </cell>
          <cell r="GV43">
            <v>300</v>
          </cell>
          <cell r="GW43" t="str">
            <v>022205</v>
          </cell>
          <cell r="GX43">
            <v>253</v>
          </cell>
          <cell r="GY43" t="str">
            <v>022205</v>
          </cell>
          <cell r="GZ43">
            <v>265</v>
          </cell>
          <cell r="HA43" t="str">
            <v>022205</v>
          </cell>
          <cell r="HB43">
            <v>243</v>
          </cell>
          <cell r="HC43" t="str">
            <v>022205</v>
          </cell>
          <cell r="HD43">
            <v>307</v>
          </cell>
          <cell r="HE43" t="str">
            <v>022204</v>
          </cell>
          <cell r="HF43">
            <v>108</v>
          </cell>
          <cell r="HG43" t="str">
            <v>022205</v>
          </cell>
          <cell r="HH43">
            <v>309</v>
          </cell>
          <cell r="HI43" t="str">
            <v>022205</v>
          </cell>
          <cell r="HJ43">
            <v>276</v>
          </cell>
          <cell r="HK43" t="str">
            <v>022205</v>
          </cell>
          <cell r="HL43">
            <v>275</v>
          </cell>
          <cell r="HM43" t="str">
            <v>022205</v>
          </cell>
          <cell r="HN43">
            <v>293</v>
          </cell>
          <cell r="HO43" t="str">
            <v>022205</v>
          </cell>
          <cell r="HP43">
            <v>312</v>
          </cell>
          <cell r="HQ43" t="str">
            <v>022205</v>
          </cell>
          <cell r="HR43">
            <v>351</v>
          </cell>
          <cell r="HS43" t="str">
            <v>022205</v>
          </cell>
          <cell r="HT43">
            <v>340</v>
          </cell>
          <cell r="HU43" t="str">
            <v>022205</v>
          </cell>
          <cell r="HV43">
            <v>345</v>
          </cell>
          <cell r="HW43" t="str">
            <v>022204</v>
          </cell>
          <cell r="HX43">
            <v>118</v>
          </cell>
          <cell r="HY43" t="str">
            <v>022205</v>
          </cell>
          <cell r="HZ43">
            <v>367</v>
          </cell>
          <cell r="IA43" t="str">
            <v>022205</v>
          </cell>
          <cell r="IB43">
            <v>358</v>
          </cell>
          <cell r="IC43" t="str">
            <v>022205</v>
          </cell>
          <cell r="ID43">
            <v>376</v>
          </cell>
          <cell r="IE43" t="str">
            <v>022205</v>
          </cell>
          <cell r="IF43">
            <v>350</v>
          </cell>
          <cell r="IG43" t="str">
            <v>022205</v>
          </cell>
          <cell r="IH43">
            <v>396</v>
          </cell>
          <cell r="II43" t="str">
            <v>022205</v>
          </cell>
          <cell r="IJ43">
            <v>347</v>
          </cell>
          <cell r="IK43" t="str">
            <v>022204</v>
          </cell>
          <cell r="IL43">
            <v>154</v>
          </cell>
          <cell r="IM43" t="str">
            <v>022205</v>
          </cell>
          <cell r="IN43">
            <v>372</v>
          </cell>
          <cell r="IO43" t="str">
            <v>022205</v>
          </cell>
          <cell r="IP43">
            <v>384</v>
          </cell>
          <cell r="IQ43" t="str">
            <v>022205</v>
          </cell>
          <cell r="IR43">
            <v>308</v>
          </cell>
          <cell r="IS43" t="str">
            <v>022205</v>
          </cell>
          <cell r="IT43">
            <v>369</v>
          </cell>
          <cell r="IU43" t="str">
            <v>022205</v>
          </cell>
          <cell r="IV43">
            <v>290</v>
          </cell>
          <cell r="IW43" t="str">
            <v>022205</v>
          </cell>
          <cell r="IX43">
            <v>362</v>
          </cell>
          <cell r="IY43" t="str">
            <v>022205</v>
          </cell>
          <cell r="IZ43">
            <v>279</v>
          </cell>
          <cell r="JA43" t="str">
            <v>022205</v>
          </cell>
          <cell r="JB43">
            <v>313</v>
          </cell>
          <cell r="JC43" t="str">
            <v>022205</v>
          </cell>
          <cell r="JD43">
            <v>237</v>
          </cell>
          <cell r="JE43" t="str">
            <v>022205</v>
          </cell>
          <cell r="JF43">
            <v>316</v>
          </cell>
          <cell r="JG43" t="str">
            <v>022205</v>
          </cell>
          <cell r="JH43">
            <v>200</v>
          </cell>
          <cell r="JI43" t="str">
            <v>022205</v>
          </cell>
          <cell r="JJ43">
            <v>278</v>
          </cell>
          <cell r="JK43" t="str">
            <v>022205</v>
          </cell>
          <cell r="JL43">
            <v>178</v>
          </cell>
          <cell r="JM43" t="str">
            <v>022205</v>
          </cell>
          <cell r="JN43">
            <v>231</v>
          </cell>
          <cell r="JO43" t="str">
            <v>022205</v>
          </cell>
          <cell r="JP43">
            <v>180</v>
          </cell>
          <cell r="JQ43" t="str">
            <v>022205</v>
          </cell>
          <cell r="JR43">
            <v>224</v>
          </cell>
          <cell r="JS43" t="str">
            <v>022205</v>
          </cell>
          <cell r="JT43">
            <v>141</v>
          </cell>
          <cell r="JU43" t="str">
            <v>022205</v>
          </cell>
          <cell r="JV43">
            <v>244</v>
          </cell>
          <cell r="JW43" t="str">
            <v>022205</v>
          </cell>
          <cell r="JX43">
            <v>136</v>
          </cell>
          <cell r="JY43" t="str">
            <v>022205</v>
          </cell>
          <cell r="JZ43">
            <v>172</v>
          </cell>
          <cell r="KA43" t="str">
            <v>022205</v>
          </cell>
          <cell r="KB43">
            <v>115</v>
          </cell>
          <cell r="KC43" t="str">
            <v>022205</v>
          </cell>
          <cell r="KD43">
            <v>182</v>
          </cell>
          <cell r="KE43" t="str">
            <v>022205</v>
          </cell>
          <cell r="KF43">
            <v>81</v>
          </cell>
          <cell r="KG43" t="str">
            <v>022205</v>
          </cell>
          <cell r="KH43">
            <v>149</v>
          </cell>
          <cell r="KI43" t="str">
            <v>022205</v>
          </cell>
          <cell r="KJ43">
            <v>69</v>
          </cell>
          <cell r="KK43" t="str">
            <v>022205</v>
          </cell>
          <cell r="KL43">
            <v>144</v>
          </cell>
          <cell r="KM43" t="str">
            <v>022205</v>
          </cell>
          <cell r="KN43">
            <v>73</v>
          </cell>
          <cell r="KO43" t="str">
            <v>022205</v>
          </cell>
          <cell r="KP43">
            <v>121</v>
          </cell>
          <cell r="KQ43" t="str">
            <v>022205</v>
          </cell>
          <cell r="KR43">
            <v>30</v>
          </cell>
          <cell r="KS43" t="str">
            <v>022205</v>
          </cell>
          <cell r="KT43">
            <v>88</v>
          </cell>
          <cell r="KU43" t="str">
            <v>022205</v>
          </cell>
          <cell r="KV43">
            <v>17</v>
          </cell>
          <cell r="KW43" t="str">
            <v>022205</v>
          </cell>
          <cell r="KX43">
            <v>35</v>
          </cell>
          <cell r="KY43" t="str">
            <v>022205</v>
          </cell>
          <cell r="KZ43">
            <v>17</v>
          </cell>
          <cell r="LA43" t="str">
            <v>022205</v>
          </cell>
          <cell r="LB43">
            <v>51</v>
          </cell>
          <cell r="LC43" t="str">
            <v>022205</v>
          </cell>
          <cell r="LD43">
            <v>43</v>
          </cell>
          <cell r="LE43" t="str">
            <v>022205</v>
          </cell>
          <cell r="LF43">
            <v>118</v>
          </cell>
          <cell r="LG43" t="str">
            <v>022205</v>
          </cell>
          <cell r="LH43">
            <v>52</v>
          </cell>
          <cell r="LI43" t="str">
            <v>022205</v>
          </cell>
          <cell r="LJ43">
            <v>131</v>
          </cell>
          <cell r="LK43" t="str">
            <v>022205</v>
          </cell>
          <cell r="LL43">
            <v>41</v>
          </cell>
          <cell r="LM43" t="str">
            <v>022205</v>
          </cell>
          <cell r="LN43">
            <v>115</v>
          </cell>
          <cell r="LO43" t="str">
            <v>022205</v>
          </cell>
          <cell r="LP43">
            <v>66</v>
          </cell>
          <cell r="LQ43" t="str">
            <v>022205</v>
          </cell>
          <cell r="LR43">
            <v>172</v>
          </cell>
          <cell r="LS43" t="str">
            <v>022205</v>
          </cell>
          <cell r="LT43">
            <v>35</v>
          </cell>
          <cell r="LU43" t="str">
            <v>022205</v>
          </cell>
          <cell r="LV43">
            <v>127</v>
          </cell>
          <cell r="LW43" t="str">
            <v>022205</v>
          </cell>
          <cell r="LX43">
            <v>41</v>
          </cell>
          <cell r="LY43" t="str">
            <v>022205</v>
          </cell>
          <cell r="LZ43">
            <v>131</v>
          </cell>
          <cell r="MA43" t="str">
            <v>022205</v>
          </cell>
          <cell r="MB43">
            <v>32</v>
          </cell>
          <cell r="MC43" t="str">
            <v>022205</v>
          </cell>
          <cell r="MD43">
            <v>107</v>
          </cell>
          <cell r="ME43" t="str">
            <v>022205</v>
          </cell>
          <cell r="MF43">
            <v>28</v>
          </cell>
          <cell r="MG43" t="str">
            <v>022205</v>
          </cell>
          <cell r="MH43">
            <v>95</v>
          </cell>
          <cell r="MI43" t="str">
            <v>022205</v>
          </cell>
          <cell r="MJ43">
            <v>20</v>
          </cell>
          <cell r="MK43" t="str">
            <v>022205</v>
          </cell>
          <cell r="ML43">
            <v>85</v>
          </cell>
          <cell r="MM43" t="str">
            <v>022205</v>
          </cell>
          <cell r="MN43">
            <v>16</v>
          </cell>
          <cell r="MO43" t="str">
            <v>022205</v>
          </cell>
          <cell r="MP43">
            <v>52</v>
          </cell>
          <cell r="MQ43" t="str">
            <v>022205</v>
          </cell>
          <cell r="MR43">
            <v>9</v>
          </cell>
          <cell r="MS43" t="str">
            <v>022205</v>
          </cell>
          <cell r="MT43">
            <v>57</v>
          </cell>
          <cell r="MU43" t="str">
            <v>022205</v>
          </cell>
          <cell r="MV43">
            <v>8</v>
          </cell>
          <cell r="MW43" t="str">
            <v>022205</v>
          </cell>
          <cell r="MX43">
            <v>49</v>
          </cell>
          <cell r="MY43" t="str">
            <v>022205</v>
          </cell>
          <cell r="MZ43">
            <v>6</v>
          </cell>
          <cell r="NA43" t="str">
            <v>022205</v>
          </cell>
          <cell r="NB43">
            <v>34</v>
          </cell>
          <cell r="NC43" t="str">
            <v>022205</v>
          </cell>
          <cell r="ND43">
            <v>10</v>
          </cell>
          <cell r="NE43" t="str">
            <v>022205</v>
          </cell>
          <cell r="NF43">
            <v>28</v>
          </cell>
          <cell r="NI43" t="str">
            <v>022208</v>
          </cell>
          <cell r="NJ43">
            <v>15</v>
          </cell>
          <cell r="NK43" t="str">
            <v>022205</v>
          </cell>
          <cell r="NL43">
            <v>2</v>
          </cell>
          <cell r="NM43" t="str">
            <v>022205</v>
          </cell>
          <cell r="NN43">
            <v>11</v>
          </cell>
          <cell r="NO43" t="str">
            <v>022205</v>
          </cell>
          <cell r="NP43">
            <v>1</v>
          </cell>
          <cell r="NQ43" t="str">
            <v>022208</v>
          </cell>
          <cell r="NR43">
            <v>6</v>
          </cell>
          <cell r="NS43" t="str">
            <v>022205</v>
          </cell>
          <cell r="NT43">
            <v>1</v>
          </cell>
          <cell r="NU43" t="str">
            <v>022720</v>
          </cell>
          <cell r="NV43">
            <v>5</v>
          </cell>
          <cell r="NY43" t="str">
            <v>023006</v>
          </cell>
          <cell r="NZ43">
            <v>2</v>
          </cell>
          <cell r="OC43" t="str">
            <v>027002</v>
          </cell>
          <cell r="OD43">
            <v>1</v>
          </cell>
        </row>
        <row r="44">
          <cell r="C44" t="str">
            <v>022208</v>
          </cell>
          <cell r="D44">
            <v>123</v>
          </cell>
          <cell r="E44" t="str">
            <v>022208</v>
          </cell>
          <cell r="F44">
            <v>93</v>
          </cell>
          <cell r="G44" t="str">
            <v>022208</v>
          </cell>
          <cell r="H44">
            <v>104</v>
          </cell>
          <cell r="I44" t="str">
            <v>022208</v>
          </cell>
          <cell r="J44">
            <v>103</v>
          </cell>
          <cell r="K44" t="str">
            <v>022208</v>
          </cell>
          <cell r="L44">
            <v>126</v>
          </cell>
          <cell r="M44" t="str">
            <v>022208</v>
          </cell>
          <cell r="N44">
            <v>105</v>
          </cell>
          <cell r="O44" t="str">
            <v>022208</v>
          </cell>
          <cell r="P44">
            <v>152</v>
          </cell>
          <cell r="Q44" t="str">
            <v>022208</v>
          </cell>
          <cell r="R44">
            <v>130</v>
          </cell>
          <cell r="S44" t="str">
            <v>022208</v>
          </cell>
          <cell r="T44">
            <v>151</v>
          </cell>
          <cell r="U44" t="str">
            <v>022208</v>
          </cell>
          <cell r="V44">
            <v>167</v>
          </cell>
          <cell r="W44" t="str">
            <v>022208</v>
          </cell>
          <cell r="X44">
            <v>176</v>
          </cell>
          <cell r="Y44" t="str">
            <v>022208</v>
          </cell>
          <cell r="Z44">
            <v>144</v>
          </cell>
          <cell r="AA44" t="str">
            <v>022208</v>
          </cell>
          <cell r="AB44">
            <v>189</v>
          </cell>
          <cell r="AC44" t="str">
            <v>022208</v>
          </cell>
          <cell r="AD44">
            <v>180</v>
          </cell>
          <cell r="AE44" t="str">
            <v>022208</v>
          </cell>
          <cell r="AF44">
            <v>198</v>
          </cell>
          <cell r="AG44" t="str">
            <v>022208</v>
          </cell>
          <cell r="AH44">
            <v>169</v>
          </cell>
          <cell r="AI44" t="str">
            <v>022208</v>
          </cell>
          <cell r="AJ44">
            <v>169</v>
          </cell>
          <cell r="AK44" t="str">
            <v>022208</v>
          </cell>
          <cell r="AL44">
            <v>149</v>
          </cell>
          <cell r="AM44" t="str">
            <v>022208</v>
          </cell>
          <cell r="AN44">
            <v>160</v>
          </cell>
          <cell r="AO44" t="str">
            <v>022208</v>
          </cell>
          <cell r="AP44">
            <v>171</v>
          </cell>
          <cell r="AQ44" t="str">
            <v>022208</v>
          </cell>
          <cell r="AR44">
            <v>188</v>
          </cell>
          <cell r="AS44" t="str">
            <v>022208</v>
          </cell>
          <cell r="AT44">
            <v>164</v>
          </cell>
          <cell r="AU44" t="str">
            <v>022208</v>
          </cell>
          <cell r="AV44">
            <v>168</v>
          </cell>
          <cell r="AW44" t="str">
            <v>022208</v>
          </cell>
          <cell r="AX44">
            <v>180</v>
          </cell>
          <cell r="AY44" t="str">
            <v>022208</v>
          </cell>
          <cell r="AZ44">
            <v>193</v>
          </cell>
          <cell r="BA44" t="str">
            <v>022208</v>
          </cell>
          <cell r="BB44">
            <v>179</v>
          </cell>
          <cell r="BC44" t="str">
            <v>022208</v>
          </cell>
          <cell r="BD44">
            <v>148</v>
          </cell>
          <cell r="BE44" t="str">
            <v>022208</v>
          </cell>
          <cell r="BF44">
            <v>150</v>
          </cell>
          <cell r="BG44" t="str">
            <v>022208</v>
          </cell>
          <cell r="BH44">
            <v>149</v>
          </cell>
          <cell r="BI44" t="str">
            <v>022208</v>
          </cell>
          <cell r="BJ44">
            <v>96</v>
          </cell>
          <cell r="BK44" t="str">
            <v>022208</v>
          </cell>
          <cell r="BL44">
            <v>136</v>
          </cell>
          <cell r="BM44" t="str">
            <v>022208</v>
          </cell>
          <cell r="BN44">
            <v>95</v>
          </cell>
          <cell r="BO44" t="str">
            <v>022201</v>
          </cell>
          <cell r="BP44">
            <v>283</v>
          </cell>
          <cell r="BQ44" t="str">
            <v>022201</v>
          </cell>
          <cell r="BR44">
            <v>224</v>
          </cell>
          <cell r="BS44" t="str">
            <v>022202</v>
          </cell>
          <cell r="BT44">
            <v>187</v>
          </cell>
          <cell r="BU44" t="str">
            <v>022204</v>
          </cell>
          <cell r="BV44">
            <v>51</v>
          </cell>
          <cell r="BW44" t="str">
            <v>022202</v>
          </cell>
          <cell r="BX44">
            <v>242</v>
          </cell>
          <cell r="BY44" t="str">
            <v>022204</v>
          </cell>
          <cell r="BZ44">
            <v>51</v>
          </cell>
          <cell r="CA44" t="str">
            <v>022208</v>
          </cell>
          <cell r="CB44">
            <v>88</v>
          </cell>
          <cell r="CC44" t="str">
            <v>022205</v>
          </cell>
          <cell r="CD44">
            <v>148</v>
          </cell>
          <cell r="CE44" t="str">
            <v>022204</v>
          </cell>
          <cell r="CF44">
            <v>55</v>
          </cell>
          <cell r="CG44" t="str">
            <v>022204</v>
          </cell>
          <cell r="CH44">
            <v>46</v>
          </cell>
          <cell r="CI44" t="str">
            <v>022203</v>
          </cell>
          <cell r="CJ44">
            <v>74</v>
          </cell>
          <cell r="CK44" t="str">
            <v>022208</v>
          </cell>
          <cell r="CL44">
            <v>72</v>
          </cell>
          <cell r="CM44" t="str">
            <v>022208</v>
          </cell>
          <cell r="CN44">
            <v>88</v>
          </cell>
          <cell r="CO44" t="str">
            <v>022204</v>
          </cell>
          <cell r="CP44">
            <v>58</v>
          </cell>
          <cell r="CQ44" t="str">
            <v>022208</v>
          </cell>
          <cell r="CR44">
            <v>120</v>
          </cell>
          <cell r="CS44" t="str">
            <v>022205</v>
          </cell>
          <cell r="CT44">
            <v>148</v>
          </cell>
          <cell r="CU44" t="str">
            <v>022208</v>
          </cell>
          <cell r="CV44">
            <v>107</v>
          </cell>
          <cell r="CW44" t="str">
            <v>022208</v>
          </cell>
          <cell r="CX44">
            <v>87</v>
          </cell>
          <cell r="CY44" t="str">
            <v>022208</v>
          </cell>
          <cell r="CZ44">
            <v>109</v>
          </cell>
          <cell r="DA44" t="str">
            <v>022204</v>
          </cell>
          <cell r="DB44">
            <v>43</v>
          </cell>
          <cell r="DC44" t="str">
            <v>022208</v>
          </cell>
          <cell r="DD44">
            <v>119</v>
          </cell>
          <cell r="DE44" t="str">
            <v>022205</v>
          </cell>
          <cell r="DF44">
            <v>145</v>
          </cell>
          <cell r="DG44" t="str">
            <v>022208</v>
          </cell>
          <cell r="DH44">
            <v>132</v>
          </cell>
          <cell r="DI44" t="str">
            <v>022205</v>
          </cell>
          <cell r="DJ44">
            <v>186</v>
          </cell>
          <cell r="DK44" t="str">
            <v>022208</v>
          </cell>
          <cell r="DL44">
            <v>150</v>
          </cell>
          <cell r="DM44" t="str">
            <v>022208</v>
          </cell>
          <cell r="DN44">
            <v>135</v>
          </cell>
          <cell r="DO44" t="str">
            <v>022208</v>
          </cell>
          <cell r="DP44">
            <v>140</v>
          </cell>
          <cell r="DQ44" t="str">
            <v>022208</v>
          </cell>
          <cell r="DR44">
            <v>102</v>
          </cell>
          <cell r="DS44" t="str">
            <v>022205</v>
          </cell>
          <cell r="DT44">
            <v>319</v>
          </cell>
          <cell r="DU44" t="str">
            <v>022205</v>
          </cell>
          <cell r="DV44">
            <v>263</v>
          </cell>
          <cell r="DW44" t="str">
            <v>022208</v>
          </cell>
          <cell r="DX44">
            <v>183</v>
          </cell>
          <cell r="DY44" t="str">
            <v>022208</v>
          </cell>
          <cell r="DZ44">
            <v>148</v>
          </cell>
          <cell r="EA44" t="str">
            <v>022208</v>
          </cell>
          <cell r="EB44">
            <v>186</v>
          </cell>
          <cell r="EC44" t="str">
            <v>022208</v>
          </cell>
          <cell r="ED44">
            <v>144</v>
          </cell>
          <cell r="EE44" t="str">
            <v>022208</v>
          </cell>
          <cell r="EF44">
            <v>203</v>
          </cell>
          <cell r="EG44" t="str">
            <v>022205</v>
          </cell>
          <cell r="EH44">
            <v>349</v>
          </cell>
          <cell r="EI44" t="str">
            <v>022208</v>
          </cell>
          <cell r="EJ44">
            <v>193</v>
          </cell>
          <cell r="EK44" t="str">
            <v>022208</v>
          </cell>
          <cell r="EL44">
            <v>192</v>
          </cell>
          <cell r="EM44" t="str">
            <v>022208</v>
          </cell>
          <cell r="EN44">
            <v>207</v>
          </cell>
          <cell r="EO44" t="str">
            <v>022208</v>
          </cell>
          <cell r="EP44">
            <v>152</v>
          </cell>
          <cell r="EQ44" t="str">
            <v>022208</v>
          </cell>
          <cell r="ER44">
            <v>159</v>
          </cell>
          <cell r="ES44" t="str">
            <v>022205</v>
          </cell>
          <cell r="ET44">
            <v>314</v>
          </cell>
          <cell r="EU44" t="str">
            <v>022208</v>
          </cell>
          <cell r="EV44">
            <v>179</v>
          </cell>
          <cell r="EW44" t="str">
            <v>022208</v>
          </cell>
          <cell r="EX44">
            <v>147</v>
          </cell>
          <cell r="EY44" t="str">
            <v>022208</v>
          </cell>
          <cell r="EZ44">
            <v>163</v>
          </cell>
          <cell r="FA44" t="str">
            <v>022208</v>
          </cell>
          <cell r="FB44">
            <v>134</v>
          </cell>
          <cell r="FC44" t="str">
            <v>022208</v>
          </cell>
          <cell r="FD44">
            <v>152</v>
          </cell>
          <cell r="FE44" t="str">
            <v>022208</v>
          </cell>
          <cell r="FF44">
            <v>147</v>
          </cell>
          <cell r="FG44" t="str">
            <v>022208</v>
          </cell>
          <cell r="FH44">
            <v>137</v>
          </cell>
          <cell r="FI44" t="str">
            <v>022208</v>
          </cell>
          <cell r="FJ44">
            <v>145</v>
          </cell>
          <cell r="FK44" t="str">
            <v>022208</v>
          </cell>
          <cell r="FL44">
            <v>136</v>
          </cell>
          <cell r="FM44" t="str">
            <v>022208</v>
          </cell>
          <cell r="FN44">
            <v>131</v>
          </cell>
          <cell r="FO44" t="str">
            <v>022208</v>
          </cell>
          <cell r="FP44">
            <v>119</v>
          </cell>
          <cell r="FQ44" t="str">
            <v>022208</v>
          </cell>
          <cell r="FR44">
            <v>141</v>
          </cell>
          <cell r="FS44" t="str">
            <v>022208</v>
          </cell>
          <cell r="FT44">
            <v>128</v>
          </cell>
          <cell r="FU44" t="str">
            <v>022208</v>
          </cell>
          <cell r="FV44">
            <v>121</v>
          </cell>
          <cell r="FW44" t="str">
            <v>022208</v>
          </cell>
          <cell r="FX44">
            <v>126</v>
          </cell>
          <cell r="FY44" t="str">
            <v>022208</v>
          </cell>
          <cell r="FZ44">
            <v>145</v>
          </cell>
          <cell r="GA44" t="str">
            <v>022208</v>
          </cell>
          <cell r="GB44">
            <v>128</v>
          </cell>
          <cell r="GC44" t="str">
            <v>022208</v>
          </cell>
          <cell r="GD44">
            <v>127</v>
          </cell>
          <cell r="GE44" t="str">
            <v>022208</v>
          </cell>
          <cell r="GF44">
            <v>134</v>
          </cell>
          <cell r="GG44" t="str">
            <v>022208</v>
          </cell>
          <cell r="GH44">
            <v>146</v>
          </cell>
          <cell r="GI44" t="str">
            <v>022208</v>
          </cell>
          <cell r="GJ44">
            <v>120</v>
          </cell>
          <cell r="GK44" t="str">
            <v>022208</v>
          </cell>
          <cell r="GL44">
            <v>120</v>
          </cell>
          <cell r="GM44" t="str">
            <v>022208</v>
          </cell>
          <cell r="GN44">
            <v>140</v>
          </cell>
          <cell r="GO44" t="str">
            <v>022208</v>
          </cell>
          <cell r="GP44">
            <v>145</v>
          </cell>
          <cell r="GQ44" t="str">
            <v>022208</v>
          </cell>
          <cell r="GR44">
            <v>165</v>
          </cell>
          <cell r="GS44" t="str">
            <v>022208</v>
          </cell>
          <cell r="GT44">
            <v>141</v>
          </cell>
          <cell r="GU44" t="str">
            <v>022208</v>
          </cell>
          <cell r="GV44">
            <v>162</v>
          </cell>
          <cell r="GW44" t="str">
            <v>022208</v>
          </cell>
          <cell r="GX44">
            <v>148</v>
          </cell>
          <cell r="GY44" t="str">
            <v>022208</v>
          </cell>
          <cell r="GZ44">
            <v>170</v>
          </cell>
          <cell r="HA44" t="str">
            <v>022208</v>
          </cell>
          <cell r="HB44">
            <v>163</v>
          </cell>
          <cell r="HC44" t="str">
            <v>022208</v>
          </cell>
          <cell r="HD44">
            <v>179</v>
          </cell>
          <cell r="HE44" t="str">
            <v>022205</v>
          </cell>
          <cell r="HF44">
            <v>283</v>
          </cell>
          <cell r="HG44" t="str">
            <v>022208</v>
          </cell>
          <cell r="HH44">
            <v>199</v>
          </cell>
          <cell r="HI44" t="str">
            <v>022208</v>
          </cell>
          <cell r="HJ44">
            <v>179</v>
          </cell>
          <cell r="HK44" t="str">
            <v>022208</v>
          </cell>
          <cell r="HL44">
            <v>163</v>
          </cell>
          <cell r="HM44" t="str">
            <v>022208</v>
          </cell>
          <cell r="HN44">
            <v>204</v>
          </cell>
          <cell r="HO44" t="str">
            <v>022208</v>
          </cell>
          <cell r="HP44">
            <v>182</v>
          </cell>
          <cell r="HQ44" t="str">
            <v>022208</v>
          </cell>
          <cell r="HR44">
            <v>176</v>
          </cell>
          <cell r="HS44" t="str">
            <v>022208</v>
          </cell>
          <cell r="HT44">
            <v>198</v>
          </cell>
          <cell r="HU44" t="str">
            <v>022208</v>
          </cell>
          <cell r="HV44">
            <v>195</v>
          </cell>
          <cell r="HW44" t="str">
            <v>022205</v>
          </cell>
          <cell r="HX44">
            <v>352</v>
          </cell>
          <cell r="HY44" t="str">
            <v>022208</v>
          </cell>
          <cell r="HZ44">
            <v>228</v>
          </cell>
          <cell r="IA44" t="str">
            <v>022208</v>
          </cell>
          <cell r="IB44">
            <v>214</v>
          </cell>
          <cell r="IC44" t="str">
            <v>022208</v>
          </cell>
          <cell r="ID44">
            <v>220</v>
          </cell>
          <cell r="IE44" t="str">
            <v>022208</v>
          </cell>
          <cell r="IF44">
            <v>211</v>
          </cell>
          <cell r="IG44" t="str">
            <v>022208</v>
          </cell>
          <cell r="IH44">
            <v>252</v>
          </cell>
          <cell r="II44" t="str">
            <v>022208</v>
          </cell>
          <cell r="IJ44">
            <v>252</v>
          </cell>
          <cell r="IK44" t="str">
            <v>022205</v>
          </cell>
          <cell r="IL44">
            <v>424</v>
          </cell>
          <cell r="IM44" t="str">
            <v>022208</v>
          </cell>
          <cell r="IN44">
            <v>207</v>
          </cell>
          <cell r="IO44" t="str">
            <v>022208</v>
          </cell>
          <cell r="IP44">
            <v>240</v>
          </cell>
          <cell r="IQ44" t="str">
            <v>022208</v>
          </cell>
          <cell r="IR44">
            <v>195</v>
          </cell>
          <cell r="IS44" t="str">
            <v>022208</v>
          </cell>
          <cell r="IT44">
            <v>205</v>
          </cell>
          <cell r="IU44" t="str">
            <v>022208</v>
          </cell>
          <cell r="IV44">
            <v>153</v>
          </cell>
          <cell r="IW44" t="str">
            <v>022208</v>
          </cell>
          <cell r="IX44">
            <v>212</v>
          </cell>
          <cell r="IY44" t="str">
            <v>022208</v>
          </cell>
          <cell r="IZ44">
            <v>160</v>
          </cell>
          <cell r="JA44" t="str">
            <v>022208</v>
          </cell>
          <cell r="JB44">
            <v>189</v>
          </cell>
          <cell r="JC44" t="str">
            <v>022208</v>
          </cell>
          <cell r="JD44">
            <v>117</v>
          </cell>
          <cell r="JE44" t="str">
            <v>022208</v>
          </cell>
          <cell r="JF44">
            <v>199</v>
          </cell>
          <cell r="JG44" t="str">
            <v>022208</v>
          </cell>
          <cell r="JH44">
            <v>140</v>
          </cell>
          <cell r="JI44" t="str">
            <v>022208</v>
          </cell>
          <cell r="JJ44">
            <v>151</v>
          </cell>
          <cell r="JK44" t="str">
            <v>022208</v>
          </cell>
          <cell r="JL44">
            <v>109</v>
          </cell>
          <cell r="JM44" t="str">
            <v>022208</v>
          </cell>
          <cell r="JN44">
            <v>139</v>
          </cell>
          <cell r="JO44" t="str">
            <v>022208</v>
          </cell>
          <cell r="JP44">
            <v>101</v>
          </cell>
          <cell r="JQ44" t="str">
            <v>022208</v>
          </cell>
          <cell r="JR44">
            <v>159</v>
          </cell>
          <cell r="JS44" t="str">
            <v>022208</v>
          </cell>
          <cell r="JT44">
            <v>96</v>
          </cell>
          <cell r="JU44" t="str">
            <v>022208</v>
          </cell>
          <cell r="JV44">
            <v>144</v>
          </cell>
          <cell r="JW44" t="str">
            <v>022208</v>
          </cell>
          <cell r="JX44">
            <v>101</v>
          </cell>
          <cell r="JY44" t="str">
            <v>022208</v>
          </cell>
          <cell r="JZ44">
            <v>117</v>
          </cell>
          <cell r="KA44" t="str">
            <v>022208</v>
          </cell>
          <cell r="KB44">
            <v>69</v>
          </cell>
          <cell r="KC44" t="str">
            <v>022208</v>
          </cell>
          <cell r="KD44">
            <v>124</v>
          </cell>
          <cell r="KE44" t="str">
            <v>022208</v>
          </cell>
          <cell r="KF44">
            <v>49</v>
          </cell>
          <cell r="KG44" t="str">
            <v>022208</v>
          </cell>
          <cell r="KH44">
            <v>80</v>
          </cell>
          <cell r="KI44" t="str">
            <v>022208</v>
          </cell>
          <cell r="KJ44">
            <v>54</v>
          </cell>
          <cell r="KK44" t="str">
            <v>022208</v>
          </cell>
          <cell r="KL44">
            <v>104</v>
          </cell>
          <cell r="KM44" t="str">
            <v>022208</v>
          </cell>
          <cell r="KN44">
            <v>54</v>
          </cell>
          <cell r="KO44" t="str">
            <v>022208</v>
          </cell>
          <cell r="KP44">
            <v>88</v>
          </cell>
          <cell r="KQ44" t="str">
            <v>022208</v>
          </cell>
          <cell r="KR44">
            <v>23</v>
          </cell>
          <cell r="KS44" t="str">
            <v>022208</v>
          </cell>
          <cell r="KT44">
            <v>45</v>
          </cell>
          <cell r="KU44" t="str">
            <v>022208</v>
          </cell>
          <cell r="KV44">
            <v>20</v>
          </cell>
          <cell r="KW44" t="str">
            <v>022208</v>
          </cell>
          <cell r="KX44">
            <v>25</v>
          </cell>
          <cell r="KY44" t="str">
            <v>022208</v>
          </cell>
          <cell r="KZ44">
            <v>20</v>
          </cell>
          <cell r="LA44" t="str">
            <v>022208</v>
          </cell>
          <cell r="LB44">
            <v>42</v>
          </cell>
          <cell r="LC44" t="str">
            <v>022208</v>
          </cell>
          <cell r="LD44">
            <v>33</v>
          </cell>
          <cell r="LE44" t="str">
            <v>022208</v>
          </cell>
          <cell r="LF44">
            <v>57</v>
          </cell>
          <cell r="LG44" t="str">
            <v>022208</v>
          </cell>
          <cell r="LH44">
            <v>44</v>
          </cell>
          <cell r="LI44" t="str">
            <v>022208</v>
          </cell>
          <cell r="LJ44">
            <v>81</v>
          </cell>
          <cell r="LK44" t="str">
            <v>022208</v>
          </cell>
          <cell r="LL44">
            <v>31</v>
          </cell>
          <cell r="LM44" t="str">
            <v>022208</v>
          </cell>
          <cell r="LN44">
            <v>80</v>
          </cell>
          <cell r="LO44" t="str">
            <v>022208</v>
          </cell>
          <cell r="LP44">
            <v>37</v>
          </cell>
          <cell r="LQ44" t="str">
            <v>022208</v>
          </cell>
          <cell r="LR44">
            <v>83</v>
          </cell>
          <cell r="LS44" t="str">
            <v>022208</v>
          </cell>
          <cell r="LT44">
            <v>27</v>
          </cell>
          <cell r="LU44" t="str">
            <v>022208</v>
          </cell>
          <cell r="LV44">
            <v>80</v>
          </cell>
          <cell r="LW44" t="str">
            <v>022208</v>
          </cell>
          <cell r="LX44">
            <v>30</v>
          </cell>
          <cell r="LY44" t="str">
            <v>022208</v>
          </cell>
          <cell r="LZ44">
            <v>69</v>
          </cell>
          <cell r="MA44" t="str">
            <v>022208</v>
          </cell>
          <cell r="MB44">
            <v>31</v>
          </cell>
          <cell r="MC44" t="str">
            <v>022208</v>
          </cell>
          <cell r="MD44">
            <v>67</v>
          </cell>
          <cell r="ME44" t="str">
            <v>022208</v>
          </cell>
          <cell r="MF44">
            <v>30</v>
          </cell>
          <cell r="MG44" t="str">
            <v>022208</v>
          </cell>
          <cell r="MH44">
            <v>58</v>
          </cell>
          <cell r="MI44" t="str">
            <v>022208</v>
          </cell>
          <cell r="MJ44">
            <v>11</v>
          </cell>
          <cell r="MK44" t="str">
            <v>022208</v>
          </cell>
          <cell r="ML44">
            <v>22</v>
          </cell>
          <cell r="MM44" t="str">
            <v>022208</v>
          </cell>
          <cell r="MN44">
            <v>13</v>
          </cell>
          <cell r="MO44" t="str">
            <v>022208</v>
          </cell>
          <cell r="MP44">
            <v>41</v>
          </cell>
          <cell r="MQ44" t="str">
            <v>022208</v>
          </cell>
          <cell r="MR44">
            <v>9</v>
          </cell>
          <cell r="MS44" t="str">
            <v>022208</v>
          </cell>
          <cell r="MT44">
            <v>35</v>
          </cell>
          <cell r="MU44" t="str">
            <v>022208</v>
          </cell>
          <cell r="MV44">
            <v>6</v>
          </cell>
          <cell r="MW44" t="str">
            <v>022208</v>
          </cell>
          <cell r="MX44">
            <v>35</v>
          </cell>
          <cell r="MY44" t="str">
            <v>022208</v>
          </cell>
          <cell r="MZ44">
            <v>4</v>
          </cell>
          <cell r="NA44" t="str">
            <v>022208</v>
          </cell>
          <cell r="NB44">
            <v>20</v>
          </cell>
          <cell r="NC44" t="str">
            <v>022208</v>
          </cell>
          <cell r="ND44">
            <v>5</v>
          </cell>
          <cell r="NE44" t="str">
            <v>022208</v>
          </cell>
          <cell r="NF44">
            <v>19</v>
          </cell>
          <cell r="NG44" t="str">
            <v>022208</v>
          </cell>
          <cell r="NH44">
            <v>2</v>
          </cell>
          <cell r="NI44" t="str">
            <v>022300</v>
          </cell>
          <cell r="NJ44">
            <v>59</v>
          </cell>
          <cell r="NK44" t="str">
            <v>022208</v>
          </cell>
          <cell r="NL44">
            <v>2</v>
          </cell>
          <cell r="NM44" t="str">
            <v>022208</v>
          </cell>
          <cell r="NN44">
            <v>11</v>
          </cell>
          <cell r="NO44" t="str">
            <v>022208</v>
          </cell>
          <cell r="NP44">
            <v>2</v>
          </cell>
          <cell r="NQ44" t="str">
            <v>022300</v>
          </cell>
          <cell r="NR44">
            <v>22</v>
          </cell>
          <cell r="NU44" t="str">
            <v>023002</v>
          </cell>
          <cell r="NV44">
            <v>14</v>
          </cell>
          <cell r="NW44" t="str">
            <v>022208</v>
          </cell>
          <cell r="NX44">
            <v>1</v>
          </cell>
          <cell r="NY44" t="str">
            <v>023500</v>
          </cell>
          <cell r="NZ44">
            <v>11</v>
          </cell>
          <cell r="OC44" t="str">
            <v>028000</v>
          </cell>
          <cell r="OD44">
            <v>3</v>
          </cell>
        </row>
        <row r="45">
          <cell r="C45" t="str">
            <v>022720</v>
          </cell>
          <cell r="D45">
            <v>732</v>
          </cell>
          <cell r="E45" t="str">
            <v>022720</v>
          </cell>
          <cell r="F45">
            <v>645</v>
          </cell>
          <cell r="G45" t="str">
            <v>022720</v>
          </cell>
          <cell r="H45">
            <v>737</v>
          </cell>
          <cell r="I45" t="str">
            <v>022720</v>
          </cell>
          <cell r="J45">
            <v>683</v>
          </cell>
          <cell r="K45" t="str">
            <v>022720</v>
          </cell>
          <cell r="L45">
            <v>809</v>
          </cell>
          <cell r="M45" t="str">
            <v>022720</v>
          </cell>
          <cell r="N45">
            <v>751</v>
          </cell>
          <cell r="O45" t="str">
            <v>022720</v>
          </cell>
          <cell r="P45">
            <v>844</v>
          </cell>
          <cell r="Q45" t="str">
            <v>022720</v>
          </cell>
          <cell r="R45">
            <v>811</v>
          </cell>
          <cell r="S45" t="str">
            <v>022720</v>
          </cell>
          <cell r="T45">
            <v>895</v>
          </cell>
          <cell r="U45" t="str">
            <v>022720</v>
          </cell>
          <cell r="V45">
            <v>769</v>
          </cell>
          <cell r="W45" t="str">
            <v>022720</v>
          </cell>
          <cell r="X45">
            <v>913</v>
          </cell>
          <cell r="Y45" t="str">
            <v>022720</v>
          </cell>
          <cell r="Z45">
            <v>896</v>
          </cell>
          <cell r="AA45" t="str">
            <v>022720</v>
          </cell>
          <cell r="AB45">
            <v>830</v>
          </cell>
          <cell r="AC45" t="str">
            <v>022400</v>
          </cell>
          <cell r="AD45">
            <v>1</v>
          </cell>
          <cell r="AE45" t="str">
            <v>022720</v>
          </cell>
          <cell r="AF45">
            <v>846</v>
          </cell>
          <cell r="AG45" t="str">
            <v>022720</v>
          </cell>
          <cell r="AH45">
            <v>741</v>
          </cell>
          <cell r="AI45" t="str">
            <v>022720</v>
          </cell>
          <cell r="AJ45">
            <v>790</v>
          </cell>
          <cell r="AK45" t="str">
            <v>022720</v>
          </cell>
          <cell r="AL45">
            <v>752</v>
          </cell>
          <cell r="AM45" t="str">
            <v>022720</v>
          </cell>
          <cell r="AN45">
            <v>684</v>
          </cell>
          <cell r="AO45" t="str">
            <v>022720</v>
          </cell>
          <cell r="AP45">
            <v>603</v>
          </cell>
          <cell r="AQ45" t="str">
            <v>022720</v>
          </cell>
          <cell r="AR45">
            <v>696</v>
          </cell>
          <cell r="AS45" t="str">
            <v>022720</v>
          </cell>
          <cell r="AT45">
            <v>640</v>
          </cell>
          <cell r="AU45" t="str">
            <v>022720</v>
          </cell>
          <cell r="AV45">
            <v>638</v>
          </cell>
          <cell r="AW45" t="str">
            <v>022720</v>
          </cell>
          <cell r="AX45">
            <v>578</v>
          </cell>
          <cell r="AY45" t="str">
            <v>022720</v>
          </cell>
          <cell r="AZ45">
            <v>560</v>
          </cell>
          <cell r="BA45" t="str">
            <v>022720</v>
          </cell>
          <cell r="BB45">
            <v>622</v>
          </cell>
          <cell r="BC45" t="str">
            <v>022720</v>
          </cell>
          <cell r="BD45">
            <v>583</v>
          </cell>
          <cell r="BE45" t="str">
            <v>022720</v>
          </cell>
          <cell r="BF45">
            <v>478</v>
          </cell>
          <cell r="BG45" t="str">
            <v>022720</v>
          </cell>
          <cell r="BH45">
            <v>427</v>
          </cell>
          <cell r="BI45" t="str">
            <v>022720</v>
          </cell>
          <cell r="BJ45">
            <v>370</v>
          </cell>
          <cell r="BK45" t="str">
            <v>022720</v>
          </cell>
          <cell r="BL45">
            <v>393</v>
          </cell>
          <cell r="BM45" t="str">
            <v>022720</v>
          </cell>
          <cell r="BN45">
            <v>340</v>
          </cell>
          <cell r="BO45" t="str">
            <v>022202</v>
          </cell>
          <cell r="BP45">
            <v>258</v>
          </cell>
          <cell r="BQ45" t="str">
            <v>022202</v>
          </cell>
          <cell r="BR45">
            <v>254</v>
          </cell>
          <cell r="BS45" t="str">
            <v>022203</v>
          </cell>
          <cell r="BT45">
            <v>79</v>
          </cell>
          <cell r="BU45" t="str">
            <v>022205</v>
          </cell>
          <cell r="BV45">
            <v>158</v>
          </cell>
          <cell r="BW45" t="str">
            <v>022203</v>
          </cell>
          <cell r="BX45">
            <v>57</v>
          </cell>
          <cell r="BY45" t="str">
            <v>022205</v>
          </cell>
          <cell r="BZ45">
            <v>150</v>
          </cell>
          <cell r="CA45" t="str">
            <v>022300</v>
          </cell>
          <cell r="CB45">
            <v>672</v>
          </cell>
          <cell r="CC45" t="str">
            <v>022208</v>
          </cell>
          <cell r="CD45">
            <v>76</v>
          </cell>
          <cell r="CE45" t="str">
            <v>022205</v>
          </cell>
          <cell r="CF45">
            <v>209</v>
          </cell>
          <cell r="CG45" t="str">
            <v>022205</v>
          </cell>
          <cell r="CH45">
            <v>138</v>
          </cell>
          <cell r="CI45" t="str">
            <v>022204</v>
          </cell>
          <cell r="CJ45">
            <v>87</v>
          </cell>
          <cell r="CK45" t="str">
            <v>022300</v>
          </cell>
          <cell r="CL45">
            <v>791</v>
          </cell>
          <cell r="CM45" t="str">
            <v>022300</v>
          </cell>
          <cell r="CN45">
            <v>957</v>
          </cell>
          <cell r="CO45" t="str">
            <v>022205</v>
          </cell>
          <cell r="CP45">
            <v>152</v>
          </cell>
          <cell r="CQ45" t="str">
            <v>022300</v>
          </cell>
          <cell r="CR45">
            <v>956</v>
          </cell>
          <cell r="CS45" t="str">
            <v>022208</v>
          </cell>
          <cell r="CT45">
            <v>68</v>
          </cell>
          <cell r="CU45" t="str">
            <v>022300</v>
          </cell>
          <cell r="CV45">
            <v>1015</v>
          </cell>
          <cell r="CW45" t="str">
            <v>022300</v>
          </cell>
          <cell r="CX45">
            <v>981</v>
          </cell>
          <cell r="CY45" t="str">
            <v>022300</v>
          </cell>
          <cell r="CZ45">
            <v>1014</v>
          </cell>
          <cell r="DA45" t="str">
            <v>022205</v>
          </cell>
          <cell r="DB45">
            <v>166</v>
          </cell>
          <cell r="DC45" t="str">
            <v>022300</v>
          </cell>
          <cell r="DD45">
            <v>1164</v>
          </cell>
          <cell r="DE45" t="str">
            <v>022208</v>
          </cell>
          <cell r="DF45">
            <v>87</v>
          </cell>
          <cell r="DG45" t="str">
            <v>022300</v>
          </cell>
          <cell r="DH45">
            <v>1140</v>
          </cell>
          <cell r="DI45" t="str">
            <v>022208</v>
          </cell>
          <cell r="DJ45">
            <v>88</v>
          </cell>
          <cell r="DK45" t="str">
            <v>022300</v>
          </cell>
          <cell r="DL45">
            <v>1244</v>
          </cell>
          <cell r="DM45" t="str">
            <v>022300</v>
          </cell>
          <cell r="DN45">
            <v>1213</v>
          </cell>
          <cell r="DO45" t="str">
            <v>022300</v>
          </cell>
          <cell r="DP45">
            <v>1467</v>
          </cell>
          <cell r="DQ45" t="str">
            <v>022300</v>
          </cell>
          <cell r="DR45">
            <v>1442</v>
          </cell>
          <cell r="DS45" t="str">
            <v>022208</v>
          </cell>
          <cell r="DT45">
            <v>156</v>
          </cell>
          <cell r="DU45" t="str">
            <v>022208</v>
          </cell>
          <cell r="DV45">
            <v>154</v>
          </cell>
          <cell r="DW45" t="str">
            <v>022300</v>
          </cell>
          <cell r="DX45">
            <v>1739</v>
          </cell>
          <cell r="DY45" t="str">
            <v>022300</v>
          </cell>
          <cell r="DZ45">
            <v>1733</v>
          </cell>
          <cell r="EA45" t="str">
            <v>022300</v>
          </cell>
          <cell r="EB45">
            <v>1899</v>
          </cell>
          <cell r="EC45" t="str">
            <v>022300</v>
          </cell>
          <cell r="ED45">
            <v>1861</v>
          </cell>
          <cell r="EE45" t="str">
            <v>022300</v>
          </cell>
          <cell r="EF45">
            <v>1854</v>
          </cell>
          <cell r="EG45" t="str">
            <v>022208</v>
          </cell>
          <cell r="EH45">
            <v>184</v>
          </cell>
          <cell r="EI45" t="str">
            <v>022300</v>
          </cell>
          <cell r="EJ45">
            <v>1884</v>
          </cell>
          <cell r="EK45" t="str">
            <v>022300</v>
          </cell>
          <cell r="EL45">
            <v>1962</v>
          </cell>
          <cell r="EM45" t="str">
            <v>022300</v>
          </cell>
          <cell r="EN45">
            <v>1704</v>
          </cell>
          <cell r="EO45" t="str">
            <v>022300</v>
          </cell>
          <cell r="EP45">
            <v>1829</v>
          </cell>
          <cell r="EQ45" t="str">
            <v>022300</v>
          </cell>
          <cell r="ER45">
            <v>1610</v>
          </cell>
          <cell r="ES45" t="str">
            <v>022208</v>
          </cell>
          <cell r="ET45">
            <v>154</v>
          </cell>
          <cell r="EU45" t="str">
            <v>022300</v>
          </cell>
          <cell r="EV45">
            <v>1695</v>
          </cell>
          <cell r="EW45" t="str">
            <v>022300</v>
          </cell>
          <cell r="EX45">
            <v>1864</v>
          </cell>
          <cell r="EY45" t="str">
            <v>022300</v>
          </cell>
          <cell r="EZ45">
            <v>1454</v>
          </cell>
          <cell r="FA45" t="str">
            <v>022300</v>
          </cell>
          <cell r="FB45">
            <v>1570</v>
          </cell>
          <cell r="FC45" t="str">
            <v>022300</v>
          </cell>
          <cell r="FD45">
            <v>1390</v>
          </cell>
          <cell r="FE45" t="str">
            <v>022300</v>
          </cell>
          <cell r="FF45">
            <v>1517</v>
          </cell>
          <cell r="FG45" t="str">
            <v>022300</v>
          </cell>
          <cell r="FH45">
            <v>1261</v>
          </cell>
          <cell r="FI45" t="str">
            <v>022300</v>
          </cell>
          <cell r="FJ45">
            <v>1425</v>
          </cell>
          <cell r="FK45" t="str">
            <v>022300</v>
          </cell>
          <cell r="FL45">
            <v>1143</v>
          </cell>
          <cell r="FM45" t="str">
            <v>022300</v>
          </cell>
          <cell r="FN45">
            <v>1400</v>
          </cell>
          <cell r="FO45" t="str">
            <v>022300</v>
          </cell>
          <cell r="FP45">
            <v>1125</v>
          </cell>
          <cell r="FQ45" t="str">
            <v>022300</v>
          </cell>
          <cell r="FR45">
            <v>1278</v>
          </cell>
          <cell r="FS45" t="str">
            <v>022300</v>
          </cell>
          <cell r="FT45">
            <v>1057</v>
          </cell>
          <cell r="FU45" t="str">
            <v>022300</v>
          </cell>
          <cell r="FV45">
            <v>1205</v>
          </cell>
          <cell r="FW45" t="str">
            <v>022300</v>
          </cell>
          <cell r="FX45">
            <v>986</v>
          </cell>
          <cell r="FY45" t="str">
            <v>022300</v>
          </cell>
          <cell r="FZ45">
            <v>1210</v>
          </cell>
          <cell r="GA45" t="str">
            <v>022300</v>
          </cell>
          <cell r="GB45">
            <v>993</v>
          </cell>
          <cell r="GC45" t="str">
            <v>022300</v>
          </cell>
          <cell r="GD45">
            <v>1154</v>
          </cell>
          <cell r="GE45" t="str">
            <v>022300</v>
          </cell>
          <cell r="GF45">
            <v>952</v>
          </cell>
          <cell r="GG45" t="str">
            <v>022300</v>
          </cell>
          <cell r="GH45">
            <v>1106</v>
          </cell>
          <cell r="GI45" t="str">
            <v>022300</v>
          </cell>
          <cell r="GJ45">
            <v>936</v>
          </cell>
          <cell r="GK45" t="str">
            <v>022300</v>
          </cell>
          <cell r="GL45">
            <v>1108</v>
          </cell>
          <cell r="GM45" t="str">
            <v>022300</v>
          </cell>
          <cell r="GN45">
            <v>913</v>
          </cell>
          <cell r="GO45" t="str">
            <v>022300</v>
          </cell>
          <cell r="GP45">
            <v>1071</v>
          </cell>
          <cell r="GQ45" t="str">
            <v>022300</v>
          </cell>
          <cell r="GR45">
            <v>950</v>
          </cell>
          <cell r="GS45" t="str">
            <v>022300</v>
          </cell>
          <cell r="GT45">
            <v>1056</v>
          </cell>
          <cell r="GU45" t="str">
            <v>022300</v>
          </cell>
          <cell r="GV45">
            <v>828</v>
          </cell>
          <cell r="GW45" t="str">
            <v>022300</v>
          </cell>
          <cell r="GX45">
            <v>1027</v>
          </cell>
          <cell r="GY45" t="str">
            <v>022300</v>
          </cell>
          <cell r="GZ45">
            <v>786</v>
          </cell>
          <cell r="HA45" t="str">
            <v>022300</v>
          </cell>
          <cell r="HB45">
            <v>1002</v>
          </cell>
          <cell r="HC45" t="str">
            <v>022300</v>
          </cell>
          <cell r="HD45">
            <v>801</v>
          </cell>
          <cell r="HE45" t="str">
            <v>022208</v>
          </cell>
          <cell r="HF45">
            <v>153</v>
          </cell>
          <cell r="HG45" t="str">
            <v>022300</v>
          </cell>
          <cell r="HH45">
            <v>758</v>
          </cell>
          <cell r="HI45" t="str">
            <v>022300</v>
          </cell>
          <cell r="HJ45">
            <v>1056</v>
          </cell>
          <cell r="HK45" t="str">
            <v>022300</v>
          </cell>
          <cell r="HL45">
            <v>798</v>
          </cell>
          <cell r="HM45" t="str">
            <v>022300</v>
          </cell>
          <cell r="HN45">
            <v>1063</v>
          </cell>
          <cell r="HO45" t="str">
            <v>022300</v>
          </cell>
          <cell r="HP45">
            <v>871</v>
          </cell>
          <cell r="HQ45" t="str">
            <v>022300</v>
          </cell>
          <cell r="HR45">
            <v>1112</v>
          </cell>
          <cell r="HS45" t="str">
            <v>022300</v>
          </cell>
          <cell r="HT45">
            <v>885</v>
          </cell>
          <cell r="HU45" t="str">
            <v>022300</v>
          </cell>
          <cell r="HV45">
            <v>1239</v>
          </cell>
          <cell r="HW45" t="str">
            <v>022208</v>
          </cell>
          <cell r="HX45">
            <v>208</v>
          </cell>
          <cell r="HY45" t="str">
            <v>022300</v>
          </cell>
          <cell r="HZ45">
            <v>1328</v>
          </cell>
          <cell r="IA45" t="str">
            <v>022300</v>
          </cell>
          <cell r="IB45">
            <v>957</v>
          </cell>
          <cell r="IC45" t="str">
            <v>022300</v>
          </cell>
          <cell r="ID45">
            <v>1448</v>
          </cell>
          <cell r="IE45" t="str">
            <v>022300</v>
          </cell>
          <cell r="IF45">
            <v>1029</v>
          </cell>
          <cell r="IG45" t="str">
            <v>022300</v>
          </cell>
          <cell r="IH45">
            <v>1541</v>
          </cell>
          <cell r="II45" t="str">
            <v>022300</v>
          </cell>
          <cell r="IJ45">
            <v>1046</v>
          </cell>
          <cell r="IK45" t="str">
            <v>022208</v>
          </cell>
          <cell r="IL45">
            <v>233</v>
          </cell>
          <cell r="IM45" t="str">
            <v>022300</v>
          </cell>
          <cell r="IN45">
            <v>1044</v>
          </cell>
          <cell r="IO45" t="str">
            <v>022300</v>
          </cell>
          <cell r="IP45">
            <v>1615</v>
          </cell>
          <cell r="IQ45" t="str">
            <v>022300</v>
          </cell>
          <cell r="IR45">
            <v>985</v>
          </cell>
          <cell r="IS45" t="str">
            <v>022300</v>
          </cell>
          <cell r="IT45">
            <v>1517</v>
          </cell>
          <cell r="IU45" t="str">
            <v>022300</v>
          </cell>
          <cell r="IV45">
            <v>914</v>
          </cell>
          <cell r="IW45" t="str">
            <v>022300</v>
          </cell>
          <cell r="IX45">
            <v>1468</v>
          </cell>
          <cell r="IY45" t="str">
            <v>022300</v>
          </cell>
          <cell r="IZ45">
            <v>819</v>
          </cell>
          <cell r="JA45" t="str">
            <v>022300</v>
          </cell>
          <cell r="JB45">
            <v>1295</v>
          </cell>
          <cell r="JC45" t="str">
            <v>022300</v>
          </cell>
          <cell r="JD45">
            <v>779</v>
          </cell>
          <cell r="JE45" t="str">
            <v>022300</v>
          </cell>
          <cell r="JF45">
            <v>1303</v>
          </cell>
          <cell r="JG45" t="str">
            <v>022300</v>
          </cell>
          <cell r="JH45">
            <v>721</v>
          </cell>
          <cell r="JI45" t="str">
            <v>022300</v>
          </cell>
          <cell r="JJ45">
            <v>1343</v>
          </cell>
          <cell r="JK45" t="str">
            <v>022300</v>
          </cell>
          <cell r="JL45">
            <v>639</v>
          </cell>
          <cell r="JM45" t="str">
            <v>022300</v>
          </cell>
          <cell r="JN45">
            <v>1158</v>
          </cell>
          <cell r="JO45" t="str">
            <v>022300</v>
          </cell>
          <cell r="JP45">
            <v>641</v>
          </cell>
          <cell r="JQ45" t="str">
            <v>022300</v>
          </cell>
          <cell r="JR45">
            <v>1096</v>
          </cell>
          <cell r="JS45" t="str">
            <v>022300</v>
          </cell>
          <cell r="JT45">
            <v>568</v>
          </cell>
          <cell r="JU45" t="str">
            <v>022300</v>
          </cell>
          <cell r="JV45">
            <v>1156</v>
          </cell>
          <cell r="JW45" t="str">
            <v>022300</v>
          </cell>
          <cell r="JX45">
            <v>516</v>
          </cell>
          <cell r="JY45" t="str">
            <v>022300</v>
          </cell>
          <cell r="JZ45">
            <v>945</v>
          </cell>
          <cell r="KA45" t="str">
            <v>022300</v>
          </cell>
          <cell r="KB45">
            <v>470</v>
          </cell>
          <cell r="KC45" t="str">
            <v>022300</v>
          </cell>
          <cell r="KD45">
            <v>1058</v>
          </cell>
          <cell r="KE45" t="str">
            <v>022300</v>
          </cell>
          <cell r="KF45">
            <v>326</v>
          </cell>
          <cell r="KG45" t="str">
            <v>022300</v>
          </cell>
          <cell r="KH45">
            <v>747</v>
          </cell>
          <cell r="KI45" t="str">
            <v>022300</v>
          </cell>
          <cell r="KJ45">
            <v>304</v>
          </cell>
          <cell r="KK45" t="str">
            <v>022300</v>
          </cell>
          <cell r="KL45">
            <v>718</v>
          </cell>
          <cell r="KM45" t="str">
            <v>022300</v>
          </cell>
          <cell r="KN45">
            <v>309</v>
          </cell>
          <cell r="KO45" t="str">
            <v>022300</v>
          </cell>
          <cell r="KP45">
            <v>687</v>
          </cell>
          <cell r="KQ45" t="str">
            <v>022300</v>
          </cell>
          <cell r="KR45">
            <v>161</v>
          </cell>
          <cell r="KS45" t="str">
            <v>022300</v>
          </cell>
          <cell r="KT45">
            <v>345</v>
          </cell>
          <cell r="KU45" t="str">
            <v>022300</v>
          </cell>
          <cell r="KV45">
            <v>91</v>
          </cell>
          <cell r="KW45" t="str">
            <v>022300</v>
          </cell>
          <cell r="KX45">
            <v>213</v>
          </cell>
          <cell r="KY45" t="str">
            <v>022300</v>
          </cell>
          <cell r="KZ45">
            <v>85</v>
          </cell>
          <cell r="LA45" t="str">
            <v>022300</v>
          </cell>
          <cell r="LB45">
            <v>218</v>
          </cell>
          <cell r="LC45" t="str">
            <v>022300</v>
          </cell>
          <cell r="LD45">
            <v>110</v>
          </cell>
          <cell r="LE45" t="str">
            <v>022300</v>
          </cell>
          <cell r="LF45">
            <v>372</v>
          </cell>
          <cell r="LG45" t="str">
            <v>022300</v>
          </cell>
          <cell r="LH45">
            <v>167</v>
          </cell>
          <cell r="LI45" t="str">
            <v>022300</v>
          </cell>
          <cell r="LJ45">
            <v>463</v>
          </cell>
          <cell r="LK45" t="str">
            <v>022300</v>
          </cell>
          <cell r="LL45">
            <v>134</v>
          </cell>
          <cell r="LM45" t="str">
            <v>022300</v>
          </cell>
          <cell r="LN45">
            <v>434</v>
          </cell>
          <cell r="LO45" t="str">
            <v>022300</v>
          </cell>
          <cell r="LP45">
            <v>153</v>
          </cell>
          <cell r="LQ45" t="str">
            <v>022300</v>
          </cell>
          <cell r="LR45">
            <v>490</v>
          </cell>
          <cell r="LS45" t="str">
            <v>022300</v>
          </cell>
          <cell r="LT45">
            <v>139</v>
          </cell>
          <cell r="LU45" t="str">
            <v>022300</v>
          </cell>
          <cell r="LV45">
            <v>480</v>
          </cell>
          <cell r="LW45" t="str">
            <v>022300</v>
          </cell>
          <cell r="LX45">
            <v>111</v>
          </cell>
          <cell r="LY45" t="str">
            <v>022300</v>
          </cell>
          <cell r="LZ45">
            <v>365</v>
          </cell>
          <cell r="MA45" t="str">
            <v>022300</v>
          </cell>
          <cell r="MB45">
            <v>87</v>
          </cell>
          <cell r="MC45" t="str">
            <v>022300</v>
          </cell>
          <cell r="MD45">
            <v>368</v>
          </cell>
          <cell r="ME45" t="str">
            <v>022300</v>
          </cell>
          <cell r="MF45">
            <v>56</v>
          </cell>
          <cell r="MG45" t="str">
            <v>022300</v>
          </cell>
          <cell r="MH45">
            <v>238</v>
          </cell>
          <cell r="MI45" t="str">
            <v>022300</v>
          </cell>
          <cell r="MJ45">
            <v>36</v>
          </cell>
          <cell r="MK45" t="str">
            <v>022300</v>
          </cell>
          <cell r="ML45">
            <v>185</v>
          </cell>
          <cell r="MM45" t="str">
            <v>022300</v>
          </cell>
          <cell r="MN45">
            <v>38</v>
          </cell>
          <cell r="MO45" t="str">
            <v>022300</v>
          </cell>
          <cell r="MP45">
            <v>138</v>
          </cell>
          <cell r="MQ45" t="str">
            <v>022300</v>
          </cell>
          <cell r="MR45">
            <v>32</v>
          </cell>
          <cell r="MS45" t="str">
            <v>022300</v>
          </cell>
          <cell r="MT45">
            <v>138</v>
          </cell>
          <cell r="MU45" t="str">
            <v>022300</v>
          </cell>
          <cell r="MV45">
            <v>31</v>
          </cell>
          <cell r="MW45" t="str">
            <v>022300</v>
          </cell>
          <cell r="MX45">
            <v>130</v>
          </cell>
          <cell r="MY45" t="str">
            <v>022300</v>
          </cell>
          <cell r="MZ45">
            <v>26</v>
          </cell>
          <cell r="NA45" t="str">
            <v>022300</v>
          </cell>
          <cell r="NB45">
            <v>95</v>
          </cell>
          <cell r="NC45" t="str">
            <v>022300</v>
          </cell>
          <cell r="ND45">
            <v>12</v>
          </cell>
          <cell r="NE45" t="str">
            <v>022300</v>
          </cell>
          <cell r="NF45">
            <v>74</v>
          </cell>
          <cell r="NG45" t="str">
            <v>022300</v>
          </cell>
          <cell r="NH45">
            <v>12</v>
          </cell>
          <cell r="NI45" t="str">
            <v>022400</v>
          </cell>
          <cell r="NJ45">
            <v>16</v>
          </cell>
          <cell r="NK45" t="str">
            <v>022300</v>
          </cell>
          <cell r="NL45">
            <v>5</v>
          </cell>
          <cell r="NM45" t="str">
            <v>022300</v>
          </cell>
          <cell r="NN45">
            <v>37</v>
          </cell>
          <cell r="NO45" t="str">
            <v>022300</v>
          </cell>
          <cell r="NP45">
            <v>4</v>
          </cell>
          <cell r="NQ45" t="str">
            <v>022400</v>
          </cell>
          <cell r="NR45">
            <v>11</v>
          </cell>
          <cell r="NS45" t="str">
            <v>022300</v>
          </cell>
          <cell r="NT45">
            <v>3</v>
          </cell>
          <cell r="NU45" t="str">
            <v>023005</v>
          </cell>
          <cell r="NV45">
            <v>4</v>
          </cell>
          <cell r="NW45" t="str">
            <v>022300</v>
          </cell>
          <cell r="NX45">
            <v>2</v>
          </cell>
          <cell r="NY45" t="str">
            <v>024001</v>
          </cell>
          <cell r="NZ45">
            <v>1</v>
          </cell>
          <cell r="OA45" t="str">
            <v>022300</v>
          </cell>
          <cell r="OB45">
            <v>1</v>
          </cell>
          <cell r="OC45" t="str">
            <v>028004</v>
          </cell>
          <cell r="OD45">
            <v>4</v>
          </cell>
        </row>
        <row r="46">
          <cell r="C46" t="str">
            <v>023002</v>
          </cell>
          <cell r="D46">
            <v>434</v>
          </cell>
          <cell r="E46" t="str">
            <v>023002</v>
          </cell>
          <cell r="F46">
            <v>386</v>
          </cell>
          <cell r="G46" t="str">
            <v>023002</v>
          </cell>
          <cell r="H46">
            <v>328</v>
          </cell>
          <cell r="I46" t="str">
            <v>023002</v>
          </cell>
          <cell r="J46">
            <v>402</v>
          </cell>
          <cell r="K46" t="str">
            <v>023002</v>
          </cell>
          <cell r="L46">
            <v>436</v>
          </cell>
          <cell r="M46" t="str">
            <v>023002</v>
          </cell>
          <cell r="N46">
            <v>391</v>
          </cell>
          <cell r="O46" t="str">
            <v>023002</v>
          </cell>
          <cell r="P46">
            <v>431</v>
          </cell>
          <cell r="Q46" t="str">
            <v>023002</v>
          </cell>
          <cell r="R46">
            <v>388</v>
          </cell>
          <cell r="S46" t="str">
            <v>023002</v>
          </cell>
          <cell r="T46">
            <v>513</v>
          </cell>
          <cell r="U46" t="str">
            <v>023002</v>
          </cell>
          <cell r="V46">
            <v>509</v>
          </cell>
          <cell r="W46" t="str">
            <v>023002</v>
          </cell>
          <cell r="X46">
            <v>579</v>
          </cell>
          <cell r="Y46" t="str">
            <v>023002</v>
          </cell>
          <cell r="Z46">
            <v>544</v>
          </cell>
          <cell r="AA46" t="str">
            <v>023002</v>
          </cell>
          <cell r="AB46">
            <v>637</v>
          </cell>
          <cell r="AC46" t="str">
            <v>022720</v>
          </cell>
          <cell r="AD46">
            <v>833</v>
          </cell>
          <cell r="AE46" t="str">
            <v>023002</v>
          </cell>
          <cell r="AF46">
            <v>537</v>
          </cell>
          <cell r="AG46" t="str">
            <v>023002</v>
          </cell>
          <cell r="AH46">
            <v>559</v>
          </cell>
          <cell r="AI46" t="str">
            <v>023002</v>
          </cell>
          <cell r="AJ46">
            <v>665</v>
          </cell>
          <cell r="AK46" t="str">
            <v>023002</v>
          </cell>
          <cell r="AL46">
            <v>575</v>
          </cell>
          <cell r="AM46" t="str">
            <v>023002</v>
          </cell>
          <cell r="AN46">
            <v>590</v>
          </cell>
          <cell r="AO46" t="str">
            <v>023002</v>
          </cell>
          <cell r="AP46">
            <v>548</v>
          </cell>
          <cell r="AQ46" t="str">
            <v>023002</v>
          </cell>
          <cell r="AR46">
            <v>578</v>
          </cell>
          <cell r="AS46" t="str">
            <v>023002</v>
          </cell>
          <cell r="AT46">
            <v>557</v>
          </cell>
          <cell r="AU46" t="str">
            <v>023002</v>
          </cell>
          <cell r="AV46">
            <v>563</v>
          </cell>
          <cell r="AW46" t="str">
            <v>023002</v>
          </cell>
          <cell r="AX46">
            <v>539</v>
          </cell>
          <cell r="AY46" t="str">
            <v>023002</v>
          </cell>
          <cell r="AZ46">
            <v>587</v>
          </cell>
          <cell r="BA46" t="str">
            <v>023002</v>
          </cell>
          <cell r="BB46">
            <v>589</v>
          </cell>
          <cell r="BC46" t="str">
            <v>023002</v>
          </cell>
          <cell r="BD46">
            <v>551</v>
          </cell>
          <cell r="BE46" t="str">
            <v>023002</v>
          </cell>
          <cell r="BF46">
            <v>502</v>
          </cell>
          <cell r="BG46" t="str">
            <v>023002</v>
          </cell>
          <cell r="BH46">
            <v>454</v>
          </cell>
          <cell r="BI46" t="str">
            <v>023002</v>
          </cell>
          <cell r="BJ46">
            <v>398</v>
          </cell>
          <cell r="BK46" t="str">
            <v>023002</v>
          </cell>
          <cell r="BL46">
            <v>458</v>
          </cell>
          <cell r="BM46" t="str">
            <v>023002</v>
          </cell>
          <cell r="BN46">
            <v>445</v>
          </cell>
          <cell r="BO46" t="str">
            <v>022203</v>
          </cell>
          <cell r="BP46">
            <v>81</v>
          </cell>
          <cell r="BQ46" t="str">
            <v>022203</v>
          </cell>
          <cell r="BR46">
            <v>67</v>
          </cell>
          <cell r="BS46" t="str">
            <v>022204</v>
          </cell>
          <cell r="BT46">
            <v>57</v>
          </cell>
          <cell r="BU46" t="str">
            <v>022208</v>
          </cell>
          <cell r="BV46">
            <v>57</v>
          </cell>
          <cell r="BW46" t="str">
            <v>022204</v>
          </cell>
          <cell r="BX46">
            <v>78</v>
          </cell>
          <cell r="BY46" t="str">
            <v>022208</v>
          </cell>
          <cell r="BZ46">
            <v>84</v>
          </cell>
          <cell r="CA46" t="str">
            <v>022400</v>
          </cell>
          <cell r="CB46">
            <v>206</v>
          </cell>
          <cell r="CC46" t="str">
            <v>022300</v>
          </cell>
          <cell r="CD46">
            <v>631</v>
          </cell>
          <cell r="CE46" t="str">
            <v>022208</v>
          </cell>
          <cell r="CF46">
            <v>97</v>
          </cell>
          <cell r="CG46" t="str">
            <v>022208</v>
          </cell>
          <cell r="CH46">
            <v>80</v>
          </cell>
          <cell r="CI46" t="str">
            <v>022205</v>
          </cell>
          <cell r="CJ46">
            <v>194</v>
          </cell>
          <cell r="CK46" t="str">
            <v>022400</v>
          </cell>
          <cell r="CL46">
            <v>389</v>
          </cell>
          <cell r="CM46" t="str">
            <v>022400</v>
          </cell>
          <cell r="CN46">
            <v>324</v>
          </cell>
          <cell r="CO46" t="str">
            <v>022208</v>
          </cell>
          <cell r="CP46">
            <v>66</v>
          </cell>
          <cell r="CQ46" t="str">
            <v>022400</v>
          </cell>
          <cell r="CR46">
            <v>485</v>
          </cell>
          <cell r="CS46" t="str">
            <v>022300</v>
          </cell>
          <cell r="CT46">
            <v>949</v>
          </cell>
          <cell r="CU46" t="str">
            <v>022400</v>
          </cell>
          <cell r="CV46">
            <v>557</v>
          </cell>
          <cell r="CW46" t="str">
            <v>022400</v>
          </cell>
          <cell r="CX46">
            <v>609</v>
          </cell>
          <cell r="CY46" t="str">
            <v>022400</v>
          </cell>
          <cell r="CZ46">
            <v>437</v>
          </cell>
          <cell r="DA46" t="str">
            <v>022208</v>
          </cell>
          <cell r="DB46">
            <v>80</v>
          </cell>
          <cell r="DC46" t="str">
            <v>022400</v>
          </cell>
          <cell r="DD46">
            <v>459</v>
          </cell>
          <cell r="DE46" t="str">
            <v>022300</v>
          </cell>
          <cell r="DF46">
            <v>1064</v>
          </cell>
          <cell r="DG46" t="str">
            <v>022400</v>
          </cell>
          <cell r="DH46">
            <v>444</v>
          </cell>
          <cell r="DI46" t="str">
            <v>022300</v>
          </cell>
          <cell r="DJ46">
            <v>1162</v>
          </cell>
          <cell r="DK46" t="str">
            <v>022400</v>
          </cell>
          <cell r="DL46">
            <v>537</v>
          </cell>
          <cell r="DM46" t="str">
            <v>022400</v>
          </cell>
          <cell r="DN46">
            <v>641</v>
          </cell>
          <cell r="DO46" t="str">
            <v>022400</v>
          </cell>
          <cell r="DP46">
            <v>592</v>
          </cell>
          <cell r="DQ46" t="str">
            <v>022400</v>
          </cell>
          <cell r="DR46">
            <v>644</v>
          </cell>
          <cell r="DS46" t="str">
            <v>022300</v>
          </cell>
          <cell r="DT46">
            <v>1609</v>
          </cell>
          <cell r="DU46" t="str">
            <v>022300</v>
          </cell>
          <cell r="DV46">
            <v>1617</v>
          </cell>
          <cell r="DW46" t="str">
            <v>022400</v>
          </cell>
          <cell r="DX46">
            <v>707</v>
          </cell>
          <cell r="DY46" t="str">
            <v>022400</v>
          </cell>
          <cell r="DZ46">
            <v>796</v>
          </cell>
          <cell r="EA46" t="str">
            <v>022400</v>
          </cell>
          <cell r="EB46">
            <v>750</v>
          </cell>
          <cell r="EC46" t="str">
            <v>022400</v>
          </cell>
          <cell r="ED46">
            <v>845</v>
          </cell>
          <cell r="EE46" t="str">
            <v>022400</v>
          </cell>
          <cell r="EF46">
            <v>844</v>
          </cell>
          <cell r="EG46" t="str">
            <v>022300</v>
          </cell>
          <cell r="EH46">
            <v>2019</v>
          </cell>
          <cell r="EI46" t="str">
            <v>022400</v>
          </cell>
          <cell r="EJ46">
            <v>821</v>
          </cell>
          <cell r="EK46" t="str">
            <v>022400</v>
          </cell>
          <cell r="EL46">
            <v>886</v>
          </cell>
          <cell r="EM46" t="str">
            <v>022400</v>
          </cell>
          <cell r="EN46">
            <v>755</v>
          </cell>
          <cell r="EO46" t="str">
            <v>022400</v>
          </cell>
          <cell r="EP46">
            <v>861</v>
          </cell>
          <cell r="EQ46" t="str">
            <v>022400</v>
          </cell>
          <cell r="ER46">
            <v>600</v>
          </cell>
          <cell r="ES46" t="str">
            <v>022300</v>
          </cell>
          <cell r="ET46">
            <v>1777</v>
          </cell>
          <cell r="EU46" t="str">
            <v>022400</v>
          </cell>
          <cell r="EV46">
            <v>656</v>
          </cell>
          <cell r="EW46" t="str">
            <v>022400</v>
          </cell>
          <cell r="EX46">
            <v>786</v>
          </cell>
          <cell r="EY46" t="str">
            <v>022400</v>
          </cell>
          <cell r="EZ46">
            <v>561</v>
          </cell>
          <cell r="FA46" t="str">
            <v>022400</v>
          </cell>
          <cell r="FB46">
            <v>654</v>
          </cell>
          <cell r="FC46" t="str">
            <v>022400</v>
          </cell>
          <cell r="FD46">
            <v>547</v>
          </cell>
          <cell r="FE46" t="str">
            <v>022400</v>
          </cell>
          <cell r="FF46">
            <v>672</v>
          </cell>
          <cell r="FG46" t="str">
            <v>022400</v>
          </cell>
          <cell r="FH46">
            <v>490</v>
          </cell>
          <cell r="FI46" t="str">
            <v>022400</v>
          </cell>
          <cell r="FJ46">
            <v>665</v>
          </cell>
          <cell r="FK46" t="str">
            <v>022400</v>
          </cell>
          <cell r="FL46">
            <v>536</v>
          </cell>
          <cell r="FM46" t="str">
            <v>022400</v>
          </cell>
          <cell r="FN46">
            <v>674</v>
          </cell>
          <cell r="FO46" t="str">
            <v>022400</v>
          </cell>
          <cell r="FP46">
            <v>441</v>
          </cell>
          <cell r="FQ46" t="str">
            <v>022400</v>
          </cell>
          <cell r="FR46">
            <v>629</v>
          </cell>
          <cell r="FS46" t="str">
            <v>022400</v>
          </cell>
          <cell r="FT46">
            <v>481</v>
          </cell>
          <cell r="FU46" t="str">
            <v>022400</v>
          </cell>
          <cell r="FV46">
            <v>599</v>
          </cell>
          <cell r="FW46" t="str">
            <v>022400</v>
          </cell>
          <cell r="FX46">
            <v>433</v>
          </cell>
          <cell r="FY46" t="str">
            <v>022400</v>
          </cell>
          <cell r="FZ46">
            <v>597</v>
          </cell>
          <cell r="GA46" t="str">
            <v>022400</v>
          </cell>
          <cell r="GB46">
            <v>436</v>
          </cell>
          <cell r="GC46" t="str">
            <v>022400</v>
          </cell>
          <cell r="GD46">
            <v>546</v>
          </cell>
          <cell r="GE46" t="str">
            <v>022400</v>
          </cell>
          <cell r="GF46">
            <v>397</v>
          </cell>
          <cell r="GG46" t="str">
            <v>022400</v>
          </cell>
          <cell r="GH46">
            <v>574</v>
          </cell>
          <cell r="GI46" t="str">
            <v>022400</v>
          </cell>
          <cell r="GJ46">
            <v>399</v>
          </cell>
          <cell r="GK46" t="str">
            <v>022400</v>
          </cell>
          <cell r="GL46">
            <v>468</v>
          </cell>
          <cell r="GM46" t="str">
            <v>022400</v>
          </cell>
          <cell r="GN46">
            <v>378</v>
          </cell>
          <cell r="GO46" t="str">
            <v>022400</v>
          </cell>
          <cell r="GP46">
            <v>521</v>
          </cell>
          <cell r="GQ46" t="str">
            <v>022400</v>
          </cell>
          <cell r="GR46">
            <v>343</v>
          </cell>
          <cell r="GS46" t="str">
            <v>022400</v>
          </cell>
          <cell r="GT46">
            <v>475</v>
          </cell>
          <cell r="GU46" t="str">
            <v>022400</v>
          </cell>
          <cell r="GV46">
            <v>356</v>
          </cell>
          <cell r="GW46" t="str">
            <v>022400</v>
          </cell>
          <cell r="GX46">
            <v>438</v>
          </cell>
          <cell r="GY46" t="str">
            <v>022400</v>
          </cell>
          <cell r="GZ46">
            <v>379</v>
          </cell>
          <cell r="HA46" t="str">
            <v>022400</v>
          </cell>
          <cell r="HB46">
            <v>474</v>
          </cell>
          <cell r="HC46" t="str">
            <v>022400</v>
          </cell>
          <cell r="HD46">
            <v>339</v>
          </cell>
          <cell r="HE46" t="str">
            <v>022300</v>
          </cell>
          <cell r="HF46">
            <v>981</v>
          </cell>
          <cell r="HG46" t="str">
            <v>022400</v>
          </cell>
          <cell r="HH46">
            <v>328</v>
          </cell>
          <cell r="HI46" t="str">
            <v>022400</v>
          </cell>
          <cell r="HJ46">
            <v>415</v>
          </cell>
          <cell r="HK46" t="str">
            <v>022400</v>
          </cell>
          <cell r="HL46">
            <v>300</v>
          </cell>
          <cell r="HM46" t="str">
            <v>022400</v>
          </cell>
          <cell r="HN46">
            <v>460</v>
          </cell>
          <cell r="HO46" t="str">
            <v>022400</v>
          </cell>
          <cell r="HP46">
            <v>341</v>
          </cell>
          <cell r="HQ46" t="str">
            <v>022400</v>
          </cell>
          <cell r="HR46">
            <v>432</v>
          </cell>
          <cell r="HS46" t="str">
            <v>022400</v>
          </cell>
          <cell r="HT46">
            <v>366</v>
          </cell>
          <cell r="HU46" t="str">
            <v>022400</v>
          </cell>
          <cell r="HV46">
            <v>463</v>
          </cell>
          <cell r="HW46" t="str">
            <v>022300</v>
          </cell>
          <cell r="HX46">
            <v>991</v>
          </cell>
          <cell r="HY46" t="str">
            <v>022400</v>
          </cell>
          <cell r="HZ46">
            <v>500</v>
          </cell>
          <cell r="IA46" t="str">
            <v>022400</v>
          </cell>
          <cell r="IB46">
            <v>359</v>
          </cell>
          <cell r="IC46" t="str">
            <v>022400</v>
          </cell>
          <cell r="ID46">
            <v>536</v>
          </cell>
          <cell r="IE46" t="str">
            <v>022400</v>
          </cell>
          <cell r="IF46">
            <v>397</v>
          </cell>
          <cell r="IG46" t="str">
            <v>022400</v>
          </cell>
          <cell r="IH46">
            <v>555</v>
          </cell>
          <cell r="II46" t="str">
            <v>022400</v>
          </cell>
          <cell r="IJ46">
            <v>409</v>
          </cell>
          <cell r="IK46" t="str">
            <v>022300</v>
          </cell>
          <cell r="IL46">
            <v>1679</v>
          </cell>
          <cell r="IM46" t="str">
            <v>022400</v>
          </cell>
          <cell r="IN46">
            <v>323</v>
          </cell>
          <cell r="IO46" t="str">
            <v>022400</v>
          </cell>
          <cell r="IP46">
            <v>609</v>
          </cell>
          <cell r="IQ46" t="str">
            <v>022400</v>
          </cell>
          <cell r="IR46">
            <v>405</v>
          </cell>
          <cell r="IS46" t="str">
            <v>022400</v>
          </cell>
          <cell r="IT46">
            <v>596</v>
          </cell>
          <cell r="IU46" t="str">
            <v>022400</v>
          </cell>
          <cell r="IV46">
            <v>315</v>
          </cell>
          <cell r="IW46" t="str">
            <v>022400</v>
          </cell>
          <cell r="IX46">
            <v>533</v>
          </cell>
          <cell r="IY46" t="str">
            <v>022400</v>
          </cell>
          <cell r="IZ46">
            <v>317</v>
          </cell>
          <cell r="JA46" t="str">
            <v>022400</v>
          </cell>
          <cell r="JB46">
            <v>549</v>
          </cell>
          <cell r="JC46" t="str">
            <v>022400</v>
          </cell>
          <cell r="JD46">
            <v>324</v>
          </cell>
          <cell r="JE46" t="str">
            <v>022400</v>
          </cell>
          <cell r="JF46">
            <v>530</v>
          </cell>
          <cell r="JG46" t="str">
            <v>022400</v>
          </cell>
          <cell r="JH46">
            <v>259</v>
          </cell>
          <cell r="JI46" t="str">
            <v>022400</v>
          </cell>
          <cell r="JJ46">
            <v>565</v>
          </cell>
          <cell r="JK46" t="str">
            <v>022400</v>
          </cell>
          <cell r="JL46">
            <v>277</v>
          </cell>
          <cell r="JM46" t="str">
            <v>022400</v>
          </cell>
          <cell r="JN46">
            <v>492</v>
          </cell>
          <cell r="JO46" t="str">
            <v>022400</v>
          </cell>
          <cell r="JP46">
            <v>302</v>
          </cell>
          <cell r="JQ46" t="str">
            <v>022400</v>
          </cell>
          <cell r="JR46">
            <v>474</v>
          </cell>
          <cell r="JS46" t="str">
            <v>022400</v>
          </cell>
          <cell r="JT46">
            <v>248</v>
          </cell>
          <cell r="JU46" t="str">
            <v>022400</v>
          </cell>
          <cell r="JV46">
            <v>525</v>
          </cell>
          <cell r="JW46" t="str">
            <v>022400</v>
          </cell>
          <cell r="JX46">
            <v>232</v>
          </cell>
          <cell r="JY46" t="str">
            <v>022400</v>
          </cell>
          <cell r="JZ46">
            <v>424</v>
          </cell>
          <cell r="KA46" t="str">
            <v>022400</v>
          </cell>
          <cell r="KB46">
            <v>230</v>
          </cell>
          <cell r="KC46" t="str">
            <v>022400</v>
          </cell>
          <cell r="KD46">
            <v>491</v>
          </cell>
          <cell r="KE46" t="str">
            <v>022400</v>
          </cell>
          <cell r="KF46">
            <v>164</v>
          </cell>
          <cell r="KG46" t="str">
            <v>022400</v>
          </cell>
          <cell r="KH46">
            <v>373</v>
          </cell>
          <cell r="KI46" t="str">
            <v>022400</v>
          </cell>
          <cell r="KJ46">
            <v>211</v>
          </cell>
          <cell r="KK46" t="str">
            <v>022400</v>
          </cell>
          <cell r="KL46">
            <v>329</v>
          </cell>
          <cell r="KM46" t="str">
            <v>022400</v>
          </cell>
          <cell r="KN46">
            <v>148</v>
          </cell>
          <cell r="KO46" t="str">
            <v>022400</v>
          </cell>
          <cell r="KP46">
            <v>336</v>
          </cell>
          <cell r="KQ46" t="str">
            <v>022400</v>
          </cell>
          <cell r="KR46">
            <v>72</v>
          </cell>
          <cell r="KS46" t="str">
            <v>022400</v>
          </cell>
          <cell r="KT46">
            <v>144</v>
          </cell>
          <cell r="KU46" t="str">
            <v>022400</v>
          </cell>
          <cell r="KV46">
            <v>45</v>
          </cell>
          <cell r="KW46" t="str">
            <v>022400</v>
          </cell>
          <cell r="KX46">
            <v>115</v>
          </cell>
          <cell r="KY46" t="str">
            <v>022400</v>
          </cell>
          <cell r="KZ46">
            <v>34</v>
          </cell>
          <cell r="LA46" t="str">
            <v>022400</v>
          </cell>
          <cell r="LB46">
            <v>88</v>
          </cell>
          <cell r="LC46" t="str">
            <v>022400</v>
          </cell>
          <cell r="LD46">
            <v>63</v>
          </cell>
          <cell r="LE46" t="str">
            <v>022400</v>
          </cell>
          <cell r="LF46">
            <v>161</v>
          </cell>
          <cell r="LG46" t="str">
            <v>022400</v>
          </cell>
          <cell r="LH46">
            <v>72</v>
          </cell>
          <cell r="LI46" t="str">
            <v>022400</v>
          </cell>
          <cell r="LJ46">
            <v>195</v>
          </cell>
          <cell r="LK46" t="str">
            <v>022400</v>
          </cell>
          <cell r="LL46">
            <v>70</v>
          </cell>
          <cell r="LM46" t="str">
            <v>022400</v>
          </cell>
          <cell r="LN46">
            <v>197</v>
          </cell>
          <cell r="LO46" t="str">
            <v>022400</v>
          </cell>
          <cell r="LP46">
            <v>66</v>
          </cell>
          <cell r="LQ46" t="str">
            <v>022400</v>
          </cell>
          <cell r="LR46">
            <v>194</v>
          </cell>
          <cell r="LS46" t="str">
            <v>022400</v>
          </cell>
          <cell r="LT46">
            <v>57</v>
          </cell>
          <cell r="LU46" t="str">
            <v>022400</v>
          </cell>
          <cell r="LV46">
            <v>153</v>
          </cell>
          <cell r="LW46" t="str">
            <v>022400</v>
          </cell>
          <cell r="LX46">
            <v>57</v>
          </cell>
          <cell r="LY46" t="str">
            <v>022400</v>
          </cell>
          <cell r="LZ46">
            <v>157</v>
          </cell>
          <cell r="MA46" t="str">
            <v>022400</v>
          </cell>
          <cell r="MB46">
            <v>30</v>
          </cell>
          <cell r="MC46" t="str">
            <v>022400</v>
          </cell>
          <cell r="MD46">
            <v>134</v>
          </cell>
          <cell r="ME46" t="str">
            <v>022400</v>
          </cell>
          <cell r="MF46">
            <v>27</v>
          </cell>
          <cell r="MG46" t="str">
            <v>022400</v>
          </cell>
          <cell r="MH46">
            <v>89</v>
          </cell>
          <cell r="MI46" t="str">
            <v>022400</v>
          </cell>
          <cell r="MJ46">
            <v>18</v>
          </cell>
          <cell r="MK46" t="str">
            <v>022400</v>
          </cell>
          <cell r="ML46">
            <v>67</v>
          </cell>
          <cell r="MM46" t="str">
            <v>022400</v>
          </cell>
          <cell r="MN46">
            <v>14</v>
          </cell>
          <cell r="MO46" t="str">
            <v>022400</v>
          </cell>
          <cell r="MP46">
            <v>52</v>
          </cell>
          <cell r="MQ46" t="str">
            <v>022400</v>
          </cell>
          <cell r="MR46">
            <v>16</v>
          </cell>
          <cell r="MS46" t="str">
            <v>022400</v>
          </cell>
          <cell r="MT46">
            <v>40</v>
          </cell>
          <cell r="MU46" t="str">
            <v>022400</v>
          </cell>
          <cell r="MV46">
            <v>8</v>
          </cell>
          <cell r="MW46" t="str">
            <v>022400</v>
          </cell>
          <cell r="MX46">
            <v>41</v>
          </cell>
          <cell r="MY46" t="str">
            <v>022400</v>
          </cell>
          <cell r="MZ46">
            <v>12</v>
          </cell>
          <cell r="NA46" t="str">
            <v>022400</v>
          </cell>
          <cell r="NB46">
            <v>19</v>
          </cell>
          <cell r="NC46" t="str">
            <v>022400</v>
          </cell>
          <cell r="ND46">
            <v>3</v>
          </cell>
          <cell r="NE46" t="str">
            <v>022400</v>
          </cell>
          <cell r="NF46">
            <v>14</v>
          </cell>
          <cell r="NG46" t="str">
            <v>022400</v>
          </cell>
          <cell r="NH46">
            <v>3</v>
          </cell>
          <cell r="NI46" t="str">
            <v>022720</v>
          </cell>
          <cell r="NJ46">
            <v>28</v>
          </cell>
          <cell r="NM46" t="str">
            <v>022400</v>
          </cell>
          <cell r="NN46">
            <v>12</v>
          </cell>
          <cell r="NO46" t="str">
            <v>022400</v>
          </cell>
          <cell r="NP46">
            <v>1</v>
          </cell>
          <cell r="NQ46" t="str">
            <v>022720</v>
          </cell>
          <cell r="NR46">
            <v>10</v>
          </cell>
          <cell r="NS46" t="str">
            <v>022400</v>
          </cell>
          <cell r="NT46">
            <v>1</v>
          </cell>
          <cell r="NU46" t="str">
            <v>023006</v>
          </cell>
          <cell r="NV46">
            <v>4</v>
          </cell>
          <cell r="NY46" t="str">
            <v>024005</v>
          </cell>
          <cell r="NZ46">
            <v>9</v>
          </cell>
          <cell r="OA46" t="str">
            <v>022400</v>
          </cell>
          <cell r="OB46">
            <v>2</v>
          </cell>
          <cell r="OC46" t="str">
            <v>029001</v>
          </cell>
          <cell r="OD46">
            <v>5</v>
          </cell>
        </row>
        <row r="47">
          <cell r="C47" t="str">
            <v>023005</v>
          </cell>
          <cell r="D47">
            <v>68</v>
          </cell>
          <cell r="E47" t="str">
            <v>023005</v>
          </cell>
          <cell r="F47">
            <v>63</v>
          </cell>
          <cell r="G47" t="str">
            <v>023005</v>
          </cell>
          <cell r="H47">
            <v>76</v>
          </cell>
          <cell r="I47" t="str">
            <v>023005</v>
          </cell>
          <cell r="J47">
            <v>65</v>
          </cell>
          <cell r="K47" t="str">
            <v>023005</v>
          </cell>
          <cell r="L47">
            <v>83</v>
          </cell>
          <cell r="M47" t="str">
            <v>023005</v>
          </cell>
          <cell r="N47">
            <v>83</v>
          </cell>
          <cell r="O47" t="str">
            <v>023005</v>
          </cell>
          <cell r="P47">
            <v>92</v>
          </cell>
          <cell r="Q47" t="str">
            <v>023005</v>
          </cell>
          <cell r="R47">
            <v>79</v>
          </cell>
          <cell r="S47" t="str">
            <v>023005</v>
          </cell>
          <cell r="T47">
            <v>103</v>
          </cell>
          <cell r="U47" t="str">
            <v>023005</v>
          </cell>
          <cell r="V47">
            <v>103</v>
          </cell>
          <cell r="W47" t="str">
            <v>023005</v>
          </cell>
          <cell r="X47">
            <v>92</v>
          </cell>
          <cell r="Y47" t="str">
            <v>023005</v>
          </cell>
          <cell r="Z47">
            <v>92</v>
          </cell>
          <cell r="AA47" t="str">
            <v>023005</v>
          </cell>
          <cell r="AB47">
            <v>96</v>
          </cell>
          <cell r="AC47" t="str">
            <v>023002</v>
          </cell>
          <cell r="AD47">
            <v>577</v>
          </cell>
          <cell r="AE47" t="str">
            <v>023005</v>
          </cell>
          <cell r="AF47">
            <v>125</v>
          </cell>
          <cell r="AG47" t="str">
            <v>023005</v>
          </cell>
          <cell r="AH47">
            <v>113</v>
          </cell>
          <cell r="AI47" t="str">
            <v>023005</v>
          </cell>
          <cell r="AJ47">
            <v>125</v>
          </cell>
          <cell r="AK47" t="str">
            <v>023005</v>
          </cell>
          <cell r="AL47">
            <v>105</v>
          </cell>
          <cell r="AM47" t="str">
            <v>023005</v>
          </cell>
          <cell r="AN47">
            <v>122</v>
          </cell>
          <cell r="AO47" t="str">
            <v>023005</v>
          </cell>
          <cell r="AP47">
            <v>104</v>
          </cell>
          <cell r="AQ47" t="str">
            <v>023005</v>
          </cell>
          <cell r="AR47">
            <v>135</v>
          </cell>
          <cell r="AS47" t="str">
            <v>023005</v>
          </cell>
          <cell r="AT47">
            <v>124</v>
          </cell>
          <cell r="AU47" t="str">
            <v>023005</v>
          </cell>
          <cell r="AV47">
            <v>127</v>
          </cell>
          <cell r="AW47" t="str">
            <v>023005</v>
          </cell>
          <cell r="AX47">
            <v>127</v>
          </cell>
          <cell r="AY47" t="str">
            <v>023005</v>
          </cell>
          <cell r="AZ47">
            <v>130</v>
          </cell>
          <cell r="BA47" t="str">
            <v>023005</v>
          </cell>
          <cell r="BB47">
            <v>131</v>
          </cell>
          <cell r="BC47" t="str">
            <v>023005</v>
          </cell>
          <cell r="BD47">
            <v>153</v>
          </cell>
          <cell r="BE47" t="str">
            <v>023005</v>
          </cell>
          <cell r="BF47">
            <v>134</v>
          </cell>
          <cell r="BG47" t="str">
            <v>023005</v>
          </cell>
          <cell r="BH47">
            <v>102</v>
          </cell>
          <cell r="BI47" t="str">
            <v>023005</v>
          </cell>
          <cell r="BJ47">
            <v>91</v>
          </cell>
          <cell r="BK47" t="str">
            <v>023005</v>
          </cell>
          <cell r="BL47">
            <v>110</v>
          </cell>
          <cell r="BM47" t="str">
            <v>023005</v>
          </cell>
          <cell r="BN47">
            <v>70</v>
          </cell>
          <cell r="BO47" t="str">
            <v>022204</v>
          </cell>
          <cell r="BP47">
            <v>71</v>
          </cell>
          <cell r="BQ47" t="str">
            <v>022204</v>
          </cell>
          <cell r="BR47">
            <v>62</v>
          </cell>
          <cell r="BS47" t="str">
            <v>022205</v>
          </cell>
          <cell r="BT47">
            <v>165</v>
          </cell>
          <cell r="BU47" t="str">
            <v>022300</v>
          </cell>
          <cell r="BV47">
            <v>526</v>
          </cell>
          <cell r="BW47" t="str">
            <v>022205</v>
          </cell>
          <cell r="BX47">
            <v>192</v>
          </cell>
          <cell r="BY47" t="str">
            <v>022300</v>
          </cell>
          <cell r="BZ47">
            <v>648</v>
          </cell>
          <cell r="CA47" t="str">
            <v>022720</v>
          </cell>
          <cell r="CB47">
            <v>415</v>
          </cell>
          <cell r="CC47" t="str">
            <v>022400</v>
          </cell>
          <cell r="CD47">
            <v>276</v>
          </cell>
          <cell r="CE47" t="str">
            <v>022300</v>
          </cell>
          <cell r="CF47">
            <v>768</v>
          </cell>
          <cell r="CG47" t="str">
            <v>022300</v>
          </cell>
          <cell r="CH47">
            <v>729</v>
          </cell>
          <cell r="CI47" t="str">
            <v>022208</v>
          </cell>
          <cell r="CJ47">
            <v>102</v>
          </cell>
          <cell r="CK47" t="str">
            <v>022720</v>
          </cell>
          <cell r="CL47">
            <v>467</v>
          </cell>
          <cell r="CM47" t="str">
            <v>022720</v>
          </cell>
          <cell r="CN47">
            <v>525</v>
          </cell>
          <cell r="CO47" t="str">
            <v>022300</v>
          </cell>
          <cell r="CP47">
            <v>913</v>
          </cell>
          <cell r="CQ47" t="str">
            <v>022720</v>
          </cell>
          <cell r="CR47">
            <v>530</v>
          </cell>
          <cell r="CS47" t="str">
            <v>022400</v>
          </cell>
          <cell r="CT47">
            <v>572</v>
          </cell>
          <cell r="CU47" t="str">
            <v>022720</v>
          </cell>
          <cell r="CV47">
            <v>544</v>
          </cell>
          <cell r="CW47" t="str">
            <v>022720</v>
          </cell>
          <cell r="CX47">
            <v>607</v>
          </cell>
          <cell r="CY47" t="str">
            <v>022720</v>
          </cell>
          <cell r="CZ47">
            <v>548</v>
          </cell>
          <cell r="DA47" t="str">
            <v>022300</v>
          </cell>
          <cell r="DB47">
            <v>1020</v>
          </cell>
          <cell r="DC47" t="str">
            <v>022720</v>
          </cell>
          <cell r="DD47">
            <v>641</v>
          </cell>
          <cell r="DE47" t="str">
            <v>022400</v>
          </cell>
          <cell r="DF47">
            <v>600</v>
          </cell>
          <cell r="DG47" t="str">
            <v>022720</v>
          </cell>
          <cell r="DH47">
            <v>616</v>
          </cell>
          <cell r="DI47" t="str">
            <v>022400</v>
          </cell>
          <cell r="DJ47">
            <v>579</v>
          </cell>
          <cell r="DK47" t="str">
            <v>022720</v>
          </cell>
          <cell r="DL47">
            <v>776</v>
          </cell>
          <cell r="DM47" t="str">
            <v>022720</v>
          </cell>
          <cell r="DN47">
            <v>899</v>
          </cell>
          <cell r="DO47" t="str">
            <v>022720</v>
          </cell>
          <cell r="DP47">
            <v>869</v>
          </cell>
          <cell r="DQ47" t="str">
            <v>022720</v>
          </cell>
          <cell r="DR47">
            <v>1084</v>
          </cell>
          <cell r="DS47" t="str">
            <v>022400</v>
          </cell>
          <cell r="DT47">
            <v>706</v>
          </cell>
          <cell r="DU47" t="str">
            <v>022400</v>
          </cell>
          <cell r="DV47">
            <v>720</v>
          </cell>
          <cell r="DW47" t="str">
            <v>022720</v>
          </cell>
          <cell r="DX47">
            <v>1104</v>
          </cell>
          <cell r="DY47" t="str">
            <v>022720</v>
          </cell>
          <cell r="DZ47">
            <v>1236</v>
          </cell>
          <cell r="EA47" t="str">
            <v>022720</v>
          </cell>
          <cell r="EB47">
            <v>1195</v>
          </cell>
          <cell r="EC47" t="str">
            <v>022720</v>
          </cell>
          <cell r="ED47">
            <v>1370</v>
          </cell>
          <cell r="EE47" t="str">
            <v>022720</v>
          </cell>
          <cell r="EF47">
            <v>1230</v>
          </cell>
          <cell r="EG47" t="str">
            <v>022400</v>
          </cell>
          <cell r="EH47">
            <v>908</v>
          </cell>
          <cell r="EI47" t="str">
            <v>022720</v>
          </cell>
          <cell r="EJ47">
            <v>1221</v>
          </cell>
          <cell r="EK47" t="str">
            <v>022720</v>
          </cell>
          <cell r="EL47">
            <v>1456</v>
          </cell>
          <cell r="EM47" t="str">
            <v>022720</v>
          </cell>
          <cell r="EN47">
            <v>1161</v>
          </cell>
          <cell r="EO47" t="str">
            <v>022720</v>
          </cell>
          <cell r="EP47">
            <v>1315</v>
          </cell>
          <cell r="EQ47" t="str">
            <v>022720</v>
          </cell>
          <cell r="ER47">
            <v>1104</v>
          </cell>
          <cell r="ES47" t="str">
            <v>022400</v>
          </cell>
          <cell r="ET47">
            <v>768</v>
          </cell>
          <cell r="EU47" t="str">
            <v>022720</v>
          </cell>
          <cell r="EV47">
            <v>1149</v>
          </cell>
          <cell r="EW47" t="str">
            <v>022720</v>
          </cell>
          <cell r="EX47">
            <v>1291</v>
          </cell>
          <cell r="EY47" t="str">
            <v>022720</v>
          </cell>
          <cell r="EZ47">
            <v>992</v>
          </cell>
          <cell r="FA47" t="str">
            <v>022720</v>
          </cell>
          <cell r="FB47">
            <v>1139</v>
          </cell>
          <cell r="FC47" t="str">
            <v>022720</v>
          </cell>
          <cell r="FD47">
            <v>923</v>
          </cell>
          <cell r="FE47" t="str">
            <v>022720</v>
          </cell>
          <cell r="FF47">
            <v>1174</v>
          </cell>
          <cell r="FG47" t="str">
            <v>022720</v>
          </cell>
          <cell r="FH47">
            <v>939</v>
          </cell>
          <cell r="FI47" t="str">
            <v>022720</v>
          </cell>
          <cell r="FJ47">
            <v>1037</v>
          </cell>
          <cell r="FK47" t="str">
            <v>022720</v>
          </cell>
          <cell r="FL47">
            <v>824</v>
          </cell>
          <cell r="FM47" t="str">
            <v>022720</v>
          </cell>
          <cell r="FN47">
            <v>957</v>
          </cell>
          <cell r="FO47" t="str">
            <v>022720</v>
          </cell>
          <cell r="FP47">
            <v>762</v>
          </cell>
          <cell r="FQ47" t="str">
            <v>022720</v>
          </cell>
          <cell r="FR47">
            <v>829</v>
          </cell>
          <cell r="FS47" t="str">
            <v>022720</v>
          </cell>
          <cell r="FT47">
            <v>790</v>
          </cell>
          <cell r="FU47" t="str">
            <v>022720</v>
          </cell>
          <cell r="FV47">
            <v>899</v>
          </cell>
          <cell r="FW47" t="str">
            <v>022720</v>
          </cell>
          <cell r="FX47">
            <v>726</v>
          </cell>
          <cell r="FY47" t="str">
            <v>022720</v>
          </cell>
          <cell r="FZ47">
            <v>860</v>
          </cell>
          <cell r="GA47" t="str">
            <v>022720</v>
          </cell>
          <cell r="GB47">
            <v>702</v>
          </cell>
          <cell r="GC47" t="str">
            <v>022720</v>
          </cell>
          <cell r="GD47">
            <v>807</v>
          </cell>
          <cell r="GE47" t="str">
            <v>022720</v>
          </cell>
          <cell r="GF47">
            <v>676</v>
          </cell>
          <cell r="GG47" t="str">
            <v>022720</v>
          </cell>
          <cell r="GH47">
            <v>815</v>
          </cell>
          <cell r="GI47" t="str">
            <v>022720</v>
          </cell>
          <cell r="GJ47">
            <v>663</v>
          </cell>
          <cell r="GK47" t="str">
            <v>022720</v>
          </cell>
          <cell r="GL47">
            <v>734</v>
          </cell>
          <cell r="GM47" t="str">
            <v>022720</v>
          </cell>
          <cell r="GN47">
            <v>618</v>
          </cell>
          <cell r="GO47" t="str">
            <v>022720</v>
          </cell>
          <cell r="GP47">
            <v>714</v>
          </cell>
          <cell r="GQ47" t="str">
            <v>022720</v>
          </cell>
          <cell r="GR47">
            <v>609</v>
          </cell>
          <cell r="GS47" t="str">
            <v>022720</v>
          </cell>
          <cell r="GT47">
            <v>778</v>
          </cell>
          <cell r="GU47" t="str">
            <v>022720</v>
          </cell>
          <cell r="GV47">
            <v>628</v>
          </cell>
          <cell r="GW47" t="str">
            <v>022720</v>
          </cell>
          <cell r="GX47">
            <v>728</v>
          </cell>
          <cell r="GY47" t="str">
            <v>022720</v>
          </cell>
          <cell r="GZ47">
            <v>639</v>
          </cell>
          <cell r="HA47" t="str">
            <v>022720</v>
          </cell>
          <cell r="HB47">
            <v>710</v>
          </cell>
          <cell r="HC47" t="str">
            <v>022720</v>
          </cell>
          <cell r="HD47">
            <v>582</v>
          </cell>
          <cell r="HE47" t="str">
            <v>022400</v>
          </cell>
          <cell r="HF47">
            <v>431</v>
          </cell>
          <cell r="HG47" t="str">
            <v>022720</v>
          </cell>
          <cell r="HH47">
            <v>629</v>
          </cell>
          <cell r="HI47" t="str">
            <v>022720</v>
          </cell>
          <cell r="HJ47">
            <v>760</v>
          </cell>
          <cell r="HK47" t="str">
            <v>022720</v>
          </cell>
          <cell r="HL47">
            <v>639</v>
          </cell>
          <cell r="HM47" t="str">
            <v>022720</v>
          </cell>
          <cell r="HN47">
            <v>781</v>
          </cell>
          <cell r="HO47" t="str">
            <v>022720</v>
          </cell>
          <cell r="HP47">
            <v>620</v>
          </cell>
          <cell r="HQ47" t="str">
            <v>022720</v>
          </cell>
          <cell r="HR47">
            <v>764</v>
          </cell>
          <cell r="HS47" t="str">
            <v>022720</v>
          </cell>
          <cell r="HT47">
            <v>658</v>
          </cell>
          <cell r="HU47" t="str">
            <v>022720</v>
          </cell>
          <cell r="HV47">
            <v>885</v>
          </cell>
          <cell r="HW47" t="str">
            <v>022400</v>
          </cell>
          <cell r="HX47">
            <v>338</v>
          </cell>
          <cell r="HY47" t="str">
            <v>022720</v>
          </cell>
          <cell r="HZ47">
            <v>914</v>
          </cell>
          <cell r="IA47" t="str">
            <v>022720</v>
          </cell>
          <cell r="IB47">
            <v>741</v>
          </cell>
          <cell r="IC47" t="str">
            <v>022720</v>
          </cell>
          <cell r="ID47">
            <v>993</v>
          </cell>
          <cell r="IE47" t="str">
            <v>022720</v>
          </cell>
          <cell r="IF47">
            <v>757</v>
          </cell>
          <cell r="IG47" t="str">
            <v>022720</v>
          </cell>
          <cell r="IH47">
            <v>953</v>
          </cell>
          <cell r="II47" t="str">
            <v>022720</v>
          </cell>
          <cell r="IJ47">
            <v>726</v>
          </cell>
          <cell r="IK47" t="str">
            <v>022400</v>
          </cell>
          <cell r="IL47">
            <v>579</v>
          </cell>
          <cell r="IM47" t="str">
            <v>022720</v>
          </cell>
          <cell r="IN47">
            <v>733</v>
          </cell>
          <cell r="IO47" t="str">
            <v>022720</v>
          </cell>
          <cell r="IP47">
            <v>966</v>
          </cell>
          <cell r="IQ47" t="str">
            <v>022720</v>
          </cell>
          <cell r="IR47">
            <v>701</v>
          </cell>
          <cell r="IS47" t="str">
            <v>022720</v>
          </cell>
          <cell r="IT47">
            <v>966</v>
          </cell>
          <cell r="IU47" t="str">
            <v>022720</v>
          </cell>
          <cell r="IV47">
            <v>630</v>
          </cell>
          <cell r="IW47" t="str">
            <v>022720</v>
          </cell>
          <cell r="IX47">
            <v>792</v>
          </cell>
          <cell r="IY47" t="str">
            <v>022720</v>
          </cell>
          <cell r="IZ47">
            <v>564</v>
          </cell>
          <cell r="JA47" t="str">
            <v>022720</v>
          </cell>
          <cell r="JB47">
            <v>810</v>
          </cell>
          <cell r="JC47" t="str">
            <v>022720</v>
          </cell>
          <cell r="JD47">
            <v>550</v>
          </cell>
          <cell r="JE47" t="str">
            <v>022720</v>
          </cell>
          <cell r="JF47">
            <v>707</v>
          </cell>
          <cell r="JG47" t="str">
            <v>022720</v>
          </cell>
          <cell r="JH47">
            <v>488</v>
          </cell>
          <cell r="JI47" t="str">
            <v>022720</v>
          </cell>
          <cell r="JJ47">
            <v>727</v>
          </cell>
          <cell r="JK47" t="str">
            <v>022720</v>
          </cell>
          <cell r="JL47">
            <v>419</v>
          </cell>
          <cell r="JM47" t="str">
            <v>022720</v>
          </cell>
          <cell r="JN47">
            <v>643</v>
          </cell>
          <cell r="JO47" t="str">
            <v>022720</v>
          </cell>
          <cell r="JP47">
            <v>386</v>
          </cell>
          <cell r="JQ47" t="str">
            <v>022720</v>
          </cell>
          <cell r="JR47">
            <v>620</v>
          </cell>
          <cell r="JS47" t="str">
            <v>022720</v>
          </cell>
          <cell r="JT47">
            <v>379</v>
          </cell>
          <cell r="JU47" t="str">
            <v>022720</v>
          </cell>
          <cell r="JV47">
            <v>635</v>
          </cell>
          <cell r="JW47" t="str">
            <v>022720</v>
          </cell>
          <cell r="JX47">
            <v>314</v>
          </cell>
          <cell r="JY47" t="str">
            <v>022720</v>
          </cell>
          <cell r="JZ47">
            <v>518</v>
          </cell>
          <cell r="KA47" t="str">
            <v>022720</v>
          </cell>
          <cell r="KB47">
            <v>304</v>
          </cell>
          <cell r="KC47" t="str">
            <v>022720</v>
          </cell>
          <cell r="KD47">
            <v>605</v>
          </cell>
          <cell r="KE47" t="str">
            <v>022720</v>
          </cell>
          <cell r="KF47">
            <v>243</v>
          </cell>
          <cell r="KG47" t="str">
            <v>022720</v>
          </cell>
          <cell r="KH47">
            <v>477</v>
          </cell>
          <cell r="KI47" t="str">
            <v>022720</v>
          </cell>
          <cell r="KJ47">
            <v>242</v>
          </cell>
          <cell r="KK47" t="str">
            <v>022720</v>
          </cell>
          <cell r="KL47">
            <v>452</v>
          </cell>
          <cell r="KM47" t="str">
            <v>022720</v>
          </cell>
          <cell r="KN47">
            <v>215</v>
          </cell>
          <cell r="KO47" t="str">
            <v>022720</v>
          </cell>
          <cell r="KP47">
            <v>382</v>
          </cell>
          <cell r="KQ47" t="str">
            <v>022720</v>
          </cell>
          <cell r="KR47">
            <v>101</v>
          </cell>
          <cell r="KS47" t="str">
            <v>022720</v>
          </cell>
          <cell r="KT47">
            <v>162</v>
          </cell>
          <cell r="KU47" t="str">
            <v>022720</v>
          </cell>
          <cell r="KV47">
            <v>66</v>
          </cell>
          <cell r="KW47" t="str">
            <v>022720</v>
          </cell>
          <cell r="KX47">
            <v>119</v>
          </cell>
          <cell r="KY47" t="str">
            <v>022720</v>
          </cell>
          <cell r="KZ47">
            <v>67</v>
          </cell>
          <cell r="LA47" t="str">
            <v>022720</v>
          </cell>
          <cell r="LB47">
            <v>134</v>
          </cell>
          <cell r="LC47" t="str">
            <v>022720</v>
          </cell>
          <cell r="LD47">
            <v>86</v>
          </cell>
          <cell r="LE47" t="str">
            <v>022720</v>
          </cell>
          <cell r="LF47">
            <v>241</v>
          </cell>
          <cell r="LG47" t="str">
            <v>022720</v>
          </cell>
          <cell r="LH47">
            <v>121</v>
          </cell>
          <cell r="LI47" t="str">
            <v>022720</v>
          </cell>
          <cell r="LJ47">
            <v>278</v>
          </cell>
          <cell r="LK47" t="str">
            <v>022720</v>
          </cell>
          <cell r="LL47">
            <v>104</v>
          </cell>
          <cell r="LM47" t="str">
            <v>022720</v>
          </cell>
          <cell r="LN47">
            <v>295</v>
          </cell>
          <cell r="LO47" t="str">
            <v>022720</v>
          </cell>
          <cell r="LP47">
            <v>114</v>
          </cell>
          <cell r="LQ47" t="str">
            <v>022720</v>
          </cell>
          <cell r="LR47">
            <v>303</v>
          </cell>
          <cell r="LS47" t="str">
            <v>022720</v>
          </cell>
          <cell r="LT47">
            <v>110</v>
          </cell>
          <cell r="LU47" t="str">
            <v>022720</v>
          </cell>
          <cell r="LV47">
            <v>286</v>
          </cell>
          <cell r="LW47" t="str">
            <v>022720</v>
          </cell>
          <cell r="LX47">
            <v>77</v>
          </cell>
          <cell r="LY47" t="str">
            <v>022720</v>
          </cell>
          <cell r="LZ47">
            <v>226</v>
          </cell>
          <cell r="MA47" t="str">
            <v>022720</v>
          </cell>
          <cell r="MB47">
            <v>72</v>
          </cell>
          <cell r="MC47" t="str">
            <v>022720</v>
          </cell>
          <cell r="MD47">
            <v>184</v>
          </cell>
          <cell r="ME47" t="str">
            <v>022720</v>
          </cell>
          <cell r="MF47">
            <v>54</v>
          </cell>
          <cell r="MG47" t="str">
            <v>022720</v>
          </cell>
          <cell r="MH47">
            <v>154</v>
          </cell>
          <cell r="MI47" t="str">
            <v>022720</v>
          </cell>
          <cell r="MJ47">
            <v>28</v>
          </cell>
          <cell r="MK47" t="str">
            <v>022720</v>
          </cell>
          <cell r="ML47">
            <v>110</v>
          </cell>
          <cell r="MM47" t="str">
            <v>022720</v>
          </cell>
          <cell r="MN47">
            <v>24</v>
          </cell>
          <cell r="MO47" t="str">
            <v>022720</v>
          </cell>
          <cell r="MP47">
            <v>81</v>
          </cell>
          <cell r="MQ47" t="str">
            <v>022720</v>
          </cell>
          <cell r="MR47">
            <v>20</v>
          </cell>
          <cell r="MS47" t="str">
            <v>022720</v>
          </cell>
          <cell r="MT47">
            <v>77</v>
          </cell>
          <cell r="MU47" t="str">
            <v>022720</v>
          </cell>
          <cell r="MV47">
            <v>20</v>
          </cell>
          <cell r="MW47" t="str">
            <v>022720</v>
          </cell>
          <cell r="MX47">
            <v>51</v>
          </cell>
          <cell r="MY47" t="str">
            <v>022720</v>
          </cell>
          <cell r="MZ47">
            <v>13</v>
          </cell>
          <cell r="NA47" t="str">
            <v>022720</v>
          </cell>
          <cell r="NB47">
            <v>38</v>
          </cell>
          <cell r="NC47" t="str">
            <v>022720</v>
          </cell>
          <cell r="ND47">
            <v>6</v>
          </cell>
          <cell r="NE47" t="str">
            <v>022720</v>
          </cell>
          <cell r="NF47">
            <v>32</v>
          </cell>
          <cell r="NG47" t="str">
            <v>022720</v>
          </cell>
          <cell r="NH47">
            <v>6</v>
          </cell>
          <cell r="NI47" t="str">
            <v>023002</v>
          </cell>
          <cell r="NJ47">
            <v>35</v>
          </cell>
          <cell r="NK47" t="str">
            <v>022720</v>
          </cell>
          <cell r="NL47">
            <v>1</v>
          </cell>
          <cell r="NM47" t="str">
            <v>022720</v>
          </cell>
          <cell r="NN47">
            <v>15</v>
          </cell>
          <cell r="NO47" t="str">
            <v>022720</v>
          </cell>
          <cell r="NP47">
            <v>1</v>
          </cell>
          <cell r="NQ47" t="str">
            <v>023002</v>
          </cell>
          <cell r="NR47">
            <v>14</v>
          </cell>
          <cell r="NU47" t="str">
            <v>023500</v>
          </cell>
          <cell r="NV47">
            <v>16</v>
          </cell>
          <cell r="NW47" t="str">
            <v>022720</v>
          </cell>
          <cell r="NX47">
            <v>1</v>
          </cell>
          <cell r="NY47" t="str">
            <v>024200</v>
          </cell>
          <cell r="NZ47">
            <v>1</v>
          </cell>
          <cell r="OC47" t="str">
            <v>029100</v>
          </cell>
          <cell r="OD47">
            <v>1</v>
          </cell>
        </row>
        <row r="48">
          <cell r="C48" t="str">
            <v>023006</v>
          </cell>
          <cell r="D48">
            <v>36</v>
          </cell>
          <cell r="E48" t="str">
            <v>023006</v>
          </cell>
          <cell r="F48">
            <v>32</v>
          </cell>
          <cell r="G48" t="str">
            <v>023006</v>
          </cell>
          <cell r="H48">
            <v>30</v>
          </cell>
          <cell r="I48" t="str">
            <v>023006</v>
          </cell>
          <cell r="J48">
            <v>33</v>
          </cell>
          <cell r="K48" t="str">
            <v>023006</v>
          </cell>
          <cell r="L48">
            <v>39</v>
          </cell>
          <cell r="M48" t="str">
            <v>023006</v>
          </cell>
          <cell r="N48">
            <v>37</v>
          </cell>
          <cell r="O48" t="str">
            <v>023006</v>
          </cell>
          <cell r="P48">
            <v>49</v>
          </cell>
          <cell r="Q48" t="str">
            <v>023006</v>
          </cell>
          <cell r="R48">
            <v>37</v>
          </cell>
          <cell r="S48" t="str">
            <v>023006</v>
          </cell>
          <cell r="T48">
            <v>48</v>
          </cell>
          <cell r="U48" t="str">
            <v>023006</v>
          </cell>
          <cell r="V48">
            <v>48</v>
          </cell>
          <cell r="W48" t="str">
            <v>023006</v>
          </cell>
          <cell r="X48">
            <v>60</v>
          </cell>
          <cell r="Y48" t="str">
            <v>023006</v>
          </cell>
          <cell r="Z48">
            <v>41</v>
          </cell>
          <cell r="AA48" t="str">
            <v>023006</v>
          </cell>
          <cell r="AB48">
            <v>53</v>
          </cell>
          <cell r="AC48" t="str">
            <v>023005</v>
          </cell>
          <cell r="AD48">
            <v>114</v>
          </cell>
          <cell r="AE48" t="str">
            <v>023006</v>
          </cell>
          <cell r="AF48">
            <v>59</v>
          </cell>
          <cell r="AG48" t="str">
            <v>023006</v>
          </cell>
          <cell r="AH48">
            <v>60</v>
          </cell>
          <cell r="AI48" t="str">
            <v>023006</v>
          </cell>
          <cell r="AJ48">
            <v>75</v>
          </cell>
          <cell r="AK48" t="str">
            <v>023006</v>
          </cell>
          <cell r="AL48">
            <v>76</v>
          </cell>
          <cell r="AM48" t="str">
            <v>023006</v>
          </cell>
          <cell r="AN48">
            <v>72</v>
          </cell>
          <cell r="AO48" t="str">
            <v>023006</v>
          </cell>
          <cell r="AP48">
            <v>59</v>
          </cell>
          <cell r="AQ48" t="str">
            <v>023006</v>
          </cell>
          <cell r="AR48">
            <v>59</v>
          </cell>
          <cell r="AS48" t="str">
            <v>023006</v>
          </cell>
          <cell r="AT48">
            <v>65</v>
          </cell>
          <cell r="AU48" t="str">
            <v>023006</v>
          </cell>
          <cell r="AV48">
            <v>57</v>
          </cell>
          <cell r="AW48" t="str">
            <v>023006</v>
          </cell>
          <cell r="AX48">
            <v>66</v>
          </cell>
          <cell r="AY48" t="str">
            <v>023006</v>
          </cell>
          <cell r="AZ48">
            <v>91</v>
          </cell>
          <cell r="BA48" t="str">
            <v>023006</v>
          </cell>
          <cell r="BB48">
            <v>88</v>
          </cell>
          <cell r="BC48" t="str">
            <v>023006</v>
          </cell>
          <cell r="BD48">
            <v>76</v>
          </cell>
          <cell r="BE48" t="str">
            <v>023006</v>
          </cell>
          <cell r="BF48">
            <v>56</v>
          </cell>
          <cell r="BG48" t="str">
            <v>023006</v>
          </cell>
          <cell r="BH48">
            <v>75</v>
          </cell>
          <cell r="BI48" t="str">
            <v>023006</v>
          </cell>
          <cell r="BJ48">
            <v>63</v>
          </cell>
          <cell r="BK48" t="str">
            <v>023006</v>
          </cell>
          <cell r="BL48">
            <v>55</v>
          </cell>
          <cell r="BM48" t="str">
            <v>023006</v>
          </cell>
          <cell r="BN48">
            <v>49</v>
          </cell>
          <cell r="BO48" t="str">
            <v>022205</v>
          </cell>
          <cell r="BP48">
            <v>205</v>
          </cell>
          <cell r="BQ48" t="str">
            <v>022205</v>
          </cell>
          <cell r="BR48">
            <v>141</v>
          </cell>
          <cell r="BS48" t="str">
            <v>022208</v>
          </cell>
          <cell r="BT48">
            <v>55</v>
          </cell>
          <cell r="BU48" t="str">
            <v>022400</v>
          </cell>
          <cell r="BV48">
            <v>195</v>
          </cell>
          <cell r="BW48" t="str">
            <v>022208</v>
          </cell>
          <cell r="BX48">
            <v>65</v>
          </cell>
          <cell r="BY48" t="str">
            <v>022400</v>
          </cell>
          <cell r="BZ48">
            <v>283</v>
          </cell>
          <cell r="CA48" t="str">
            <v>022800</v>
          </cell>
          <cell r="CB48">
            <v>153</v>
          </cell>
          <cell r="CC48" t="str">
            <v>022720</v>
          </cell>
          <cell r="CD48">
            <v>370</v>
          </cell>
          <cell r="CE48" t="str">
            <v>022400</v>
          </cell>
          <cell r="CF48">
            <v>287</v>
          </cell>
          <cell r="CG48" t="str">
            <v>022400</v>
          </cell>
          <cell r="CH48">
            <v>338</v>
          </cell>
          <cell r="CI48" t="str">
            <v>022300</v>
          </cell>
          <cell r="CJ48">
            <v>860</v>
          </cell>
          <cell r="CK48" t="str">
            <v>022800</v>
          </cell>
          <cell r="CL48">
            <v>386</v>
          </cell>
          <cell r="CM48" t="str">
            <v>022800</v>
          </cell>
          <cell r="CN48">
            <v>77</v>
          </cell>
          <cell r="CO48" t="str">
            <v>022400</v>
          </cell>
          <cell r="CP48">
            <v>484</v>
          </cell>
          <cell r="CQ48" t="str">
            <v>022800</v>
          </cell>
          <cell r="CR48">
            <v>80</v>
          </cell>
          <cell r="CS48" t="str">
            <v>022720</v>
          </cell>
          <cell r="CT48">
            <v>541</v>
          </cell>
          <cell r="CU48" t="str">
            <v>022800</v>
          </cell>
          <cell r="CV48">
            <v>38</v>
          </cell>
          <cell r="CW48" t="str">
            <v>022800</v>
          </cell>
          <cell r="CX48">
            <v>106</v>
          </cell>
          <cell r="CY48" t="str">
            <v>022800</v>
          </cell>
          <cell r="CZ48">
            <v>31</v>
          </cell>
          <cell r="DA48" t="str">
            <v>022400</v>
          </cell>
          <cell r="DB48">
            <v>588</v>
          </cell>
          <cell r="DC48" t="str">
            <v>022800</v>
          </cell>
          <cell r="DD48">
            <v>25</v>
          </cell>
          <cell r="DE48" t="str">
            <v>022720</v>
          </cell>
          <cell r="DF48">
            <v>724</v>
          </cell>
          <cell r="DG48" t="str">
            <v>022800</v>
          </cell>
          <cell r="DH48">
            <v>15</v>
          </cell>
          <cell r="DI48" t="str">
            <v>022720</v>
          </cell>
          <cell r="DJ48">
            <v>792</v>
          </cell>
          <cell r="DK48" t="str">
            <v>022800</v>
          </cell>
          <cell r="DL48">
            <v>11</v>
          </cell>
          <cell r="DM48" t="str">
            <v>022800</v>
          </cell>
          <cell r="DN48">
            <v>24</v>
          </cell>
          <cell r="DO48" t="str">
            <v>022800</v>
          </cell>
          <cell r="DP48">
            <v>3</v>
          </cell>
          <cell r="DQ48" t="str">
            <v>022800</v>
          </cell>
          <cell r="DR48">
            <v>21</v>
          </cell>
          <cell r="DS48" t="str">
            <v>022720</v>
          </cell>
          <cell r="DT48">
            <v>964</v>
          </cell>
          <cell r="DU48" t="str">
            <v>022720</v>
          </cell>
          <cell r="DV48">
            <v>1182</v>
          </cell>
          <cell r="DW48" t="str">
            <v>022800</v>
          </cell>
          <cell r="DX48">
            <v>7</v>
          </cell>
          <cell r="DY48" t="str">
            <v>022800</v>
          </cell>
          <cell r="DZ48">
            <v>20</v>
          </cell>
          <cell r="EA48" t="str">
            <v>022800</v>
          </cell>
          <cell r="EB48">
            <v>13</v>
          </cell>
          <cell r="EC48" t="str">
            <v>022800</v>
          </cell>
          <cell r="ED48">
            <v>10</v>
          </cell>
          <cell r="EE48" t="str">
            <v>022800</v>
          </cell>
          <cell r="EF48">
            <v>8</v>
          </cell>
          <cell r="EG48" t="str">
            <v>022720</v>
          </cell>
          <cell r="EH48">
            <v>1513</v>
          </cell>
          <cell r="EI48" t="str">
            <v>022800</v>
          </cell>
          <cell r="EJ48">
            <v>4</v>
          </cell>
          <cell r="EK48" t="str">
            <v>022800</v>
          </cell>
          <cell r="EL48">
            <v>14</v>
          </cell>
          <cell r="EM48" t="str">
            <v>022800</v>
          </cell>
          <cell r="EN48">
            <v>4</v>
          </cell>
          <cell r="EO48" t="str">
            <v>022800</v>
          </cell>
          <cell r="EP48">
            <v>11</v>
          </cell>
          <cell r="EQ48" t="str">
            <v>022800</v>
          </cell>
          <cell r="ER48">
            <v>3</v>
          </cell>
          <cell r="ES48" t="str">
            <v>022720</v>
          </cell>
          <cell r="ET48">
            <v>1344</v>
          </cell>
          <cell r="EU48" t="str">
            <v>022800</v>
          </cell>
          <cell r="EV48">
            <v>4</v>
          </cell>
          <cell r="EW48" t="str">
            <v>022800</v>
          </cell>
          <cell r="EX48">
            <v>24</v>
          </cell>
          <cell r="EY48" t="str">
            <v>023002</v>
          </cell>
          <cell r="EZ48">
            <v>564</v>
          </cell>
          <cell r="FA48" t="str">
            <v>022800</v>
          </cell>
          <cell r="FB48">
            <v>15</v>
          </cell>
          <cell r="FC48" t="str">
            <v>022800</v>
          </cell>
          <cell r="FD48">
            <v>7</v>
          </cell>
          <cell r="FE48" t="str">
            <v>022800</v>
          </cell>
          <cell r="FF48">
            <v>13</v>
          </cell>
          <cell r="FG48" t="str">
            <v>022800</v>
          </cell>
          <cell r="FH48">
            <v>6</v>
          </cell>
          <cell r="FI48" t="str">
            <v>022800</v>
          </cell>
          <cell r="FJ48">
            <v>8</v>
          </cell>
          <cell r="FK48" t="str">
            <v>022800</v>
          </cell>
          <cell r="FL48">
            <v>7</v>
          </cell>
          <cell r="FM48" t="str">
            <v>022800</v>
          </cell>
          <cell r="FN48">
            <v>14</v>
          </cell>
          <cell r="FO48" t="str">
            <v>022800</v>
          </cell>
          <cell r="FP48">
            <v>4</v>
          </cell>
          <cell r="FQ48" t="str">
            <v>022800</v>
          </cell>
          <cell r="FR48">
            <v>13</v>
          </cell>
          <cell r="FS48" t="str">
            <v>022800</v>
          </cell>
          <cell r="FT48">
            <v>8</v>
          </cell>
          <cell r="FU48" t="str">
            <v>022800</v>
          </cell>
          <cell r="FV48">
            <v>17</v>
          </cell>
          <cell r="FW48" t="str">
            <v>022800</v>
          </cell>
          <cell r="FX48">
            <v>1</v>
          </cell>
          <cell r="FY48" t="str">
            <v>022800</v>
          </cell>
          <cell r="FZ48">
            <v>13</v>
          </cell>
          <cell r="GA48" t="str">
            <v>022800</v>
          </cell>
          <cell r="GB48">
            <v>1</v>
          </cell>
          <cell r="GC48" t="str">
            <v>022800</v>
          </cell>
          <cell r="GD48">
            <v>18</v>
          </cell>
          <cell r="GE48" t="str">
            <v>022800</v>
          </cell>
          <cell r="GF48">
            <v>3</v>
          </cell>
          <cell r="GG48" t="str">
            <v>022800</v>
          </cell>
          <cell r="GH48">
            <v>18</v>
          </cell>
          <cell r="GI48" t="str">
            <v>022800</v>
          </cell>
          <cell r="GJ48">
            <v>2</v>
          </cell>
          <cell r="GK48" t="str">
            <v>022800</v>
          </cell>
          <cell r="GL48">
            <v>9</v>
          </cell>
          <cell r="GM48" t="str">
            <v>022800</v>
          </cell>
          <cell r="GN48">
            <v>2</v>
          </cell>
          <cell r="GO48" t="str">
            <v>022800</v>
          </cell>
          <cell r="GP48">
            <v>12</v>
          </cell>
          <cell r="GQ48" t="str">
            <v>022800</v>
          </cell>
          <cell r="GR48">
            <v>4</v>
          </cell>
          <cell r="GS48" t="str">
            <v>022800</v>
          </cell>
          <cell r="GT48">
            <v>10</v>
          </cell>
          <cell r="GU48" t="str">
            <v>022800</v>
          </cell>
          <cell r="GV48">
            <v>5</v>
          </cell>
          <cell r="GW48" t="str">
            <v>022800</v>
          </cell>
          <cell r="GX48">
            <v>21</v>
          </cell>
          <cell r="GY48" t="str">
            <v>022800</v>
          </cell>
          <cell r="GZ48">
            <v>3</v>
          </cell>
          <cell r="HA48" t="str">
            <v>022800</v>
          </cell>
          <cell r="HB48">
            <v>15</v>
          </cell>
          <cell r="HC48" t="str">
            <v>022800</v>
          </cell>
          <cell r="HD48">
            <v>2</v>
          </cell>
          <cell r="HE48" t="str">
            <v>022720</v>
          </cell>
          <cell r="HF48">
            <v>692</v>
          </cell>
          <cell r="HG48" t="str">
            <v>022800</v>
          </cell>
          <cell r="HH48">
            <v>4</v>
          </cell>
          <cell r="HI48" t="str">
            <v>022800</v>
          </cell>
          <cell r="HJ48">
            <v>11</v>
          </cell>
          <cell r="HK48" t="str">
            <v>022800</v>
          </cell>
          <cell r="HL48">
            <v>3</v>
          </cell>
          <cell r="HM48" t="str">
            <v>022800</v>
          </cell>
          <cell r="HN48">
            <v>6</v>
          </cell>
          <cell r="HO48" t="str">
            <v>022800</v>
          </cell>
          <cell r="HP48">
            <v>2</v>
          </cell>
          <cell r="HQ48" t="str">
            <v>022800</v>
          </cell>
          <cell r="HR48">
            <v>7</v>
          </cell>
          <cell r="HS48" t="str">
            <v>022800</v>
          </cell>
          <cell r="HT48">
            <v>5</v>
          </cell>
          <cell r="HU48" t="str">
            <v>022800</v>
          </cell>
          <cell r="HV48">
            <v>15</v>
          </cell>
          <cell r="HW48" t="str">
            <v>022720</v>
          </cell>
          <cell r="HX48">
            <v>751</v>
          </cell>
          <cell r="HY48" t="str">
            <v>022800</v>
          </cell>
          <cell r="HZ48">
            <v>7</v>
          </cell>
          <cell r="IA48" t="str">
            <v>022800</v>
          </cell>
          <cell r="IB48">
            <v>4</v>
          </cell>
          <cell r="IC48" t="str">
            <v>022800</v>
          </cell>
          <cell r="ID48">
            <v>10</v>
          </cell>
          <cell r="IE48" t="str">
            <v>022800</v>
          </cell>
          <cell r="IF48">
            <v>2</v>
          </cell>
          <cell r="IG48" t="str">
            <v>022800</v>
          </cell>
          <cell r="IH48">
            <v>10</v>
          </cell>
          <cell r="II48" t="str">
            <v>022800</v>
          </cell>
          <cell r="IJ48">
            <v>4</v>
          </cell>
          <cell r="IK48" t="str">
            <v>022720</v>
          </cell>
          <cell r="IL48">
            <v>1073</v>
          </cell>
          <cell r="IM48" t="str">
            <v>022800</v>
          </cell>
          <cell r="IN48">
            <v>2</v>
          </cell>
          <cell r="IO48" t="str">
            <v>022800</v>
          </cell>
          <cell r="IP48">
            <v>4</v>
          </cell>
          <cell r="IQ48" t="str">
            <v>022800</v>
          </cell>
          <cell r="IR48">
            <v>1</v>
          </cell>
          <cell r="IS48" t="str">
            <v>022800</v>
          </cell>
          <cell r="IT48">
            <v>6</v>
          </cell>
          <cell r="IU48" t="str">
            <v>022800</v>
          </cell>
          <cell r="IV48">
            <v>1</v>
          </cell>
          <cell r="IW48" t="str">
            <v>022800</v>
          </cell>
          <cell r="IX48">
            <v>8</v>
          </cell>
          <cell r="IY48" t="str">
            <v>022800</v>
          </cell>
          <cell r="IZ48">
            <v>1</v>
          </cell>
          <cell r="JA48" t="str">
            <v>022800</v>
          </cell>
          <cell r="JB48">
            <v>1</v>
          </cell>
          <cell r="JC48" t="str">
            <v>023002</v>
          </cell>
          <cell r="JD48">
            <v>446</v>
          </cell>
          <cell r="JE48" t="str">
            <v>022800</v>
          </cell>
          <cell r="JF48">
            <v>6</v>
          </cell>
          <cell r="JG48" t="str">
            <v>023002</v>
          </cell>
          <cell r="JH48">
            <v>412</v>
          </cell>
          <cell r="JI48" t="str">
            <v>022800</v>
          </cell>
          <cell r="JJ48">
            <v>1</v>
          </cell>
          <cell r="JK48" t="str">
            <v>022800</v>
          </cell>
          <cell r="JL48">
            <v>1</v>
          </cell>
          <cell r="JM48" t="str">
            <v>022800</v>
          </cell>
          <cell r="JN48">
            <v>4</v>
          </cell>
          <cell r="JO48" t="str">
            <v>022800</v>
          </cell>
          <cell r="JP48">
            <v>2</v>
          </cell>
          <cell r="JQ48" t="str">
            <v>022800</v>
          </cell>
          <cell r="JR48">
            <v>1</v>
          </cell>
          <cell r="JS48" t="str">
            <v>022800</v>
          </cell>
          <cell r="JT48">
            <v>2</v>
          </cell>
          <cell r="JU48" t="str">
            <v>023002</v>
          </cell>
          <cell r="JV48">
            <v>523</v>
          </cell>
          <cell r="JW48" t="str">
            <v>023002</v>
          </cell>
          <cell r="JX48">
            <v>262</v>
          </cell>
          <cell r="JY48" t="str">
            <v>023002</v>
          </cell>
          <cell r="JZ48">
            <v>440</v>
          </cell>
          <cell r="KA48" t="str">
            <v>023002</v>
          </cell>
          <cell r="KB48">
            <v>298</v>
          </cell>
          <cell r="KC48" t="str">
            <v>023002</v>
          </cell>
          <cell r="KD48">
            <v>484</v>
          </cell>
          <cell r="KE48" t="str">
            <v>023002</v>
          </cell>
          <cell r="KF48">
            <v>174</v>
          </cell>
          <cell r="KG48" t="str">
            <v>023002</v>
          </cell>
          <cell r="KH48">
            <v>333</v>
          </cell>
          <cell r="KI48" t="str">
            <v>023002</v>
          </cell>
          <cell r="KJ48">
            <v>154</v>
          </cell>
          <cell r="KK48" t="str">
            <v>023002</v>
          </cell>
          <cell r="KL48">
            <v>338</v>
          </cell>
          <cell r="KM48" t="str">
            <v>023002</v>
          </cell>
          <cell r="KN48">
            <v>166</v>
          </cell>
          <cell r="KO48" t="str">
            <v>023002</v>
          </cell>
          <cell r="KP48">
            <v>268</v>
          </cell>
          <cell r="KQ48" t="str">
            <v>023002</v>
          </cell>
          <cell r="KR48">
            <v>76</v>
          </cell>
          <cell r="KS48" t="str">
            <v>023002</v>
          </cell>
          <cell r="KT48">
            <v>158</v>
          </cell>
          <cell r="KU48" t="str">
            <v>023002</v>
          </cell>
          <cell r="KV48">
            <v>45</v>
          </cell>
          <cell r="KW48" t="str">
            <v>023002</v>
          </cell>
          <cell r="KX48">
            <v>115</v>
          </cell>
          <cell r="KY48" t="str">
            <v>023002</v>
          </cell>
          <cell r="KZ48">
            <v>45</v>
          </cell>
          <cell r="LA48" t="str">
            <v>023002</v>
          </cell>
          <cell r="LB48">
            <v>124</v>
          </cell>
          <cell r="LC48" t="str">
            <v>023002</v>
          </cell>
          <cell r="LD48">
            <v>77</v>
          </cell>
          <cell r="LE48" t="str">
            <v>023002</v>
          </cell>
          <cell r="LF48">
            <v>189</v>
          </cell>
          <cell r="LG48" t="str">
            <v>023002</v>
          </cell>
          <cell r="LH48">
            <v>88</v>
          </cell>
          <cell r="LI48" t="str">
            <v>023002</v>
          </cell>
          <cell r="LJ48">
            <v>257</v>
          </cell>
          <cell r="LK48" t="str">
            <v>023002</v>
          </cell>
          <cell r="LL48">
            <v>98</v>
          </cell>
          <cell r="LM48" t="str">
            <v>023002</v>
          </cell>
          <cell r="LN48">
            <v>299</v>
          </cell>
          <cell r="LO48" t="str">
            <v>023002</v>
          </cell>
          <cell r="LP48">
            <v>107</v>
          </cell>
          <cell r="LQ48" t="str">
            <v>023002</v>
          </cell>
          <cell r="LR48">
            <v>333</v>
          </cell>
          <cell r="LS48" t="str">
            <v>023002</v>
          </cell>
          <cell r="LT48">
            <v>84</v>
          </cell>
          <cell r="LU48" t="str">
            <v>023002</v>
          </cell>
          <cell r="LV48">
            <v>276</v>
          </cell>
          <cell r="LW48" t="str">
            <v>023002</v>
          </cell>
          <cell r="LX48">
            <v>84</v>
          </cell>
          <cell r="LY48" t="str">
            <v>023002</v>
          </cell>
          <cell r="LZ48">
            <v>281</v>
          </cell>
          <cell r="MA48" t="str">
            <v>023002</v>
          </cell>
          <cell r="MB48">
            <v>53</v>
          </cell>
          <cell r="MC48" t="str">
            <v>023002</v>
          </cell>
          <cell r="MD48">
            <v>199</v>
          </cell>
          <cell r="ME48" t="str">
            <v>023002</v>
          </cell>
          <cell r="MF48">
            <v>64</v>
          </cell>
          <cell r="MG48" t="str">
            <v>023002</v>
          </cell>
          <cell r="MH48">
            <v>173</v>
          </cell>
          <cell r="MI48" t="str">
            <v>023002</v>
          </cell>
          <cell r="MJ48">
            <v>37</v>
          </cell>
          <cell r="MK48" t="str">
            <v>023002</v>
          </cell>
          <cell r="ML48">
            <v>97</v>
          </cell>
          <cell r="MM48" t="str">
            <v>023002</v>
          </cell>
          <cell r="MN48">
            <v>18</v>
          </cell>
          <cell r="MO48" t="str">
            <v>023002</v>
          </cell>
          <cell r="MP48">
            <v>67</v>
          </cell>
          <cell r="MQ48" t="str">
            <v>023002</v>
          </cell>
          <cell r="MR48">
            <v>26</v>
          </cell>
          <cell r="MS48" t="str">
            <v>023002</v>
          </cell>
          <cell r="MT48">
            <v>110</v>
          </cell>
          <cell r="MU48" t="str">
            <v>023002</v>
          </cell>
          <cell r="MV48">
            <v>15</v>
          </cell>
          <cell r="MW48" t="str">
            <v>023002</v>
          </cell>
          <cell r="MX48">
            <v>60</v>
          </cell>
          <cell r="MY48" t="str">
            <v>023002</v>
          </cell>
          <cell r="MZ48">
            <v>13</v>
          </cell>
          <cell r="NA48" t="str">
            <v>023002</v>
          </cell>
          <cell r="NB48">
            <v>57</v>
          </cell>
          <cell r="NC48" t="str">
            <v>023002</v>
          </cell>
          <cell r="ND48">
            <v>4</v>
          </cell>
          <cell r="NE48" t="str">
            <v>023002</v>
          </cell>
          <cell r="NF48">
            <v>29</v>
          </cell>
          <cell r="NG48" t="str">
            <v>023002</v>
          </cell>
          <cell r="NH48">
            <v>6</v>
          </cell>
          <cell r="NI48" t="str">
            <v>023005</v>
          </cell>
          <cell r="NJ48">
            <v>9</v>
          </cell>
          <cell r="NK48" t="str">
            <v>023002</v>
          </cell>
          <cell r="NL48">
            <v>1</v>
          </cell>
          <cell r="NM48" t="str">
            <v>023002</v>
          </cell>
          <cell r="NN48">
            <v>15</v>
          </cell>
          <cell r="NO48" t="str">
            <v>023002</v>
          </cell>
          <cell r="NP48">
            <v>3</v>
          </cell>
          <cell r="NQ48" t="str">
            <v>023005</v>
          </cell>
          <cell r="NR48">
            <v>5</v>
          </cell>
          <cell r="NU48" t="str">
            <v>024002</v>
          </cell>
          <cell r="NV48">
            <v>3</v>
          </cell>
          <cell r="NY48" t="str">
            <v>025001</v>
          </cell>
          <cell r="NZ48">
            <v>2</v>
          </cell>
          <cell r="OC48" t="str">
            <v>029300</v>
          </cell>
          <cell r="OD48">
            <v>3</v>
          </cell>
          <cell r="OM48" t="str">
            <v>023002</v>
          </cell>
          <cell r="ON48">
            <v>1</v>
          </cell>
        </row>
        <row r="49">
          <cell r="C49" t="str">
            <v>024001</v>
          </cell>
          <cell r="D49">
            <v>269</v>
          </cell>
          <cell r="E49" t="str">
            <v>024001</v>
          </cell>
          <cell r="F49">
            <v>245</v>
          </cell>
          <cell r="G49" t="str">
            <v>024001</v>
          </cell>
          <cell r="H49">
            <v>231</v>
          </cell>
          <cell r="I49" t="str">
            <v>024001</v>
          </cell>
          <cell r="J49">
            <v>226</v>
          </cell>
          <cell r="K49" t="str">
            <v>024001</v>
          </cell>
          <cell r="L49">
            <v>279</v>
          </cell>
          <cell r="M49" t="str">
            <v>024001</v>
          </cell>
          <cell r="N49">
            <v>269</v>
          </cell>
          <cell r="O49" t="str">
            <v>024001</v>
          </cell>
          <cell r="P49">
            <v>222</v>
          </cell>
          <cell r="Q49" t="str">
            <v>024001</v>
          </cell>
          <cell r="R49">
            <v>272</v>
          </cell>
          <cell r="S49" t="str">
            <v>024001</v>
          </cell>
          <cell r="T49">
            <v>325</v>
          </cell>
          <cell r="U49" t="str">
            <v>024001</v>
          </cell>
          <cell r="V49">
            <v>304</v>
          </cell>
          <cell r="W49" t="str">
            <v>024001</v>
          </cell>
          <cell r="X49">
            <v>354</v>
          </cell>
          <cell r="Y49" t="str">
            <v>024001</v>
          </cell>
          <cell r="Z49">
            <v>330</v>
          </cell>
          <cell r="AA49" t="str">
            <v>024001</v>
          </cell>
          <cell r="AB49">
            <v>375</v>
          </cell>
          <cell r="AC49" t="str">
            <v>023006</v>
          </cell>
          <cell r="AD49">
            <v>49</v>
          </cell>
          <cell r="AE49" t="str">
            <v>024001</v>
          </cell>
          <cell r="AF49">
            <v>375</v>
          </cell>
          <cell r="AG49" t="str">
            <v>024001</v>
          </cell>
          <cell r="AH49">
            <v>369</v>
          </cell>
          <cell r="AI49" t="str">
            <v>024001</v>
          </cell>
          <cell r="AJ49">
            <v>380</v>
          </cell>
          <cell r="AK49" t="str">
            <v>024001</v>
          </cell>
          <cell r="AL49">
            <v>347</v>
          </cell>
          <cell r="AM49" t="str">
            <v>024001</v>
          </cell>
          <cell r="AN49">
            <v>348</v>
          </cell>
          <cell r="AO49" t="str">
            <v>024001</v>
          </cell>
          <cell r="AP49">
            <v>378</v>
          </cell>
          <cell r="AQ49" t="str">
            <v>024001</v>
          </cell>
          <cell r="AR49">
            <v>374</v>
          </cell>
          <cell r="AS49" t="str">
            <v>024001</v>
          </cell>
          <cell r="AT49">
            <v>380</v>
          </cell>
          <cell r="AU49" t="str">
            <v>024001</v>
          </cell>
          <cell r="AV49">
            <v>364</v>
          </cell>
          <cell r="AW49" t="str">
            <v>024001</v>
          </cell>
          <cell r="AX49">
            <v>345</v>
          </cell>
          <cell r="AY49" t="str">
            <v>024001</v>
          </cell>
          <cell r="AZ49">
            <v>416</v>
          </cell>
          <cell r="BA49" t="str">
            <v>024001</v>
          </cell>
          <cell r="BB49">
            <v>388</v>
          </cell>
          <cell r="BC49" t="str">
            <v>023500</v>
          </cell>
          <cell r="BD49">
            <v>67</v>
          </cell>
          <cell r="BE49" t="str">
            <v>023500</v>
          </cell>
          <cell r="BF49">
            <v>157</v>
          </cell>
          <cell r="BG49" t="str">
            <v>023500</v>
          </cell>
          <cell r="BH49">
            <v>853</v>
          </cell>
          <cell r="BI49" t="str">
            <v>023500</v>
          </cell>
          <cell r="BJ49">
            <v>1560</v>
          </cell>
          <cell r="BK49" t="str">
            <v>023500</v>
          </cell>
          <cell r="BL49">
            <v>1057</v>
          </cell>
          <cell r="BM49" t="str">
            <v>023500</v>
          </cell>
          <cell r="BN49">
            <v>1620</v>
          </cell>
          <cell r="BO49" t="str">
            <v>022208</v>
          </cell>
          <cell r="BP49">
            <v>47</v>
          </cell>
          <cell r="BQ49" t="str">
            <v>022208</v>
          </cell>
          <cell r="BR49">
            <v>34</v>
          </cell>
          <cell r="BS49" t="str">
            <v>022300</v>
          </cell>
          <cell r="BT49">
            <v>550</v>
          </cell>
          <cell r="BU49" t="str">
            <v>022720</v>
          </cell>
          <cell r="BV49">
            <v>375</v>
          </cell>
          <cell r="BW49" t="str">
            <v>022300</v>
          </cell>
          <cell r="BX49">
            <v>666</v>
          </cell>
          <cell r="BY49" t="str">
            <v>022720</v>
          </cell>
          <cell r="BZ49">
            <v>389</v>
          </cell>
          <cell r="CA49" t="str">
            <v>023002</v>
          </cell>
          <cell r="CB49">
            <v>283</v>
          </cell>
          <cell r="CC49" t="str">
            <v>022800</v>
          </cell>
          <cell r="CD49">
            <v>626</v>
          </cell>
          <cell r="CE49" t="str">
            <v>022720</v>
          </cell>
          <cell r="CF49">
            <v>446</v>
          </cell>
          <cell r="CG49" t="str">
            <v>022720</v>
          </cell>
          <cell r="CH49">
            <v>428</v>
          </cell>
          <cell r="CI49" t="str">
            <v>022400</v>
          </cell>
          <cell r="CJ49">
            <v>327</v>
          </cell>
          <cell r="CK49" t="str">
            <v>023002</v>
          </cell>
          <cell r="CL49">
            <v>268</v>
          </cell>
          <cell r="CM49" t="str">
            <v>023002</v>
          </cell>
          <cell r="CN49">
            <v>359</v>
          </cell>
          <cell r="CO49" t="str">
            <v>022720</v>
          </cell>
          <cell r="CP49">
            <v>564</v>
          </cell>
          <cell r="CQ49" t="str">
            <v>023002</v>
          </cell>
          <cell r="CR49">
            <v>376</v>
          </cell>
          <cell r="CS49" t="str">
            <v>022800</v>
          </cell>
          <cell r="CT49">
            <v>202</v>
          </cell>
          <cell r="CU49" t="str">
            <v>023002</v>
          </cell>
          <cell r="CV49">
            <v>376</v>
          </cell>
          <cell r="CW49" t="str">
            <v>023002</v>
          </cell>
          <cell r="CX49">
            <v>308</v>
          </cell>
          <cell r="CY49" t="str">
            <v>023002</v>
          </cell>
          <cell r="CZ49">
            <v>373</v>
          </cell>
          <cell r="DA49" t="str">
            <v>022720</v>
          </cell>
          <cell r="DB49">
            <v>619</v>
          </cell>
          <cell r="DC49" t="str">
            <v>023002</v>
          </cell>
          <cell r="DD49">
            <v>404</v>
          </cell>
          <cell r="DE49" t="str">
            <v>022800</v>
          </cell>
          <cell r="DF49">
            <v>36</v>
          </cell>
          <cell r="DG49" t="str">
            <v>023002</v>
          </cell>
          <cell r="DH49">
            <v>368</v>
          </cell>
          <cell r="DI49" t="str">
            <v>022800</v>
          </cell>
          <cell r="DJ49">
            <v>32</v>
          </cell>
          <cell r="DK49" t="str">
            <v>023002</v>
          </cell>
          <cell r="DL49">
            <v>440</v>
          </cell>
          <cell r="DM49" t="str">
            <v>023002</v>
          </cell>
          <cell r="DN49">
            <v>444</v>
          </cell>
          <cell r="DO49" t="str">
            <v>023002</v>
          </cell>
          <cell r="DP49">
            <v>532</v>
          </cell>
          <cell r="DQ49" t="str">
            <v>023002</v>
          </cell>
          <cell r="DR49">
            <v>459</v>
          </cell>
          <cell r="DS49" t="str">
            <v>022800</v>
          </cell>
          <cell r="DT49">
            <v>6</v>
          </cell>
          <cell r="DU49" t="str">
            <v>022800</v>
          </cell>
          <cell r="DV49">
            <v>15</v>
          </cell>
          <cell r="DW49" t="str">
            <v>023002</v>
          </cell>
          <cell r="DX49">
            <v>595</v>
          </cell>
          <cell r="DY49" t="str">
            <v>023002</v>
          </cell>
          <cell r="DZ49">
            <v>591</v>
          </cell>
          <cell r="EA49" t="str">
            <v>023002</v>
          </cell>
          <cell r="EB49">
            <v>676</v>
          </cell>
          <cell r="EC49" t="str">
            <v>023002</v>
          </cell>
          <cell r="ED49">
            <v>651</v>
          </cell>
          <cell r="EE49" t="str">
            <v>023002</v>
          </cell>
          <cell r="EF49">
            <v>772</v>
          </cell>
          <cell r="EG49" t="str">
            <v>022800</v>
          </cell>
          <cell r="EH49">
            <v>13</v>
          </cell>
          <cell r="EI49" t="str">
            <v>023002</v>
          </cell>
          <cell r="EJ49">
            <v>696</v>
          </cell>
          <cell r="EK49" t="str">
            <v>023002</v>
          </cell>
          <cell r="EL49">
            <v>717</v>
          </cell>
          <cell r="EM49" t="str">
            <v>023002</v>
          </cell>
          <cell r="EN49">
            <v>668</v>
          </cell>
          <cell r="EO49" t="str">
            <v>023002</v>
          </cell>
          <cell r="EP49">
            <v>646</v>
          </cell>
          <cell r="EQ49" t="str">
            <v>023002</v>
          </cell>
          <cell r="ER49">
            <v>635</v>
          </cell>
          <cell r="ES49" t="str">
            <v>022800</v>
          </cell>
          <cell r="ET49">
            <v>8</v>
          </cell>
          <cell r="EU49" t="str">
            <v>023002</v>
          </cell>
          <cell r="EV49">
            <v>631</v>
          </cell>
          <cell r="EW49" t="str">
            <v>023000</v>
          </cell>
          <cell r="EX49">
            <v>1</v>
          </cell>
          <cell r="EY49" t="str">
            <v>023005</v>
          </cell>
          <cell r="EZ49">
            <v>102</v>
          </cell>
          <cell r="FA49" t="str">
            <v>023002</v>
          </cell>
          <cell r="FB49">
            <v>647</v>
          </cell>
          <cell r="FC49" t="str">
            <v>023002</v>
          </cell>
          <cell r="FD49">
            <v>549</v>
          </cell>
          <cell r="FE49" t="str">
            <v>023002</v>
          </cell>
          <cell r="FF49">
            <v>540</v>
          </cell>
          <cell r="FG49" t="str">
            <v>023002</v>
          </cell>
          <cell r="FH49">
            <v>511</v>
          </cell>
          <cell r="FI49" t="str">
            <v>023002</v>
          </cell>
          <cell r="FJ49">
            <v>630</v>
          </cell>
          <cell r="FK49" t="str">
            <v>023002</v>
          </cell>
          <cell r="FL49">
            <v>496</v>
          </cell>
          <cell r="FM49" t="str">
            <v>023002</v>
          </cell>
          <cell r="FN49">
            <v>611</v>
          </cell>
          <cell r="FO49" t="str">
            <v>023002</v>
          </cell>
          <cell r="FP49">
            <v>490</v>
          </cell>
          <cell r="FQ49" t="str">
            <v>023002</v>
          </cell>
          <cell r="FR49">
            <v>523</v>
          </cell>
          <cell r="FS49" t="str">
            <v>023002</v>
          </cell>
          <cell r="FT49">
            <v>457</v>
          </cell>
          <cell r="FU49" t="str">
            <v>023002</v>
          </cell>
          <cell r="FV49">
            <v>580</v>
          </cell>
          <cell r="FW49" t="str">
            <v>023002</v>
          </cell>
          <cell r="FX49">
            <v>516</v>
          </cell>
          <cell r="FY49" t="str">
            <v>023002</v>
          </cell>
          <cell r="FZ49">
            <v>525</v>
          </cell>
          <cell r="GA49" t="str">
            <v>023000</v>
          </cell>
          <cell r="GB49">
            <v>1</v>
          </cell>
          <cell r="GC49" t="str">
            <v>023002</v>
          </cell>
          <cell r="GD49">
            <v>502</v>
          </cell>
          <cell r="GE49" t="str">
            <v>023002</v>
          </cell>
          <cell r="GF49">
            <v>487</v>
          </cell>
          <cell r="GG49" t="str">
            <v>023002</v>
          </cell>
          <cell r="GH49">
            <v>528</v>
          </cell>
          <cell r="GI49" t="str">
            <v>023002</v>
          </cell>
          <cell r="GJ49">
            <v>482</v>
          </cell>
          <cell r="GK49" t="str">
            <v>023002</v>
          </cell>
          <cell r="GL49">
            <v>557</v>
          </cell>
          <cell r="GM49" t="str">
            <v>023002</v>
          </cell>
          <cell r="GN49">
            <v>446</v>
          </cell>
          <cell r="GO49" t="str">
            <v>023002</v>
          </cell>
          <cell r="GP49">
            <v>534</v>
          </cell>
          <cell r="GQ49" t="str">
            <v>023002</v>
          </cell>
          <cell r="GR49">
            <v>469</v>
          </cell>
          <cell r="GS49" t="str">
            <v>023002</v>
          </cell>
          <cell r="GT49">
            <v>558</v>
          </cell>
          <cell r="GU49" t="str">
            <v>023002</v>
          </cell>
          <cell r="GV49">
            <v>437</v>
          </cell>
          <cell r="GW49" t="str">
            <v>023002</v>
          </cell>
          <cell r="GX49">
            <v>533</v>
          </cell>
          <cell r="GY49" t="str">
            <v>023002</v>
          </cell>
          <cell r="GZ49">
            <v>509</v>
          </cell>
          <cell r="HA49" t="str">
            <v>023002</v>
          </cell>
          <cell r="HB49">
            <v>563</v>
          </cell>
          <cell r="HC49" t="str">
            <v>023002</v>
          </cell>
          <cell r="HD49">
            <v>486</v>
          </cell>
          <cell r="HE49" t="str">
            <v>022800</v>
          </cell>
          <cell r="HF49">
            <v>14</v>
          </cell>
          <cell r="HG49" t="str">
            <v>023002</v>
          </cell>
          <cell r="HH49">
            <v>449</v>
          </cell>
          <cell r="HI49" t="str">
            <v>023002</v>
          </cell>
          <cell r="HJ49">
            <v>601</v>
          </cell>
          <cell r="HK49" t="str">
            <v>023002</v>
          </cell>
          <cell r="HL49">
            <v>536</v>
          </cell>
          <cell r="HM49" t="str">
            <v>023002</v>
          </cell>
          <cell r="HN49">
            <v>603</v>
          </cell>
          <cell r="HO49" t="str">
            <v>023002</v>
          </cell>
          <cell r="HP49">
            <v>529</v>
          </cell>
          <cell r="HQ49" t="str">
            <v>023002</v>
          </cell>
          <cell r="HR49">
            <v>643</v>
          </cell>
          <cell r="HS49" t="str">
            <v>023002</v>
          </cell>
          <cell r="HT49">
            <v>547</v>
          </cell>
          <cell r="HU49" t="str">
            <v>023002</v>
          </cell>
          <cell r="HV49">
            <v>668</v>
          </cell>
          <cell r="HW49" t="str">
            <v>023002</v>
          </cell>
          <cell r="HX49">
            <v>596</v>
          </cell>
          <cell r="HY49" t="str">
            <v>023002</v>
          </cell>
          <cell r="HZ49">
            <v>733</v>
          </cell>
          <cell r="IA49" t="str">
            <v>023002</v>
          </cell>
          <cell r="IB49">
            <v>599</v>
          </cell>
          <cell r="IC49" t="str">
            <v>023002</v>
          </cell>
          <cell r="ID49">
            <v>748</v>
          </cell>
          <cell r="IE49" t="str">
            <v>023002</v>
          </cell>
          <cell r="IF49">
            <v>659</v>
          </cell>
          <cell r="IG49" t="str">
            <v>023002</v>
          </cell>
          <cell r="IH49">
            <v>848</v>
          </cell>
          <cell r="II49" t="str">
            <v>023002</v>
          </cell>
          <cell r="IJ49">
            <v>705</v>
          </cell>
          <cell r="IK49" t="str">
            <v>022800</v>
          </cell>
          <cell r="IL49">
            <v>7</v>
          </cell>
          <cell r="IM49" t="str">
            <v>023002</v>
          </cell>
          <cell r="IN49">
            <v>642</v>
          </cell>
          <cell r="IO49" t="str">
            <v>023002</v>
          </cell>
          <cell r="IP49">
            <v>751</v>
          </cell>
          <cell r="IQ49" t="str">
            <v>023002</v>
          </cell>
          <cell r="IR49">
            <v>630</v>
          </cell>
          <cell r="IS49" t="str">
            <v>023002</v>
          </cell>
          <cell r="IT49">
            <v>741</v>
          </cell>
          <cell r="IU49" t="str">
            <v>023002</v>
          </cell>
          <cell r="IV49">
            <v>578</v>
          </cell>
          <cell r="IW49" t="str">
            <v>023002</v>
          </cell>
          <cell r="IX49">
            <v>730</v>
          </cell>
          <cell r="IY49" t="str">
            <v>023002</v>
          </cell>
          <cell r="IZ49">
            <v>477</v>
          </cell>
          <cell r="JA49" t="str">
            <v>023002</v>
          </cell>
          <cell r="JB49">
            <v>677</v>
          </cell>
          <cell r="JC49" t="str">
            <v>023005</v>
          </cell>
          <cell r="JD49">
            <v>135</v>
          </cell>
          <cell r="JE49" t="str">
            <v>023002</v>
          </cell>
          <cell r="JF49">
            <v>626</v>
          </cell>
          <cell r="JG49" t="str">
            <v>023005</v>
          </cell>
          <cell r="JH49">
            <v>105</v>
          </cell>
          <cell r="JI49" t="str">
            <v>023002</v>
          </cell>
          <cell r="JJ49">
            <v>632</v>
          </cell>
          <cell r="JK49" t="str">
            <v>023002</v>
          </cell>
          <cell r="JL49">
            <v>352</v>
          </cell>
          <cell r="JM49" t="str">
            <v>023002</v>
          </cell>
          <cell r="JN49">
            <v>581</v>
          </cell>
          <cell r="JO49" t="str">
            <v>023002</v>
          </cell>
          <cell r="JP49">
            <v>353</v>
          </cell>
          <cell r="JQ49" t="str">
            <v>023002</v>
          </cell>
          <cell r="JR49">
            <v>548</v>
          </cell>
          <cell r="JS49" t="str">
            <v>023002</v>
          </cell>
          <cell r="JT49">
            <v>339</v>
          </cell>
          <cell r="JU49" t="str">
            <v>023005</v>
          </cell>
          <cell r="JV49">
            <v>116</v>
          </cell>
          <cell r="JW49" t="str">
            <v>023005</v>
          </cell>
          <cell r="JX49">
            <v>56</v>
          </cell>
          <cell r="JY49" t="str">
            <v>023005</v>
          </cell>
          <cell r="JZ49">
            <v>97</v>
          </cell>
          <cell r="KA49" t="str">
            <v>023005</v>
          </cell>
          <cell r="KB49">
            <v>53</v>
          </cell>
          <cell r="KC49" t="str">
            <v>023005</v>
          </cell>
          <cell r="KD49">
            <v>119</v>
          </cell>
          <cell r="KE49" t="str">
            <v>023005</v>
          </cell>
          <cell r="KF49">
            <v>40</v>
          </cell>
          <cell r="KG49" t="str">
            <v>023005</v>
          </cell>
          <cell r="KH49">
            <v>73</v>
          </cell>
          <cell r="KI49" t="str">
            <v>023005</v>
          </cell>
          <cell r="KJ49">
            <v>37</v>
          </cell>
          <cell r="KK49" t="str">
            <v>023005</v>
          </cell>
          <cell r="KL49">
            <v>70</v>
          </cell>
          <cell r="KM49" t="str">
            <v>023005</v>
          </cell>
          <cell r="KN49">
            <v>26</v>
          </cell>
          <cell r="KO49" t="str">
            <v>023005</v>
          </cell>
          <cell r="KP49">
            <v>77</v>
          </cell>
          <cell r="KQ49" t="str">
            <v>023005</v>
          </cell>
          <cell r="KR49">
            <v>19</v>
          </cell>
          <cell r="KS49" t="str">
            <v>023005</v>
          </cell>
          <cell r="KT49">
            <v>41</v>
          </cell>
          <cell r="KU49" t="str">
            <v>023005</v>
          </cell>
          <cell r="KV49">
            <v>19</v>
          </cell>
          <cell r="KW49" t="str">
            <v>023005</v>
          </cell>
          <cell r="KX49">
            <v>24</v>
          </cell>
          <cell r="KY49" t="str">
            <v>023005</v>
          </cell>
          <cell r="KZ49">
            <v>11</v>
          </cell>
          <cell r="LA49" t="str">
            <v>023005</v>
          </cell>
          <cell r="LB49">
            <v>36</v>
          </cell>
          <cell r="LC49" t="str">
            <v>023005</v>
          </cell>
          <cell r="LD49">
            <v>27</v>
          </cell>
          <cell r="LE49" t="str">
            <v>023005</v>
          </cell>
          <cell r="LF49">
            <v>56</v>
          </cell>
          <cell r="LG49" t="str">
            <v>023005</v>
          </cell>
          <cell r="LH49">
            <v>31</v>
          </cell>
          <cell r="LI49" t="str">
            <v>023005</v>
          </cell>
          <cell r="LJ49">
            <v>61</v>
          </cell>
          <cell r="LK49" t="str">
            <v>023005</v>
          </cell>
          <cell r="LL49">
            <v>26</v>
          </cell>
          <cell r="LM49" t="str">
            <v>023005</v>
          </cell>
          <cell r="LN49">
            <v>63</v>
          </cell>
          <cell r="LO49" t="str">
            <v>023005</v>
          </cell>
          <cell r="LP49">
            <v>25</v>
          </cell>
          <cell r="LQ49" t="str">
            <v>023005</v>
          </cell>
          <cell r="LR49">
            <v>84</v>
          </cell>
          <cell r="LS49" t="str">
            <v>023005</v>
          </cell>
          <cell r="LT49">
            <v>27</v>
          </cell>
          <cell r="LU49" t="str">
            <v>023005</v>
          </cell>
          <cell r="LV49">
            <v>61</v>
          </cell>
          <cell r="LW49" t="str">
            <v>023005</v>
          </cell>
          <cell r="LX49">
            <v>27</v>
          </cell>
          <cell r="LY49" t="str">
            <v>023005</v>
          </cell>
          <cell r="LZ49">
            <v>48</v>
          </cell>
          <cell r="MA49" t="str">
            <v>023005</v>
          </cell>
          <cell r="MB49">
            <v>19</v>
          </cell>
          <cell r="MC49" t="str">
            <v>023005</v>
          </cell>
          <cell r="MD49">
            <v>64</v>
          </cell>
          <cell r="ME49" t="str">
            <v>023005</v>
          </cell>
          <cell r="MF49">
            <v>11</v>
          </cell>
          <cell r="MG49" t="str">
            <v>023005</v>
          </cell>
          <cell r="MH49">
            <v>56</v>
          </cell>
          <cell r="MI49" t="str">
            <v>023005</v>
          </cell>
          <cell r="MJ49">
            <v>13</v>
          </cell>
          <cell r="MK49" t="str">
            <v>023005</v>
          </cell>
          <cell r="ML49">
            <v>24</v>
          </cell>
          <cell r="MM49" t="str">
            <v>023005</v>
          </cell>
          <cell r="MN49">
            <v>14</v>
          </cell>
          <cell r="MO49" t="str">
            <v>023005</v>
          </cell>
          <cell r="MP49">
            <v>19</v>
          </cell>
          <cell r="MQ49" t="str">
            <v>023005</v>
          </cell>
          <cell r="MR49">
            <v>9</v>
          </cell>
          <cell r="MS49" t="str">
            <v>023005</v>
          </cell>
          <cell r="MT49">
            <v>27</v>
          </cell>
          <cell r="MU49" t="str">
            <v>023005</v>
          </cell>
          <cell r="MV49">
            <v>8</v>
          </cell>
          <cell r="MW49" t="str">
            <v>023005</v>
          </cell>
          <cell r="MX49">
            <v>21</v>
          </cell>
          <cell r="MY49" t="str">
            <v>023005</v>
          </cell>
          <cell r="MZ49">
            <v>7</v>
          </cell>
          <cell r="NA49" t="str">
            <v>023005</v>
          </cell>
          <cell r="NB49">
            <v>19</v>
          </cell>
          <cell r="NC49" t="str">
            <v>023005</v>
          </cell>
          <cell r="ND49">
            <v>6</v>
          </cell>
          <cell r="NE49" t="str">
            <v>023005</v>
          </cell>
          <cell r="NF49">
            <v>12</v>
          </cell>
          <cell r="NG49" t="str">
            <v>023005</v>
          </cell>
          <cell r="NH49">
            <v>3</v>
          </cell>
          <cell r="NI49" t="str">
            <v>023006</v>
          </cell>
          <cell r="NJ49">
            <v>13</v>
          </cell>
          <cell r="NK49" t="str">
            <v>023005</v>
          </cell>
          <cell r="NL49">
            <v>1</v>
          </cell>
          <cell r="NM49" t="str">
            <v>023005</v>
          </cell>
          <cell r="NN49">
            <v>3</v>
          </cell>
          <cell r="NO49" t="str">
            <v>023005</v>
          </cell>
          <cell r="NP49">
            <v>1</v>
          </cell>
          <cell r="NQ49" t="str">
            <v>023006</v>
          </cell>
          <cell r="NR49">
            <v>1</v>
          </cell>
          <cell r="NU49" t="str">
            <v>024005</v>
          </cell>
          <cell r="NV49">
            <v>6</v>
          </cell>
          <cell r="NY49" t="str">
            <v>025002</v>
          </cell>
          <cell r="NZ49">
            <v>2</v>
          </cell>
          <cell r="OC49" t="str">
            <v>029400</v>
          </cell>
          <cell r="OD49">
            <v>4</v>
          </cell>
        </row>
        <row r="50">
          <cell r="C50" t="str">
            <v>024002</v>
          </cell>
          <cell r="D50">
            <v>129</v>
          </cell>
          <cell r="E50" t="str">
            <v>024002</v>
          </cell>
          <cell r="F50">
            <v>125</v>
          </cell>
          <cell r="G50" t="str">
            <v>024002</v>
          </cell>
          <cell r="H50">
            <v>120</v>
          </cell>
          <cell r="I50" t="str">
            <v>024002</v>
          </cell>
          <cell r="J50">
            <v>125</v>
          </cell>
          <cell r="K50" t="str">
            <v>024002</v>
          </cell>
          <cell r="L50">
            <v>111</v>
          </cell>
          <cell r="M50" t="str">
            <v>024002</v>
          </cell>
          <cell r="N50">
            <v>129</v>
          </cell>
          <cell r="O50" t="str">
            <v>024002</v>
          </cell>
          <cell r="P50">
            <v>122</v>
          </cell>
          <cell r="Q50" t="str">
            <v>024002</v>
          </cell>
          <cell r="R50">
            <v>89</v>
          </cell>
          <cell r="S50" t="str">
            <v>024002</v>
          </cell>
          <cell r="T50">
            <v>144</v>
          </cell>
          <cell r="U50" t="str">
            <v>024002</v>
          </cell>
          <cell r="V50">
            <v>99</v>
          </cell>
          <cell r="W50" t="str">
            <v>024002</v>
          </cell>
          <cell r="X50">
            <v>156</v>
          </cell>
          <cell r="Y50" t="str">
            <v>024002</v>
          </cell>
          <cell r="Z50">
            <v>132</v>
          </cell>
          <cell r="AA50" t="str">
            <v>024002</v>
          </cell>
          <cell r="AB50">
            <v>158</v>
          </cell>
          <cell r="AC50" t="str">
            <v>024001</v>
          </cell>
          <cell r="AD50">
            <v>357</v>
          </cell>
          <cell r="AE50" t="str">
            <v>024002</v>
          </cell>
          <cell r="AF50">
            <v>167</v>
          </cell>
          <cell r="AG50" t="str">
            <v>024002</v>
          </cell>
          <cell r="AH50">
            <v>167</v>
          </cell>
          <cell r="AI50" t="str">
            <v>024002</v>
          </cell>
          <cell r="AJ50">
            <v>164</v>
          </cell>
          <cell r="AK50" t="str">
            <v>024002</v>
          </cell>
          <cell r="AL50">
            <v>144</v>
          </cell>
          <cell r="AM50" t="str">
            <v>024002</v>
          </cell>
          <cell r="AN50">
            <v>158</v>
          </cell>
          <cell r="AO50" t="str">
            <v>024002</v>
          </cell>
          <cell r="AP50">
            <v>155</v>
          </cell>
          <cell r="AQ50" t="str">
            <v>024002</v>
          </cell>
          <cell r="AR50">
            <v>180</v>
          </cell>
          <cell r="AS50" t="str">
            <v>024002</v>
          </cell>
          <cell r="AT50">
            <v>157</v>
          </cell>
          <cell r="AU50" t="str">
            <v>024002</v>
          </cell>
          <cell r="AV50">
            <v>191</v>
          </cell>
          <cell r="AW50" t="str">
            <v>024002</v>
          </cell>
          <cell r="AX50">
            <v>160</v>
          </cell>
          <cell r="AY50" t="str">
            <v>024002</v>
          </cell>
          <cell r="AZ50">
            <v>160</v>
          </cell>
          <cell r="BA50" t="str">
            <v>024002</v>
          </cell>
          <cell r="BB50">
            <v>163</v>
          </cell>
          <cell r="BC50" t="str">
            <v>024001</v>
          </cell>
          <cell r="BD50">
            <v>381</v>
          </cell>
          <cell r="BE50" t="str">
            <v>024001</v>
          </cell>
          <cell r="BF50">
            <v>339</v>
          </cell>
          <cell r="BG50" t="str">
            <v>024001</v>
          </cell>
          <cell r="BH50">
            <v>276</v>
          </cell>
          <cell r="BI50" t="str">
            <v>024001</v>
          </cell>
          <cell r="BJ50">
            <v>237</v>
          </cell>
          <cell r="BK50" t="str">
            <v>024001</v>
          </cell>
          <cell r="BL50">
            <v>252</v>
          </cell>
          <cell r="BM50" t="str">
            <v>024001</v>
          </cell>
          <cell r="BN50">
            <v>191</v>
          </cell>
          <cell r="BO50" t="str">
            <v>022300</v>
          </cell>
          <cell r="BP50">
            <v>412</v>
          </cell>
          <cell r="BQ50" t="str">
            <v>022300</v>
          </cell>
          <cell r="BR50">
            <v>380</v>
          </cell>
          <cell r="BS50" t="str">
            <v>022400</v>
          </cell>
          <cell r="BT50">
            <v>237</v>
          </cell>
          <cell r="BU50" t="str">
            <v>022800</v>
          </cell>
          <cell r="BV50">
            <v>581</v>
          </cell>
          <cell r="BW50" t="str">
            <v>022400</v>
          </cell>
          <cell r="BX50">
            <v>244</v>
          </cell>
          <cell r="BY50" t="str">
            <v>022800</v>
          </cell>
          <cell r="BZ50">
            <v>627</v>
          </cell>
          <cell r="CA50" t="str">
            <v>023005</v>
          </cell>
          <cell r="CB50">
            <v>78</v>
          </cell>
          <cell r="CC50" t="str">
            <v>023002</v>
          </cell>
          <cell r="CD50">
            <v>288</v>
          </cell>
          <cell r="CE50" t="str">
            <v>022800</v>
          </cell>
          <cell r="CF50">
            <v>165</v>
          </cell>
          <cell r="CG50" t="str">
            <v>022800</v>
          </cell>
          <cell r="CH50">
            <v>593</v>
          </cell>
          <cell r="CI50" t="str">
            <v>022720</v>
          </cell>
          <cell r="CJ50">
            <v>446</v>
          </cell>
          <cell r="CK50" t="str">
            <v>023005</v>
          </cell>
          <cell r="CL50">
            <v>44</v>
          </cell>
          <cell r="CM50" t="str">
            <v>023005</v>
          </cell>
          <cell r="CN50">
            <v>66</v>
          </cell>
          <cell r="CO50" t="str">
            <v>022800</v>
          </cell>
          <cell r="CP50">
            <v>221</v>
          </cell>
          <cell r="CQ50" t="str">
            <v>023005</v>
          </cell>
          <cell r="CR50">
            <v>92</v>
          </cell>
          <cell r="CS50" t="str">
            <v>023002</v>
          </cell>
          <cell r="CT50">
            <v>307</v>
          </cell>
          <cell r="CU50" t="str">
            <v>023005</v>
          </cell>
          <cell r="CV50">
            <v>97</v>
          </cell>
          <cell r="CW50" t="str">
            <v>023005</v>
          </cell>
          <cell r="CX50">
            <v>38</v>
          </cell>
          <cell r="CY50" t="str">
            <v>023005</v>
          </cell>
          <cell r="CZ50">
            <v>90</v>
          </cell>
          <cell r="DA50" t="str">
            <v>022800</v>
          </cell>
          <cell r="DB50">
            <v>72</v>
          </cell>
          <cell r="DC50" t="str">
            <v>023005</v>
          </cell>
          <cell r="DD50">
            <v>93</v>
          </cell>
          <cell r="DE50" t="str">
            <v>023002</v>
          </cell>
          <cell r="DF50">
            <v>343</v>
          </cell>
          <cell r="DG50" t="str">
            <v>023005</v>
          </cell>
          <cell r="DH50">
            <v>68</v>
          </cell>
          <cell r="DI50" t="str">
            <v>023002</v>
          </cell>
          <cell r="DJ50">
            <v>334</v>
          </cell>
          <cell r="DK50" t="str">
            <v>023005</v>
          </cell>
          <cell r="DL50">
            <v>105</v>
          </cell>
          <cell r="DM50" t="str">
            <v>023005</v>
          </cell>
          <cell r="DN50">
            <v>58</v>
          </cell>
          <cell r="DO50" t="str">
            <v>023005</v>
          </cell>
          <cell r="DP50">
            <v>107</v>
          </cell>
          <cell r="DQ50" t="str">
            <v>023005</v>
          </cell>
          <cell r="DR50">
            <v>62</v>
          </cell>
          <cell r="DS50" t="str">
            <v>023002</v>
          </cell>
          <cell r="DT50">
            <v>597</v>
          </cell>
          <cell r="DU50" t="str">
            <v>023002</v>
          </cell>
          <cell r="DV50">
            <v>517</v>
          </cell>
          <cell r="DW50" t="str">
            <v>023005</v>
          </cell>
          <cell r="DX50">
            <v>116</v>
          </cell>
          <cell r="DY50" t="str">
            <v>023005</v>
          </cell>
          <cell r="DZ50">
            <v>96</v>
          </cell>
          <cell r="EA50" t="str">
            <v>023005</v>
          </cell>
          <cell r="EB50">
            <v>120</v>
          </cell>
          <cell r="EC50" t="str">
            <v>023005</v>
          </cell>
          <cell r="ED50">
            <v>90</v>
          </cell>
          <cell r="EE50" t="str">
            <v>023005</v>
          </cell>
          <cell r="EF50">
            <v>120</v>
          </cell>
          <cell r="EG50" t="str">
            <v>023000</v>
          </cell>
          <cell r="EH50">
            <v>1</v>
          </cell>
          <cell r="EI50" t="str">
            <v>023005</v>
          </cell>
          <cell r="EJ50">
            <v>141</v>
          </cell>
          <cell r="EK50" t="str">
            <v>023005</v>
          </cell>
          <cell r="EL50">
            <v>115</v>
          </cell>
          <cell r="EM50" t="str">
            <v>023005</v>
          </cell>
          <cell r="EN50">
            <v>113</v>
          </cell>
          <cell r="EO50" t="str">
            <v>023005</v>
          </cell>
          <cell r="EP50">
            <v>103</v>
          </cell>
          <cell r="EQ50" t="str">
            <v>023005</v>
          </cell>
          <cell r="ER50">
            <v>131</v>
          </cell>
          <cell r="ES50" t="str">
            <v>023002</v>
          </cell>
          <cell r="ET50">
            <v>658</v>
          </cell>
          <cell r="EU50" t="str">
            <v>023005</v>
          </cell>
          <cell r="EV50">
            <v>90</v>
          </cell>
          <cell r="EW50" t="str">
            <v>023002</v>
          </cell>
          <cell r="EX50">
            <v>676</v>
          </cell>
          <cell r="EY50" t="str">
            <v>023006</v>
          </cell>
          <cell r="EZ50">
            <v>68</v>
          </cell>
          <cell r="FA50" t="str">
            <v>023005</v>
          </cell>
          <cell r="FB50">
            <v>84</v>
          </cell>
          <cell r="FC50" t="str">
            <v>023005</v>
          </cell>
          <cell r="FD50">
            <v>101</v>
          </cell>
          <cell r="FE50" t="str">
            <v>023005</v>
          </cell>
          <cell r="FF50">
            <v>135</v>
          </cell>
          <cell r="FG50" t="str">
            <v>023005</v>
          </cell>
          <cell r="FH50">
            <v>105</v>
          </cell>
          <cell r="FI50" t="str">
            <v>023005</v>
          </cell>
          <cell r="FJ50">
            <v>96</v>
          </cell>
          <cell r="FK50" t="str">
            <v>023005</v>
          </cell>
          <cell r="FL50">
            <v>105</v>
          </cell>
          <cell r="FM50" t="str">
            <v>023005</v>
          </cell>
          <cell r="FN50">
            <v>93</v>
          </cell>
          <cell r="FO50" t="str">
            <v>023005</v>
          </cell>
          <cell r="FP50">
            <v>100</v>
          </cell>
          <cell r="FQ50" t="str">
            <v>023005</v>
          </cell>
          <cell r="FR50">
            <v>104</v>
          </cell>
          <cell r="FS50" t="str">
            <v>023005</v>
          </cell>
          <cell r="FT50">
            <v>102</v>
          </cell>
          <cell r="FU50" t="str">
            <v>023005</v>
          </cell>
          <cell r="FV50">
            <v>107</v>
          </cell>
          <cell r="FW50" t="str">
            <v>023005</v>
          </cell>
          <cell r="FX50">
            <v>117</v>
          </cell>
          <cell r="FY50" t="str">
            <v>023005</v>
          </cell>
          <cell r="FZ50">
            <v>92</v>
          </cell>
          <cell r="GA50" t="str">
            <v>023002</v>
          </cell>
          <cell r="GB50">
            <v>494</v>
          </cell>
          <cell r="GC50" t="str">
            <v>023005</v>
          </cell>
          <cell r="GD50">
            <v>127</v>
          </cell>
          <cell r="GE50" t="str">
            <v>023005</v>
          </cell>
          <cell r="GF50">
            <v>107</v>
          </cell>
          <cell r="GG50" t="str">
            <v>023005</v>
          </cell>
          <cell r="GH50">
            <v>108</v>
          </cell>
          <cell r="GI50" t="str">
            <v>023005</v>
          </cell>
          <cell r="GJ50">
            <v>119</v>
          </cell>
          <cell r="GK50" t="str">
            <v>023005</v>
          </cell>
          <cell r="GL50">
            <v>117</v>
          </cell>
          <cell r="GM50" t="str">
            <v>023005</v>
          </cell>
          <cell r="GN50">
            <v>135</v>
          </cell>
          <cell r="GO50" t="str">
            <v>023005</v>
          </cell>
          <cell r="GP50">
            <v>142</v>
          </cell>
          <cell r="GQ50" t="str">
            <v>023005</v>
          </cell>
          <cell r="GR50">
            <v>125</v>
          </cell>
          <cell r="GS50" t="str">
            <v>023005</v>
          </cell>
          <cell r="GT50">
            <v>126</v>
          </cell>
          <cell r="GU50" t="str">
            <v>023005</v>
          </cell>
          <cell r="GV50">
            <v>152</v>
          </cell>
          <cell r="GW50" t="str">
            <v>023005</v>
          </cell>
          <cell r="GX50">
            <v>134</v>
          </cell>
          <cell r="GY50" t="str">
            <v>023005</v>
          </cell>
          <cell r="GZ50">
            <v>138</v>
          </cell>
          <cell r="HA50" t="str">
            <v>023005</v>
          </cell>
          <cell r="HB50">
            <v>143</v>
          </cell>
          <cell r="HC50" t="str">
            <v>023005</v>
          </cell>
          <cell r="HD50">
            <v>162</v>
          </cell>
          <cell r="HE50" t="str">
            <v>023002</v>
          </cell>
          <cell r="HF50">
            <v>578</v>
          </cell>
          <cell r="HG50" t="str">
            <v>023005</v>
          </cell>
          <cell r="HH50">
            <v>142</v>
          </cell>
          <cell r="HI50" t="str">
            <v>023005</v>
          </cell>
          <cell r="HJ50">
            <v>159</v>
          </cell>
          <cell r="HK50" t="str">
            <v>023005</v>
          </cell>
          <cell r="HL50">
            <v>161</v>
          </cell>
          <cell r="HM50" t="str">
            <v>023005</v>
          </cell>
          <cell r="HN50">
            <v>166</v>
          </cell>
          <cell r="HO50" t="str">
            <v>023005</v>
          </cell>
          <cell r="HP50">
            <v>195</v>
          </cell>
          <cell r="HQ50" t="str">
            <v>023005</v>
          </cell>
          <cell r="HR50">
            <v>162</v>
          </cell>
          <cell r="HS50" t="str">
            <v>023005</v>
          </cell>
          <cell r="HT50">
            <v>182</v>
          </cell>
          <cell r="HU50" t="str">
            <v>023005</v>
          </cell>
          <cell r="HV50">
            <v>157</v>
          </cell>
          <cell r="HW50" t="str">
            <v>023005</v>
          </cell>
          <cell r="HX50">
            <v>179</v>
          </cell>
          <cell r="HY50" t="str">
            <v>023005</v>
          </cell>
          <cell r="HZ50">
            <v>199</v>
          </cell>
          <cell r="IA50" t="str">
            <v>023005</v>
          </cell>
          <cell r="IB50">
            <v>195</v>
          </cell>
          <cell r="IC50" t="str">
            <v>023005</v>
          </cell>
          <cell r="ID50">
            <v>194</v>
          </cell>
          <cell r="IE50" t="str">
            <v>023005</v>
          </cell>
          <cell r="IF50">
            <v>190</v>
          </cell>
          <cell r="IG50" t="str">
            <v>023005</v>
          </cell>
          <cell r="IH50">
            <v>199</v>
          </cell>
          <cell r="II50" t="str">
            <v>023005</v>
          </cell>
          <cell r="IJ50">
            <v>185</v>
          </cell>
          <cell r="IK50" t="str">
            <v>023002</v>
          </cell>
          <cell r="IL50">
            <v>898</v>
          </cell>
          <cell r="IM50" t="str">
            <v>023005</v>
          </cell>
          <cell r="IN50">
            <v>177</v>
          </cell>
          <cell r="IO50" t="str">
            <v>023005</v>
          </cell>
          <cell r="IP50">
            <v>180</v>
          </cell>
          <cell r="IQ50" t="str">
            <v>023005</v>
          </cell>
          <cell r="IR50">
            <v>185</v>
          </cell>
          <cell r="IS50" t="str">
            <v>023005</v>
          </cell>
          <cell r="IT50">
            <v>191</v>
          </cell>
          <cell r="IU50" t="str">
            <v>023005</v>
          </cell>
          <cell r="IV50">
            <v>148</v>
          </cell>
          <cell r="IW50" t="str">
            <v>023005</v>
          </cell>
          <cell r="IX50">
            <v>177</v>
          </cell>
          <cell r="IY50" t="str">
            <v>023005</v>
          </cell>
          <cell r="IZ50">
            <v>150</v>
          </cell>
          <cell r="JA50" t="str">
            <v>023005</v>
          </cell>
          <cell r="JB50">
            <v>168</v>
          </cell>
          <cell r="JC50" t="str">
            <v>023006</v>
          </cell>
          <cell r="JD50">
            <v>74</v>
          </cell>
          <cell r="JE50" t="str">
            <v>023005</v>
          </cell>
          <cell r="JF50">
            <v>145</v>
          </cell>
          <cell r="JG50" t="str">
            <v>023006</v>
          </cell>
          <cell r="JH50">
            <v>80</v>
          </cell>
          <cell r="JI50" t="str">
            <v>023005</v>
          </cell>
          <cell r="JJ50">
            <v>152</v>
          </cell>
          <cell r="JK50" t="str">
            <v>023005</v>
          </cell>
          <cell r="JL50">
            <v>86</v>
          </cell>
          <cell r="JM50" t="str">
            <v>023005</v>
          </cell>
          <cell r="JN50">
            <v>116</v>
          </cell>
          <cell r="JO50" t="str">
            <v>023005</v>
          </cell>
          <cell r="JP50">
            <v>109</v>
          </cell>
          <cell r="JQ50" t="str">
            <v>023005</v>
          </cell>
          <cell r="JR50">
            <v>125</v>
          </cell>
          <cell r="JS50" t="str">
            <v>023005</v>
          </cell>
          <cell r="JT50">
            <v>86</v>
          </cell>
          <cell r="JU50" t="str">
            <v>023006</v>
          </cell>
          <cell r="JV50">
            <v>77</v>
          </cell>
          <cell r="JW50" t="str">
            <v>023006</v>
          </cell>
          <cell r="JX50">
            <v>37</v>
          </cell>
          <cell r="JY50" t="str">
            <v>023006</v>
          </cell>
          <cell r="JZ50">
            <v>65</v>
          </cell>
          <cell r="KA50" t="str">
            <v>023006</v>
          </cell>
          <cell r="KB50">
            <v>35</v>
          </cell>
          <cell r="KC50" t="str">
            <v>023006</v>
          </cell>
          <cell r="KD50">
            <v>74</v>
          </cell>
          <cell r="KE50" t="str">
            <v>023006</v>
          </cell>
          <cell r="KF50">
            <v>24</v>
          </cell>
          <cell r="KG50" t="str">
            <v>023006</v>
          </cell>
          <cell r="KH50">
            <v>44</v>
          </cell>
          <cell r="KI50" t="str">
            <v>023006</v>
          </cell>
          <cell r="KJ50">
            <v>32</v>
          </cell>
          <cell r="KK50" t="str">
            <v>023006</v>
          </cell>
          <cell r="KL50">
            <v>53</v>
          </cell>
          <cell r="KM50" t="str">
            <v>023006</v>
          </cell>
          <cell r="KN50">
            <v>23</v>
          </cell>
          <cell r="KO50" t="str">
            <v>023006</v>
          </cell>
          <cell r="KP50">
            <v>53</v>
          </cell>
          <cell r="KQ50" t="str">
            <v>023006</v>
          </cell>
          <cell r="KR50">
            <v>15</v>
          </cell>
          <cell r="KS50" t="str">
            <v>023006</v>
          </cell>
          <cell r="KT50">
            <v>32</v>
          </cell>
          <cell r="KU50" t="str">
            <v>023006</v>
          </cell>
          <cell r="KV50">
            <v>15</v>
          </cell>
          <cell r="KW50" t="str">
            <v>023006</v>
          </cell>
          <cell r="KX50">
            <v>18</v>
          </cell>
          <cell r="KY50" t="str">
            <v>023006</v>
          </cell>
          <cell r="KZ50">
            <v>14</v>
          </cell>
          <cell r="LA50" t="str">
            <v>023006</v>
          </cell>
          <cell r="LB50">
            <v>29</v>
          </cell>
          <cell r="LC50" t="str">
            <v>023006</v>
          </cell>
          <cell r="LD50">
            <v>17</v>
          </cell>
          <cell r="LE50" t="str">
            <v>023006</v>
          </cell>
          <cell r="LF50">
            <v>64</v>
          </cell>
          <cell r="LG50" t="str">
            <v>023006</v>
          </cell>
          <cell r="LH50">
            <v>26</v>
          </cell>
          <cell r="LI50" t="str">
            <v>023006</v>
          </cell>
          <cell r="LJ50">
            <v>64</v>
          </cell>
          <cell r="LK50" t="str">
            <v>023006</v>
          </cell>
          <cell r="LL50">
            <v>36</v>
          </cell>
          <cell r="LM50" t="str">
            <v>023006</v>
          </cell>
          <cell r="LN50">
            <v>58</v>
          </cell>
          <cell r="LO50" t="str">
            <v>023006</v>
          </cell>
          <cell r="LP50">
            <v>27</v>
          </cell>
          <cell r="LQ50" t="str">
            <v>023006</v>
          </cell>
          <cell r="LR50">
            <v>65</v>
          </cell>
          <cell r="LS50" t="str">
            <v>023006</v>
          </cell>
          <cell r="LT50">
            <v>35</v>
          </cell>
          <cell r="LU50" t="str">
            <v>023006</v>
          </cell>
          <cell r="LV50">
            <v>78</v>
          </cell>
          <cell r="LW50" t="str">
            <v>023006</v>
          </cell>
          <cell r="LX50">
            <v>22</v>
          </cell>
          <cell r="LY50" t="str">
            <v>023006</v>
          </cell>
          <cell r="LZ50">
            <v>53</v>
          </cell>
          <cell r="MA50" t="str">
            <v>023006</v>
          </cell>
          <cell r="MB50">
            <v>17</v>
          </cell>
          <cell r="MC50" t="str">
            <v>023006</v>
          </cell>
          <cell r="MD50">
            <v>53</v>
          </cell>
          <cell r="ME50" t="str">
            <v>023006</v>
          </cell>
          <cell r="MF50">
            <v>13</v>
          </cell>
          <cell r="MG50" t="str">
            <v>023006</v>
          </cell>
          <cell r="MH50">
            <v>27</v>
          </cell>
          <cell r="MI50" t="str">
            <v>023006</v>
          </cell>
          <cell r="MJ50">
            <v>11</v>
          </cell>
          <cell r="MK50" t="str">
            <v>023006</v>
          </cell>
          <cell r="ML50">
            <v>25</v>
          </cell>
          <cell r="MM50" t="str">
            <v>023006</v>
          </cell>
          <cell r="MN50">
            <v>9</v>
          </cell>
          <cell r="MO50" t="str">
            <v>023006</v>
          </cell>
          <cell r="MP50">
            <v>14</v>
          </cell>
          <cell r="MQ50" t="str">
            <v>023006</v>
          </cell>
          <cell r="MR50">
            <v>10</v>
          </cell>
          <cell r="MS50" t="str">
            <v>023006</v>
          </cell>
          <cell r="MT50">
            <v>23</v>
          </cell>
          <cell r="MU50" t="str">
            <v>023006</v>
          </cell>
          <cell r="MV50">
            <v>6</v>
          </cell>
          <cell r="MW50" t="str">
            <v>023006</v>
          </cell>
          <cell r="MX50">
            <v>14</v>
          </cell>
          <cell r="MY50" t="str">
            <v>023006</v>
          </cell>
          <cell r="MZ50">
            <v>2</v>
          </cell>
          <cell r="NA50" t="str">
            <v>023006</v>
          </cell>
          <cell r="NB50">
            <v>11</v>
          </cell>
          <cell r="NC50" t="str">
            <v>023006</v>
          </cell>
          <cell r="ND50">
            <v>6</v>
          </cell>
          <cell r="NE50" t="str">
            <v>023006</v>
          </cell>
          <cell r="NF50">
            <v>6</v>
          </cell>
          <cell r="NG50" t="str">
            <v>023006</v>
          </cell>
          <cell r="NH50">
            <v>3</v>
          </cell>
          <cell r="NI50" t="str">
            <v>023500</v>
          </cell>
          <cell r="NJ50">
            <v>57</v>
          </cell>
          <cell r="NM50" t="str">
            <v>023006</v>
          </cell>
          <cell r="NN50">
            <v>11</v>
          </cell>
          <cell r="NQ50" t="str">
            <v>023500</v>
          </cell>
          <cell r="NR50">
            <v>34</v>
          </cell>
          <cell r="NU50" t="str">
            <v>024006</v>
          </cell>
          <cell r="NV50">
            <v>4</v>
          </cell>
          <cell r="NY50" t="str">
            <v>025003</v>
          </cell>
          <cell r="NZ50">
            <v>3</v>
          </cell>
          <cell r="OC50" t="str">
            <v>029700</v>
          </cell>
          <cell r="OD50">
            <v>4</v>
          </cell>
        </row>
        <row r="51">
          <cell r="C51" t="str">
            <v>024005</v>
          </cell>
          <cell r="D51">
            <v>523</v>
          </cell>
          <cell r="E51" t="str">
            <v>024005</v>
          </cell>
          <cell r="F51">
            <v>487</v>
          </cell>
          <cell r="G51" t="str">
            <v>024005</v>
          </cell>
          <cell r="H51">
            <v>487</v>
          </cell>
          <cell r="I51" t="str">
            <v>024005</v>
          </cell>
          <cell r="J51">
            <v>476</v>
          </cell>
          <cell r="K51" t="str">
            <v>024005</v>
          </cell>
          <cell r="L51">
            <v>611</v>
          </cell>
          <cell r="M51" t="str">
            <v>024005</v>
          </cell>
          <cell r="N51">
            <v>501</v>
          </cell>
          <cell r="O51" t="str">
            <v>024005</v>
          </cell>
          <cell r="P51">
            <v>606</v>
          </cell>
          <cell r="Q51" t="str">
            <v>024005</v>
          </cell>
          <cell r="R51">
            <v>536</v>
          </cell>
          <cell r="S51" t="str">
            <v>024005</v>
          </cell>
          <cell r="T51">
            <v>685</v>
          </cell>
          <cell r="U51" t="str">
            <v>024005</v>
          </cell>
          <cell r="V51">
            <v>600</v>
          </cell>
          <cell r="W51" t="str">
            <v>024005</v>
          </cell>
          <cell r="X51">
            <v>734</v>
          </cell>
          <cell r="Y51" t="str">
            <v>024005</v>
          </cell>
          <cell r="Z51">
            <v>682</v>
          </cell>
          <cell r="AA51" t="str">
            <v>024005</v>
          </cell>
          <cell r="AB51">
            <v>737</v>
          </cell>
          <cell r="AC51" t="str">
            <v>024002</v>
          </cell>
          <cell r="AD51">
            <v>154</v>
          </cell>
          <cell r="AE51" t="str">
            <v>024005</v>
          </cell>
          <cell r="AF51">
            <v>740</v>
          </cell>
          <cell r="AG51" t="str">
            <v>024005</v>
          </cell>
          <cell r="AH51">
            <v>672</v>
          </cell>
          <cell r="AI51" t="str">
            <v>024005</v>
          </cell>
          <cell r="AJ51">
            <v>790</v>
          </cell>
          <cell r="AK51" t="str">
            <v>024005</v>
          </cell>
          <cell r="AL51">
            <v>682</v>
          </cell>
          <cell r="AM51" t="str">
            <v>024005</v>
          </cell>
          <cell r="AN51">
            <v>684</v>
          </cell>
          <cell r="AO51" t="str">
            <v>024005</v>
          </cell>
          <cell r="AP51">
            <v>722</v>
          </cell>
          <cell r="AQ51" t="str">
            <v>024005</v>
          </cell>
          <cell r="AR51">
            <v>746</v>
          </cell>
          <cell r="AS51" t="str">
            <v>024005</v>
          </cell>
          <cell r="AT51">
            <v>738</v>
          </cell>
          <cell r="AU51" t="str">
            <v>024005</v>
          </cell>
          <cell r="AV51">
            <v>747</v>
          </cell>
          <cell r="AW51" t="str">
            <v>024005</v>
          </cell>
          <cell r="AX51">
            <v>688</v>
          </cell>
          <cell r="AY51" t="str">
            <v>024005</v>
          </cell>
          <cell r="AZ51">
            <v>728</v>
          </cell>
          <cell r="BA51" t="str">
            <v>024005</v>
          </cell>
          <cell r="BB51">
            <v>724</v>
          </cell>
          <cell r="BC51" t="str">
            <v>024002</v>
          </cell>
          <cell r="BD51">
            <v>154</v>
          </cell>
          <cell r="BE51" t="str">
            <v>024002</v>
          </cell>
          <cell r="BF51">
            <v>188</v>
          </cell>
          <cell r="BG51" t="str">
            <v>024002</v>
          </cell>
          <cell r="BH51">
            <v>108</v>
          </cell>
          <cell r="BI51" t="str">
            <v>024002</v>
          </cell>
          <cell r="BJ51">
            <v>71</v>
          </cell>
          <cell r="BK51" t="str">
            <v>024002</v>
          </cell>
          <cell r="BL51">
            <v>136</v>
          </cell>
          <cell r="BM51" t="str">
            <v>024002</v>
          </cell>
          <cell r="BN51">
            <v>90</v>
          </cell>
          <cell r="BO51" t="str">
            <v>022400</v>
          </cell>
          <cell r="BP51">
            <v>129</v>
          </cell>
          <cell r="BQ51" t="str">
            <v>022400</v>
          </cell>
          <cell r="BR51">
            <v>107</v>
          </cell>
          <cell r="BS51" t="str">
            <v>022720</v>
          </cell>
          <cell r="BT51">
            <v>421</v>
          </cell>
          <cell r="BU51" t="str">
            <v>023002</v>
          </cell>
          <cell r="BV51">
            <v>290</v>
          </cell>
          <cell r="BW51" t="str">
            <v>022720</v>
          </cell>
          <cell r="BX51">
            <v>429</v>
          </cell>
          <cell r="BY51" t="str">
            <v>023002</v>
          </cell>
          <cell r="BZ51">
            <v>328</v>
          </cell>
          <cell r="CA51" t="str">
            <v>023006</v>
          </cell>
          <cell r="CB51">
            <v>63</v>
          </cell>
          <cell r="CC51" t="str">
            <v>023005</v>
          </cell>
          <cell r="CD51">
            <v>46</v>
          </cell>
          <cell r="CE51" t="str">
            <v>023002</v>
          </cell>
          <cell r="CF51">
            <v>306</v>
          </cell>
          <cell r="CG51" t="str">
            <v>023002</v>
          </cell>
          <cell r="CH51">
            <v>225</v>
          </cell>
          <cell r="CI51" t="str">
            <v>022800</v>
          </cell>
          <cell r="CJ51">
            <v>115</v>
          </cell>
          <cell r="CK51" t="str">
            <v>023006</v>
          </cell>
          <cell r="CL51">
            <v>40</v>
          </cell>
          <cell r="CM51" t="str">
            <v>023006</v>
          </cell>
          <cell r="CN51">
            <v>77</v>
          </cell>
          <cell r="CO51" t="str">
            <v>023002</v>
          </cell>
          <cell r="CP51">
            <v>254</v>
          </cell>
          <cell r="CQ51" t="str">
            <v>023006</v>
          </cell>
          <cell r="CR51">
            <v>71</v>
          </cell>
          <cell r="CS51" t="str">
            <v>023005</v>
          </cell>
          <cell r="CT51">
            <v>41</v>
          </cell>
          <cell r="CU51" t="str">
            <v>023006</v>
          </cell>
          <cell r="CV51">
            <v>74</v>
          </cell>
          <cell r="CW51" t="str">
            <v>023006</v>
          </cell>
          <cell r="CX51">
            <v>32</v>
          </cell>
          <cell r="CY51" t="str">
            <v>023006</v>
          </cell>
          <cell r="CZ51">
            <v>58</v>
          </cell>
          <cell r="DA51" t="str">
            <v>023002</v>
          </cell>
          <cell r="DB51">
            <v>316</v>
          </cell>
          <cell r="DC51" t="str">
            <v>023006</v>
          </cell>
          <cell r="DD51">
            <v>56</v>
          </cell>
          <cell r="DE51" t="str">
            <v>023005</v>
          </cell>
          <cell r="DF51">
            <v>52</v>
          </cell>
          <cell r="DG51" t="str">
            <v>023006</v>
          </cell>
          <cell r="DH51">
            <v>60</v>
          </cell>
          <cell r="DI51" t="str">
            <v>023005</v>
          </cell>
          <cell r="DJ51">
            <v>54</v>
          </cell>
          <cell r="DK51" t="str">
            <v>023006</v>
          </cell>
          <cell r="DL51">
            <v>67</v>
          </cell>
          <cell r="DM51" t="str">
            <v>023006</v>
          </cell>
          <cell r="DN51">
            <v>32</v>
          </cell>
          <cell r="DO51" t="str">
            <v>023006</v>
          </cell>
          <cell r="DP51">
            <v>85</v>
          </cell>
          <cell r="DQ51" t="str">
            <v>023006</v>
          </cell>
          <cell r="DR51">
            <v>40</v>
          </cell>
          <cell r="DS51" t="str">
            <v>023005</v>
          </cell>
          <cell r="DT51">
            <v>122</v>
          </cell>
          <cell r="DU51" t="str">
            <v>023005</v>
          </cell>
          <cell r="DV51">
            <v>83</v>
          </cell>
          <cell r="DW51" t="str">
            <v>023006</v>
          </cell>
          <cell r="DX51">
            <v>62</v>
          </cell>
          <cell r="DY51" t="str">
            <v>023006</v>
          </cell>
          <cell r="DZ51">
            <v>57</v>
          </cell>
          <cell r="EA51" t="str">
            <v>023006</v>
          </cell>
          <cell r="EB51">
            <v>85</v>
          </cell>
          <cell r="EC51" t="str">
            <v>023006</v>
          </cell>
          <cell r="ED51">
            <v>72</v>
          </cell>
          <cell r="EE51" t="str">
            <v>023006</v>
          </cell>
          <cell r="EF51">
            <v>77</v>
          </cell>
          <cell r="EG51" t="str">
            <v>023002</v>
          </cell>
          <cell r="EH51">
            <v>780</v>
          </cell>
          <cell r="EI51" t="str">
            <v>023006</v>
          </cell>
          <cell r="EJ51">
            <v>66</v>
          </cell>
          <cell r="EK51" t="str">
            <v>023006</v>
          </cell>
          <cell r="EL51">
            <v>61</v>
          </cell>
          <cell r="EM51" t="str">
            <v>023006</v>
          </cell>
          <cell r="EN51">
            <v>75</v>
          </cell>
          <cell r="EO51" t="str">
            <v>023006</v>
          </cell>
          <cell r="EP51">
            <v>65</v>
          </cell>
          <cell r="EQ51" t="str">
            <v>023006</v>
          </cell>
          <cell r="ER51">
            <v>78</v>
          </cell>
          <cell r="ES51" t="str">
            <v>023005</v>
          </cell>
          <cell r="ET51">
            <v>112</v>
          </cell>
          <cell r="EU51" t="str">
            <v>023006</v>
          </cell>
          <cell r="EV51">
            <v>62</v>
          </cell>
          <cell r="EW51" t="str">
            <v>023005</v>
          </cell>
          <cell r="EX51">
            <v>80</v>
          </cell>
          <cell r="EY51" t="str">
            <v>023500</v>
          </cell>
          <cell r="EZ51">
            <v>1265</v>
          </cell>
          <cell r="FA51" t="str">
            <v>023006</v>
          </cell>
          <cell r="FB51">
            <v>52</v>
          </cell>
          <cell r="FC51" t="str">
            <v>023006</v>
          </cell>
          <cell r="FD51">
            <v>60</v>
          </cell>
          <cell r="FE51" t="str">
            <v>023006</v>
          </cell>
          <cell r="FF51">
            <v>44</v>
          </cell>
          <cell r="FG51" t="str">
            <v>023006</v>
          </cell>
          <cell r="FH51">
            <v>51</v>
          </cell>
          <cell r="FI51" t="str">
            <v>023006</v>
          </cell>
          <cell r="FJ51">
            <v>49</v>
          </cell>
          <cell r="FK51" t="str">
            <v>023006</v>
          </cell>
          <cell r="FL51">
            <v>53</v>
          </cell>
          <cell r="FM51" t="str">
            <v>023006</v>
          </cell>
          <cell r="FN51">
            <v>49</v>
          </cell>
          <cell r="FO51" t="str">
            <v>023006</v>
          </cell>
          <cell r="FP51">
            <v>72</v>
          </cell>
          <cell r="FQ51" t="str">
            <v>023006</v>
          </cell>
          <cell r="FR51">
            <v>69</v>
          </cell>
          <cell r="FS51" t="str">
            <v>023006</v>
          </cell>
          <cell r="FT51">
            <v>69</v>
          </cell>
          <cell r="FU51" t="str">
            <v>023006</v>
          </cell>
          <cell r="FV51">
            <v>71</v>
          </cell>
          <cell r="FW51" t="str">
            <v>023006</v>
          </cell>
          <cell r="FX51">
            <v>51</v>
          </cell>
          <cell r="FY51" t="str">
            <v>023006</v>
          </cell>
          <cell r="FZ51">
            <v>67</v>
          </cell>
          <cell r="GA51" t="str">
            <v>023005</v>
          </cell>
          <cell r="GB51">
            <v>109</v>
          </cell>
          <cell r="GC51" t="str">
            <v>023006</v>
          </cell>
          <cell r="GD51">
            <v>70</v>
          </cell>
          <cell r="GE51" t="str">
            <v>023006</v>
          </cell>
          <cell r="GF51">
            <v>77</v>
          </cell>
          <cell r="GG51" t="str">
            <v>023006</v>
          </cell>
          <cell r="GH51">
            <v>87</v>
          </cell>
          <cell r="GI51" t="str">
            <v>023006</v>
          </cell>
          <cell r="GJ51">
            <v>83</v>
          </cell>
          <cell r="GK51" t="str">
            <v>023006</v>
          </cell>
          <cell r="GL51">
            <v>79</v>
          </cell>
          <cell r="GM51" t="str">
            <v>023006</v>
          </cell>
          <cell r="GN51">
            <v>67</v>
          </cell>
          <cell r="GO51" t="str">
            <v>023006</v>
          </cell>
          <cell r="GP51">
            <v>103</v>
          </cell>
          <cell r="GQ51" t="str">
            <v>023006</v>
          </cell>
          <cell r="GR51">
            <v>90</v>
          </cell>
          <cell r="GS51" t="str">
            <v>023006</v>
          </cell>
          <cell r="GT51">
            <v>115</v>
          </cell>
          <cell r="GU51" t="str">
            <v>023006</v>
          </cell>
          <cell r="GV51">
            <v>100</v>
          </cell>
          <cell r="GW51" t="str">
            <v>023006</v>
          </cell>
          <cell r="GX51">
            <v>84</v>
          </cell>
          <cell r="GY51" t="str">
            <v>023006</v>
          </cell>
          <cell r="GZ51">
            <v>111</v>
          </cell>
          <cell r="HA51" t="str">
            <v>023006</v>
          </cell>
          <cell r="HB51">
            <v>118</v>
          </cell>
          <cell r="HC51" t="str">
            <v>023006</v>
          </cell>
          <cell r="HD51">
            <v>92</v>
          </cell>
          <cell r="HE51" t="str">
            <v>023005</v>
          </cell>
          <cell r="HF51">
            <v>142</v>
          </cell>
          <cell r="HG51" t="str">
            <v>023006</v>
          </cell>
          <cell r="HH51">
            <v>111</v>
          </cell>
          <cell r="HI51" t="str">
            <v>023006</v>
          </cell>
          <cell r="HJ51">
            <v>74</v>
          </cell>
          <cell r="HK51" t="str">
            <v>023006</v>
          </cell>
          <cell r="HL51">
            <v>114</v>
          </cell>
          <cell r="HM51" t="str">
            <v>023006</v>
          </cell>
          <cell r="HN51">
            <v>102</v>
          </cell>
          <cell r="HO51" t="str">
            <v>023006</v>
          </cell>
          <cell r="HP51">
            <v>96</v>
          </cell>
          <cell r="HQ51" t="str">
            <v>023006</v>
          </cell>
          <cell r="HR51">
            <v>99</v>
          </cell>
          <cell r="HS51" t="str">
            <v>023006</v>
          </cell>
          <cell r="HT51">
            <v>122</v>
          </cell>
          <cell r="HU51" t="str">
            <v>023006</v>
          </cell>
          <cell r="HV51">
            <v>119</v>
          </cell>
          <cell r="HW51" t="str">
            <v>023006</v>
          </cell>
          <cell r="HX51">
            <v>107</v>
          </cell>
          <cell r="HY51" t="str">
            <v>023006</v>
          </cell>
          <cell r="HZ51">
            <v>115</v>
          </cell>
          <cell r="IA51" t="str">
            <v>023006</v>
          </cell>
          <cell r="IB51">
            <v>106</v>
          </cell>
          <cell r="IC51" t="str">
            <v>023006</v>
          </cell>
          <cell r="ID51">
            <v>86</v>
          </cell>
          <cell r="IE51" t="str">
            <v>023006</v>
          </cell>
          <cell r="IF51">
            <v>118</v>
          </cell>
          <cell r="IG51" t="str">
            <v>023006</v>
          </cell>
          <cell r="IH51">
            <v>102</v>
          </cell>
          <cell r="II51" t="str">
            <v>023006</v>
          </cell>
          <cell r="IJ51">
            <v>122</v>
          </cell>
          <cell r="IK51" t="str">
            <v>023005</v>
          </cell>
          <cell r="IL51">
            <v>235</v>
          </cell>
          <cell r="IM51" t="str">
            <v>023006</v>
          </cell>
          <cell r="IN51">
            <v>97</v>
          </cell>
          <cell r="IO51" t="str">
            <v>023006</v>
          </cell>
          <cell r="IP51">
            <v>103</v>
          </cell>
          <cell r="IQ51" t="str">
            <v>023006</v>
          </cell>
          <cell r="IR51">
            <v>85</v>
          </cell>
          <cell r="IS51" t="str">
            <v>023006</v>
          </cell>
          <cell r="IT51">
            <v>93</v>
          </cell>
          <cell r="IU51" t="str">
            <v>023006</v>
          </cell>
          <cell r="IV51">
            <v>86</v>
          </cell>
          <cell r="IW51" t="str">
            <v>023006</v>
          </cell>
          <cell r="IX51">
            <v>95</v>
          </cell>
          <cell r="IY51" t="str">
            <v>023006</v>
          </cell>
          <cell r="IZ51">
            <v>79</v>
          </cell>
          <cell r="JA51" t="str">
            <v>023006</v>
          </cell>
          <cell r="JB51">
            <v>79</v>
          </cell>
          <cell r="JC51" t="str">
            <v>023500</v>
          </cell>
          <cell r="JD51">
            <v>679</v>
          </cell>
          <cell r="JE51" t="str">
            <v>023006</v>
          </cell>
          <cell r="JF51">
            <v>90</v>
          </cell>
          <cell r="JG51" t="str">
            <v>023500</v>
          </cell>
          <cell r="JH51">
            <v>694</v>
          </cell>
          <cell r="JI51" t="str">
            <v>023006</v>
          </cell>
          <cell r="JJ51">
            <v>100</v>
          </cell>
          <cell r="JK51" t="str">
            <v>023006</v>
          </cell>
          <cell r="JL51">
            <v>48</v>
          </cell>
          <cell r="JM51" t="str">
            <v>023006</v>
          </cell>
          <cell r="JN51">
            <v>86</v>
          </cell>
          <cell r="JO51" t="str">
            <v>023006</v>
          </cell>
          <cell r="JP51">
            <v>58</v>
          </cell>
          <cell r="JQ51" t="str">
            <v>023006</v>
          </cell>
          <cell r="JR51">
            <v>82</v>
          </cell>
          <cell r="JS51" t="str">
            <v>023006</v>
          </cell>
          <cell r="JT51">
            <v>50</v>
          </cell>
          <cell r="JU51" t="str">
            <v>023500</v>
          </cell>
          <cell r="JV51">
            <v>968</v>
          </cell>
          <cell r="JW51" t="str">
            <v>023500</v>
          </cell>
          <cell r="JX51">
            <v>481</v>
          </cell>
          <cell r="JY51" t="str">
            <v>023500</v>
          </cell>
          <cell r="JZ51">
            <v>905</v>
          </cell>
          <cell r="KA51" t="str">
            <v>023500</v>
          </cell>
          <cell r="KB51">
            <v>486</v>
          </cell>
          <cell r="KC51" t="str">
            <v>023500</v>
          </cell>
          <cell r="KD51">
            <v>869</v>
          </cell>
          <cell r="KE51" t="str">
            <v>023500</v>
          </cell>
          <cell r="KF51">
            <v>370</v>
          </cell>
          <cell r="KG51" t="str">
            <v>023500</v>
          </cell>
          <cell r="KH51">
            <v>744</v>
          </cell>
          <cell r="KI51" t="str">
            <v>023500</v>
          </cell>
          <cell r="KJ51">
            <v>381</v>
          </cell>
          <cell r="KK51" t="str">
            <v>023500</v>
          </cell>
          <cell r="KL51">
            <v>750</v>
          </cell>
          <cell r="KM51" t="str">
            <v>023500</v>
          </cell>
          <cell r="KN51">
            <v>300</v>
          </cell>
          <cell r="KO51" t="str">
            <v>023500</v>
          </cell>
          <cell r="KP51">
            <v>610</v>
          </cell>
          <cell r="KQ51" t="str">
            <v>023500</v>
          </cell>
          <cell r="KR51">
            <v>165</v>
          </cell>
          <cell r="KS51" t="str">
            <v>023500</v>
          </cell>
          <cell r="KT51">
            <v>363</v>
          </cell>
          <cell r="KU51" t="str">
            <v>023500</v>
          </cell>
          <cell r="KV51">
            <v>105</v>
          </cell>
          <cell r="KW51" t="str">
            <v>023500</v>
          </cell>
          <cell r="KX51">
            <v>266</v>
          </cell>
          <cell r="KY51" t="str">
            <v>023500</v>
          </cell>
          <cell r="KZ51">
            <v>85</v>
          </cell>
          <cell r="LA51" t="str">
            <v>023500</v>
          </cell>
          <cell r="LB51">
            <v>224</v>
          </cell>
          <cell r="LC51" t="str">
            <v>023500</v>
          </cell>
          <cell r="LD51">
            <v>132</v>
          </cell>
          <cell r="LE51" t="str">
            <v>023500</v>
          </cell>
          <cell r="LF51">
            <v>345</v>
          </cell>
          <cell r="LG51" t="str">
            <v>023500</v>
          </cell>
          <cell r="LH51">
            <v>161</v>
          </cell>
          <cell r="LI51" t="str">
            <v>023500</v>
          </cell>
          <cell r="LJ51">
            <v>433</v>
          </cell>
          <cell r="LK51" t="str">
            <v>023500</v>
          </cell>
          <cell r="LL51">
            <v>173</v>
          </cell>
          <cell r="LM51" t="str">
            <v>023500</v>
          </cell>
          <cell r="LN51">
            <v>481</v>
          </cell>
          <cell r="LO51" t="str">
            <v>023500</v>
          </cell>
          <cell r="LP51">
            <v>173</v>
          </cell>
          <cell r="LQ51" t="str">
            <v>023500</v>
          </cell>
          <cell r="LR51">
            <v>469</v>
          </cell>
          <cell r="LS51" t="str">
            <v>023500</v>
          </cell>
          <cell r="LT51">
            <v>141</v>
          </cell>
          <cell r="LU51" t="str">
            <v>023500</v>
          </cell>
          <cell r="LV51">
            <v>432</v>
          </cell>
          <cell r="LW51" t="str">
            <v>023500</v>
          </cell>
          <cell r="LX51">
            <v>142</v>
          </cell>
          <cell r="LY51" t="str">
            <v>023500</v>
          </cell>
          <cell r="LZ51">
            <v>445</v>
          </cell>
          <cell r="MA51" t="str">
            <v>023500</v>
          </cell>
          <cell r="MB51">
            <v>110</v>
          </cell>
          <cell r="MC51" t="str">
            <v>023500</v>
          </cell>
          <cell r="MD51">
            <v>322</v>
          </cell>
          <cell r="ME51" t="str">
            <v>023500</v>
          </cell>
          <cell r="MF51">
            <v>84</v>
          </cell>
          <cell r="MG51" t="str">
            <v>023500</v>
          </cell>
          <cell r="MH51">
            <v>237</v>
          </cell>
          <cell r="MI51" t="str">
            <v>023500</v>
          </cell>
          <cell r="MJ51">
            <v>44</v>
          </cell>
          <cell r="MK51" t="str">
            <v>023500</v>
          </cell>
          <cell r="ML51">
            <v>173</v>
          </cell>
          <cell r="MM51" t="str">
            <v>023500</v>
          </cell>
          <cell r="MN51">
            <v>34</v>
          </cell>
          <cell r="MO51" t="str">
            <v>023500</v>
          </cell>
          <cell r="MP51">
            <v>122</v>
          </cell>
          <cell r="MQ51" t="str">
            <v>023500</v>
          </cell>
          <cell r="MR51">
            <v>33</v>
          </cell>
          <cell r="MS51" t="str">
            <v>023500</v>
          </cell>
          <cell r="MT51">
            <v>140</v>
          </cell>
          <cell r="MU51" t="str">
            <v>023500</v>
          </cell>
          <cell r="MV51">
            <v>19</v>
          </cell>
          <cell r="MW51" t="str">
            <v>023500</v>
          </cell>
          <cell r="MX51">
            <v>108</v>
          </cell>
          <cell r="MY51" t="str">
            <v>023500</v>
          </cell>
          <cell r="MZ51">
            <v>16</v>
          </cell>
          <cell r="NA51" t="str">
            <v>023500</v>
          </cell>
          <cell r="NB51">
            <v>102</v>
          </cell>
          <cell r="NC51" t="str">
            <v>023500</v>
          </cell>
          <cell r="ND51">
            <v>15</v>
          </cell>
          <cell r="NE51" t="str">
            <v>023500</v>
          </cell>
          <cell r="NF51">
            <v>80</v>
          </cell>
          <cell r="NG51" t="str">
            <v>023500</v>
          </cell>
          <cell r="NH51">
            <v>18</v>
          </cell>
          <cell r="NI51" t="str">
            <v>024001</v>
          </cell>
          <cell r="NJ51">
            <v>9</v>
          </cell>
          <cell r="NK51" t="str">
            <v>023500</v>
          </cell>
          <cell r="NL51">
            <v>7</v>
          </cell>
          <cell r="NM51" t="str">
            <v>023500</v>
          </cell>
          <cell r="NN51">
            <v>38</v>
          </cell>
          <cell r="NO51" t="str">
            <v>023500</v>
          </cell>
          <cell r="NP51">
            <v>3</v>
          </cell>
          <cell r="NQ51" t="str">
            <v>024001</v>
          </cell>
          <cell r="NR51">
            <v>4</v>
          </cell>
          <cell r="NS51" t="str">
            <v>023500</v>
          </cell>
          <cell r="NT51">
            <v>5</v>
          </cell>
          <cell r="NU51" t="str">
            <v>024200</v>
          </cell>
          <cell r="NV51">
            <v>2</v>
          </cell>
          <cell r="NW51" t="str">
            <v>023500</v>
          </cell>
          <cell r="NX51">
            <v>2</v>
          </cell>
          <cell r="NY51" t="str">
            <v>025005</v>
          </cell>
          <cell r="NZ51">
            <v>2</v>
          </cell>
          <cell r="OA51" t="str">
            <v>023500</v>
          </cell>
          <cell r="OB51">
            <v>2</v>
          </cell>
        </row>
        <row r="52">
          <cell r="C52" t="str">
            <v>024006</v>
          </cell>
          <cell r="D52">
            <v>60</v>
          </cell>
          <cell r="E52" t="str">
            <v>024006</v>
          </cell>
          <cell r="F52">
            <v>46</v>
          </cell>
          <cell r="G52" t="str">
            <v>024006</v>
          </cell>
          <cell r="H52">
            <v>67</v>
          </cell>
          <cell r="I52" t="str">
            <v>024006</v>
          </cell>
          <cell r="J52">
            <v>62</v>
          </cell>
          <cell r="K52" t="str">
            <v>024006</v>
          </cell>
          <cell r="L52">
            <v>71</v>
          </cell>
          <cell r="M52" t="str">
            <v>024006</v>
          </cell>
          <cell r="N52">
            <v>73</v>
          </cell>
          <cell r="O52" t="str">
            <v>024006</v>
          </cell>
          <cell r="P52">
            <v>61</v>
          </cell>
          <cell r="Q52" t="str">
            <v>024006</v>
          </cell>
          <cell r="R52">
            <v>70</v>
          </cell>
          <cell r="S52" t="str">
            <v>024006</v>
          </cell>
          <cell r="T52">
            <v>74</v>
          </cell>
          <cell r="U52" t="str">
            <v>024006</v>
          </cell>
          <cell r="V52">
            <v>76</v>
          </cell>
          <cell r="W52" t="str">
            <v>024006</v>
          </cell>
          <cell r="X52">
            <v>81</v>
          </cell>
          <cell r="Y52" t="str">
            <v>024006</v>
          </cell>
          <cell r="Z52">
            <v>88</v>
          </cell>
          <cell r="AA52" t="str">
            <v>024006</v>
          </cell>
          <cell r="AB52">
            <v>86</v>
          </cell>
          <cell r="AC52" t="str">
            <v>024005</v>
          </cell>
          <cell r="AD52">
            <v>711</v>
          </cell>
          <cell r="AE52" t="str">
            <v>024006</v>
          </cell>
          <cell r="AF52">
            <v>100</v>
          </cell>
          <cell r="AG52" t="str">
            <v>024006</v>
          </cell>
          <cell r="AH52">
            <v>75</v>
          </cell>
          <cell r="AI52" t="str">
            <v>024006</v>
          </cell>
          <cell r="AJ52">
            <v>101</v>
          </cell>
          <cell r="AK52" t="str">
            <v>024006</v>
          </cell>
          <cell r="AL52">
            <v>97</v>
          </cell>
          <cell r="AM52" t="str">
            <v>024006</v>
          </cell>
          <cell r="AN52">
            <v>81</v>
          </cell>
          <cell r="AO52" t="str">
            <v>024006</v>
          </cell>
          <cell r="AP52">
            <v>77</v>
          </cell>
          <cell r="AQ52" t="str">
            <v>024006</v>
          </cell>
          <cell r="AR52">
            <v>74</v>
          </cell>
          <cell r="AS52" t="str">
            <v>024006</v>
          </cell>
          <cell r="AT52">
            <v>91</v>
          </cell>
          <cell r="AU52" t="str">
            <v>024006</v>
          </cell>
          <cell r="AV52">
            <v>86</v>
          </cell>
          <cell r="AW52" t="str">
            <v>024006</v>
          </cell>
          <cell r="AX52">
            <v>74</v>
          </cell>
          <cell r="AY52" t="str">
            <v>024006</v>
          </cell>
          <cell r="AZ52">
            <v>80</v>
          </cell>
          <cell r="BA52" t="str">
            <v>024006</v>
          </cell>
          <cell r="BB52">
            <v>102</v>
          </cell>
          <cell r="BC52" t="str">
            <v>024005</v>
          </cell>
          <cell r="BD52">
            <v>722</v>
          </cell>
          <cell r="BE52" t="str">
            <v>024005</v>
          </cell>
          <cell r="BF52">
            <v>692</v>
          </cell>
          <cell r="BG52" t="str">
            <v>024005</v>
          </cell>
          <cell r="BH52">
            <v>514</v>
          </cell>
          <cell r="BI52" t="str">
            <v>024005</v>
          </cell>
          <cell r="BJ52">
            <v>535</v>
          </cell>
          <cell r="BK52" t="str">
            <v>024005</v>
          </cell>
          <cell r="BL52">
            <v>482</v>
          </cell>
          <cell r="BM52" t="str">
            <v>024005</v>
          </cell>
          <cell r="BN52">
            <v>507</v>
          </cell>
          <cell r="BO52" t="str">
            <v>022720</v>
          </cell>
          <cell r="BP52">
            <v>415</v>
          </cell>
          <cell r="BQ52" t="str">
            <v>022720</v>
          </cell>
          <cell r="BR52">
            <v>344</v>
          </cell>
          <cell r="BS52" t="str">
            <v>022800</v>
          </cell>
          <cell r="BT52">
            <v>168</v>
          </cell>
          <cell r="BU52" t="str">
            <v>023005</v>
          </cell>
          <cell r="BV52">
            <v>40</v>
          </cell>
          <cell r="BW52" t="str">
            <v>022800</v>
          </cell>
          <cell r="BX52">
            <v>199</v>
          </cell>
          <cell r="BY52" t="str">
            <v>023005</v>
          </cell>
          <cell r="BZ52">
            <v>50</v>
          </cell>
          <cell r="CA52" t="str">
            <v>023500</v>
          </cell>
          <cell r="CB52">
            <v>1897</v>
          </cell>
          <cell r="CC52" t="str">
            <v>023006</v>
          </cell>
          <cell r="CD52">
            <v>35</v>
          </cell>
          <cell r="CE52" t="str">
            <v>023005</v>
          </cell>
          <cell r="CF52">
            <v>75</v>
          </cell>
          <cell r="CG52" t="str">
            <v>023005</v>
          </cell>
          <cell r="CH52">
            <v>45</v>
          </cell>
          <cell r="CI52" t="str">
            <v>023002</v>
          </cell>
          <cell r="CJ52">
            <v>294</v>
          </cell>
          <cell r="CK52" t="str">
            <v>023500</v>
          </cell>
          <cell r="CL52">
            <v>1359</v>
          </cell>
          <cell r="CM52" t="str">
            <v>023500</v>
          </cell>
          <cell r="CN52">
            <v>1027</v>
          </cell>
          <cell r="CO52" t="str">
            <v>023005</v>
          </cell>
          <cell r="CP52">
            <v>48</v>
          </cell>
          <cell r="CQ52" t="str">
            <v>023500</v>
          </cell>
          <cell r="CR52">
            <v>967</v>
          </cell>
          <cell r="CS52" t="str">
            <v>023006</v>
          </cell>
          <cell r="CT52">
            <v>32</v>
          </cell>
          <cell r="CU52" t="str">
            <v>023500</v>
          </cell>
          <cell r="CV52">
            <v>942</v>
          </cell>
          <cell r="CW52" t="str">
            <v>023500</v>
          </cell>
          <cell r="CX52">
            <v>1139</v>
          </cell>
          <cell r="CY52" t="str">
            <v>023500</v>
          </cell>
          <cell r="CZ52">
            <v>956</v>
          </cell>
          <cell r="DA52" t="str">
            <v>023005</v>
          </cell>
          <cell r="DB52">
            <v>44</v>
          </cell>
          <cell r="DC52" t="str">
            <v>023500</v>
          </cell>
          <cell r="DD52">
            <v>934</v>
          </cell>
          <cell r="DE52" t="str">
            <v>023006</v>
          </cell>
          <cell r="DF52">
            <v>33</v>
          </cell>
          <cell r="DG52" t="str">
            <v>023500</v>
          </cell>
          <cell r="DH52">
            <v>976</v>
          </cell>
          <cell r="DI52" t="str">
            <v>023006</v>
          </cell>
          <cell r="DJ52">
            <v>20</v>
          </cell>
          <cell r="DK52" t="str">
            <v>023500</v>
          </cell>
          <cell r="DL52">
            <v>1072</v>
          </cell>
          <cell r="DM52" t="str">
            <v>023500</v>
          </cell>
          <cell r="DN52">
            <v>1166</v>
          </cell>
          <cell r="DO52" t="str">
            <v>023500</v>
          </cell>
          <cell r="DP52">
            <v>1181</v>
          </cell>
          <cell r="DQ52" t="str">
            <v>023500</v>
          </cell>
          <cell r="DR52">
            <v>1280</v>
          </cell>
          <cell r="DS52" t="str">
            <v>023006</v>
          </cell>
          <cell r="DT52">
            <v>82</v>
          </cell>
          <cell r="DU52" t="str">
            <v>023006</v>
          </cell>
          <cell r="DV52">
            <v>43</v>
          </cell>
          <cell r="DW52" t="str">
            <v>023500</v>
          </cell>
          <cell r="DX52">
            <v>1373</v>
          </cell>
          <cell r="DY52" t="str">
            <v>023500</v>
          </cell>
          <cell r="DZ52">
            <v>1545</v>
          </cell>
          <cell r="EA52" t="str">
            <v>023500</v>
          </cell>
          <cell r="EB52">
            <v>1417</v>
          </cell>
          <cell r="EC52" t="str">
            <v>023500</v>
          </cell>
          <cell r="ED52">
            <v>1572</v>
          </cell>
          <cell r="EE52" t="str">
            <v>023500</v>
          </cell>
          <cell r="EF52">
            <v>1529</v>
          </cell>
          <cell r="EG52" t="str">
            <v>023005</v>
          </cell>
          <cell r="EH52">
            <v>108</v>
          </cell>
          <cell r="EI52" t="str">
            <v>023500</v>
          </cell>
          <cell r="EJ52">
            <v>1516</v>
          </cell>
          <cell r="EK52" t="str">
            <v>023500</v>
          </cell>
          <cell r="EL52">
            <v>1647</v>
          </cell>
          <cell r="EM52" t="str">
            <v>023500</v>
          </cell>
          <cell r="EN52">
            <v>1383</v>
          </cell>
          <cell r="EO52" t="str">
            <v>023500</v>
          </cell>
          <cell r="EP52">
            <v>1554</v>
          </cell>
          <cell r="EQ52" t="str">
            <v>023500</v>
          </cell>
          <cell r="ER52">
            <v>1335</v>
          </cell>
          <cell r="ES52" t="str">
            <v>023006</v>
          </cell>
          <cell r="ET52">
            <v>49</v>
          </cell>
          <cell r="EU52" t="str">
            <v>023500</v>
          </cell>
          <cell r="EV52">
            <v>1316</v>
          </cell>
          <cell r="EW52" t="str">
            <v>023006</v>
          </cell>
          <cell r="EX52">
            <v>45</v>
          </cell>
          <cell r="EY52" t="str">
            <v>024001</v>
          </cell>
          <cell r="EZ52">
            <v>242</v>
          </cell>
          <cell r="FA52" t="str">
            <v>023500</v>
          </cell>
          <cell r="FB52">
            <v>1389</v>
          </cell>
          <cell r="FC52" t="str">
            <v>023500</v>
          </cell>
          <cell r="FD52">
            <v>1170</v>
          </cell>
          <cell r="FE52" t="str">
            <v>023500</v>
          </cell>
          <cell r="FF52">
            <v>1300</v>
          </cell>
          <cell r="FG52" t="str">
            <v>023500</v>
          </cell>
          <cell r="FH52">
            <v>1032</v>
          </cell>
          <cell r="FI52" t="str">
            <v>023500</v>
          </cell>
          <cell r="FJ52">
            <v>1357</v>
          </cell>
          <cell r="FK52" t="str">
            <v>023500</v>
          </cell>
          <cell r="FL52">
            <v>1042</v>
          </cell>
          <cell r="FM52" t="str">
            <v>023500</v>
          </cell>
          <cell r="FN52">
            <v>1204</v>
          </cell>
          <cell r="FO52" t="str">
            <v>023500</v>
          </cell>
          <cell r="FP52">
            <v>989</v>
          </cell>
          <cell r="FQ52" t="str">
            <v>023500</v>
          </cell>
          <cell r="FR52">
            <v>1234</v>
          </cell>
          <cell r="FS52" t="str">
            <v>023500</v>
          </cell>
          <cell r="FT52">
            <v>936</v>
          </cell>
          <cell r="FU52" t="str">
            <v>023500</v>
          </cell>
          <cell r="FV52">
            <v>1220</v>
          </cell>
          <cell r="FW52" t="str">
            <v>023500</v>
          </cell>
          <cell r="FX52">
            <v>941</v>
          </cell>
          <cell r="FY52" t="str">
            <v>023500</v>
          </cell>
          <cell r="FZ52">
            <v>1194</v>
          </cell>
          <cell r="GA52" t="str">
            <v>023006</v>
          </cell>
          <cell r="GB52">
            <v>76</v>
          </cell>
          <cell r="GC52" t="str">
            <v>023500</v>
          </cell>
          <cell r="GD52">
            <v>1142</v>
          </cell>
          <cell r="GE52" t="str">
            <v>023500</v>
          </cell>
          <cell r="GF52">
            <v>942</v>
          </cell>
          <cell r="GG52" t="str">
            <v>023500</v>
          </cell>
          <cell r="GH52">
            <v>1087</v>
          </cell>
          <cell r="GI52" t="str">
            <v>023500</v>
          </cell>
          <cell r="GJ52">
            <v>874</v>
          </cell>
          <cell r="GK52" t="str">
            <v>023500</v>
          </cell>
          <cell r="GL52">
            <v>1093</v>
          </cell>
          <cell r="GM52" t="str">
            <v>023500</v>
          </cell>
          <cell r="GN52">
            <v>897</v>
          </cell>
          <cell r="GO52" t="str">
            <v>023500</v>
          </cell>
          <cell r="GP52">
            <v>1084</v>
          </cell>
          <cell r="GQ52" t="str">
            <v>023500</v>
          </cell>
          <cell r="GR52">
            <v>838</v>
          </cell>
          <cell r="GS52" t="str">
            <v>023500</v>
          </cell>
          <cell r="GT52">
            <v>1011</v>
          </cell>
          <cell r="GU52" t="str">
            <v>023500</v>
          </cell>
          <cell r="GV52">
            <v>800</v>
          </cell>
          <cell r="GW52" t="str">
            <v>023500</v>
          </cell>
          <cell r="GX52">
            <v>986</v>
          </cell>
          <cell r="GY52" t="str">
            <v>023500</v>
          </cell>
          <cell r="GZ52">
            <v>789</v>
          </cell>
          <cell r="HA52" t="str">
            <v>023500</v>
          </cell>
          <cell r="HB52">
            <v>1001</v>
          </cell>
          <cell r="HC52" t="str">
            <v>023500</v>
          </cell>
          <cell r="HD52">
            <v>807</v>
          </cell>
          <cell r="HE52" t="str">
            <v>023006</v>
          </cell>
          <cell r="HF52">
            <v>96</v>
          </cell>
          <cell r="HG52" t="str">
            <v>023500</v>
          </cell>
          <cell r="HH52">
            <v>773</v>
          </cell>
          <cell r="HI52" t="str">
            <v>023500</v>
          </cell>
          <cell r="HJ52">
            <v>1014</v>
          </cell>
          <cell r="HK52" t="str">
            <v>023500</v>
          </cell>
          <cell r="HL52">
            <v>795</v>
          </cell>
          <cell r="HM52" t="str">
            <v>023500</v>
          </cell>
          <cell r="HN52">
            <v>1030</v>
          </cell>
          <cell r="HO52" t="str">
            <v>023500</v>
          </cell>
          <cell r="HP52">
            <v>798</v>
          </cell>
          <cell r="HQ52" t="str">
            <v>023500</v>
          </cell>
          <cell r="HR52">
            <v>1075</v>
          </cell>
          <cell r="HS52" t="str">
            <v>023500</v>
          </cell>
          <cell r="HT52">
            <v>846</v>
          </cell>
          <cell r="HU52" t="str">
            <v>023500</v>
          </cell>
          <cell r="HV52">
            <v>1172</v>
          </cell>
          <cell r="HW52" t="str">
            <v>023500</v>
          </cell>
          <cell r="HX52">
            <v>855</v>
          </cell>
          <cell r="HY52" t="str">
            <v>023500</v>
          </cell>
          <cell r="HZ52">
            <v>1203</v>
          </cell>
          <cell r="IA52" t="str">
            <v>023500</v>
          </cell>
          <cell r="IB52">
            <v>977</v>
          </cell>
          <cell r="IC52" t="str">
            <v>023500</v>
          </cell>
          <cell r="ID52">
            <v>1232</v>
          </cell>
          <cell r="IE52" t="str">
            <v>023500</v>
          </cell>
          <cell r="IF52">
            <v>889</v>
          </cell>
          <cell r="IG52" t="str">
            <v>023500</v>
          </cell>
          <cell r="IH52">
            <v>1288</v>
          </cell>
          <cell r="II52" t="str">
            <v>023500</v>
          </cell>
          <cell r="IJ52">
            <v>894</v>
          </cell>
          <cell r="IK52" t="str">
            <v>023006</v>
          </cell>
          <cell r="IL52">
            <v>125</v>
          </cell>
          <cell r="IM52" t="str">
            <v>023500</v>
          </cell>
          <cell r="IN52">
            <v>891</v>
          </cell>
          <cell r="IO52" t="str">
            <v>023500</v>
          </cell>
          <cell r="IP52">
            <v>1230</v>
          </cell>
          <cell r="IQ52" t="str">
            <v>023500</v>
          </cell>
          <cell r="IR52">
            <v>878</v>
          </cell>
          <cell r="IS52" t="str">
            <v>023500</v>
          </cell>
          <cell r="IT52">
            <v>1284</v>
          </cell>
          <cell r="IU52" t="str">
            <v>023500</v>
          </cell>
          <cell r="IV52">
            <v>770</v>
          </cell>
          <cell r="IW52" t="str">
            <v>023500</v>
          </cell>
          <cell r="IX52">
            <v>1272</v>
          </cell>
          <cell r="IY52" t="str">
            <v>023500</v>
          </cell>
          <cell r="IZ52">
            <v>696</v>
          </cell>
          <cell r="JA52" t="str">
            <v>023500</v>
          </cell>
          <cell r="JB52">
            <v>1119</v>
          </cell>
          <cell r="JC52" t="str">
            <v>024001</v>
          </cell>
          <cell r="JD52">
            <v>162</v>
          </cell>
          <cell r="JE52" t="str">
            <v>023500</v>
          </cell>
          <cell r="JF52">
            <v>1133</v>
          </cell>
          <cell r="JG52" t="str">
            <v>024001</v>
          </cell>
          <cell r="JH52">
            <v>151</v>
          </cell>
          <cell r="JI52" t="str">
            <v>023500</v>
          </cell>
          <cell r="JJ52">
            <v>1111</v>
          </cell>
          <cell r="JK52" t="str">
            <v>023500</v>
          </cell>
          <cell r="JL52">
            <v>616</v>
          </cell>
          <cell r="JM52" t="str">
            <v>023500</v>
          </cell>
          <cell r="JN52">
            <v>1025</v>
          </cell>
          <cell r="JO52" t="str">
            <v>023500</v>
          </cell>
          <cell r="JP52">
            <v>593</v>
          </cell>
          <cell r="JQ52" t="str">
            <v>023500</v>
          </cell>
          <cell r="JR52">
            <v>966</v>
          </cell>
          <cell r="JS52" t="str">
            <v>023500</v>
          </cell>
          <cell r="JT52">
            <v>535</v>
          </cell>
          <cell r="JU52" t="str">
            <v>024001</v>
          </cell>
          <cell r="JV52">
            <v>159</v>
          </cell>
          <cell r="JW52" t="str">
            <v>024001</v>
          </cell>
          <cell r="JX52">
            <v>75</v>
          </cell>
          <cell r="JY52" t="str">
            <v>024001</v>
          </cell>
          <cell r="JZ52">
            <v>107</v>
          </cell>
          <cell r="KA52" t="str">
            <v>024001</v>
          </cell>
          <cell r="KB52">
            <v>55</v>
          </cell>
          <cell r="KC52" t="str">
            <v>024001</v>
          </cell>
          <cell r="KD52">
            <v>106</v>
          </cell>
          <cell r="KE52" t="str">
            <v>024001</v>
          </cell>
          <cell r="KF52">
            <v>54</v>
          </cell>
          <cell r="KG52" t="str">
            <v>024001</v>
          </cell>
          <cell r="KH52">
            <v>81</v>
          </cell>
          <cell r="KI52" t="str">
            <v>024001</v>
          </cell>
          <cell r="KJ52">
            <v>42</v>
          </cell>
          <cell r="KK52" t="str">
            <v>024001</v>
          </cell>
          <cell r="KL52">
            <v>90</v>
          </cell>
          <cell r="KM52" t="str">
            <v>024001</v>
          </cell>
          <cell r="KN52">
            <v>37</v>
          </cell>
          <cell r="KO52" t="str">
            <v>024001</v>
          </cell>
          <cell r="KP52">
            <v>80</v>
          </cell>
          <cell r="KQ52" t="str">
            <v>024001</v>
          </cell>
          <cell r="KR52">
            <v>22</v>
          </cell>
          <cell r="KS52" t="str">
            <v>024001</v>
          </cell>
          <cell r="KT52">
            <v>30</v>
          </cell>
          <cell r="KU52" t="str">
            <v>024001</v>
          </cell>
          <cell r="KV52">
            <v>5</v>
          </cell>
          <cell r="KW52" t="str">
            <v>024001</v>
          </cell>
          <cell r="KX52">
            <v>23</v>
          </cell>
          <cell r="KY52" t="str">
            <v>024001</v>
          </cell>
          <cell r="KZ52">
            <v>9</v>
          </cell>
          <cell r="LA52" t="str">
            <v>024001</v>
          </cell>
          <cell r="LB52">
            <v>28</v>
          </cell>
          <cell r="LC52" t="str">
            <v>024001</v>
          </cell>
          <cell r="LD52">
            <v>25</v>
          </cell>
          <cell r="LE52" t="str">
            <v>024001</v>
          </cell>
          <cell r="LF52">
            <v>61</v>
          </cell>
          <cell r="LG52" t="str">
            <v>024001</v>
          </cell>
          <cell r="LH52">
            <v>16</v>
          </cell>
          <cell r="LI52" t="str">
            <v>024001</v>
          </cell>
          <cell r="LJ52">
            <v>88</v>
          </cell>
          <cell r="LK52" t="str">
            <v>024001</v>
          </cell>
          <cell r="LL52">
            <v>27</v>
          </cell>
          <cell r="LM52" t="str">
            <v>024001</v>
          </cell>
          <cell r="LN52">
            <v>93</v>
          </cell>
          <cell r="LO52" t="str">
            <v>024001</v>
          </cell>
          <cell r="LP52">
            <v>23</v>
          </cell>
          <cell r="LQ52" t="str">
            <v>024001</v>
          </cell>
          <cell r="LR52">
            <v>88</v>
          </cell>
          <cell r="LS52" t="str">
            <v>024001</v>
          </cell>
          <cell r="LT52">
            <v>26</v>
          </cell>
          <cell r="LU52" t="str">
            <v>024001</v>
          </cell>
          <cell r="LV52">
            <v>77</v>
          </cell>
          <cell r="LW52" t="str">
            <v>024001</v>
          </cell>
          <cell r="LX52">
            <v>15</v>
          </cell>
          <cell r="LY52" t="str">
            <v>024001</v>
          </cell>
          <cell r="LZ52">
            <v>77</v>
          </cell>
          <cell r="MA52" t="str">
            <v>024001</v>
          </cell>
          <cell r="MB52">
            <v>16</v>
          </cell>
          <cell r="MC52" t="str">
            <v>024001</v>
          </cell>
          <cell r="MD52">
            <v>53</v>
          </cell>
          <cell r="ME52" t="str">
            <v>024001</v>
          </cell>
          <cell r="MF52">
            <v>8</v>
          </cell>
          <cell r="MG52" t="str">
            <v>024001</v>
          </cell>
          <cell r="MH52">
            <v>60</v>
          </cell>
          <cell r="MI52" t="str">
            <v>024001</v>
          </cell>
          <cell r="MJ52">
            <v>7</v>
          </cell>
          <cell r="MK52" t="str">
            <v>024001</v>
          </cell>
          <cell r="ML52">
            <v>34</v>
          </cell>
          <cell r="MM52" t="str">
            <v>024001</v>
          </cell>
          <cell r="MN52">
            <v>6</v>
          </cell>
          <cell r="MO52" t="str">
            <v>024001</v>
          </cell>
          <cell r="MP52">
            <v>20</v>
          </cell>
          <cell r="MQ52" t="str">
            <v>024001</v>
          </cell>
          <cell r="MR52">
            <v>2</v>
          </cell>
          <cell r="MS52" t="str">
            <v>024001</v>
          </cell>
          <cell r="MT52">
            <v>27</v>
          </cell>
          <cell r="MU52" t="str">
            <v>024001</v>
          </cell>
          <cell r="MV52">
            <v>4</v>
          </cell>
          <cell r="MW52" t="str">
            <v>024001</v>
          </cell>
          <cell r="MX52">
            <v>16</v>
          </cell>
          <cell r="MY52" t="str">
            <v>024001</v>
          </cell>
          <cell r="MZ52">
            <v>5</v>
          </cell>
          <cell r="NA52" t="str">
            <v>024001</v>
          </cell>
          <cell r="NB52">
            <v>13</v>
          </cell>
          <cell r="NC52" t="str">
            <v>024001</v>
          </cell>
          <cell r="ND52">
            <v>1</v>
          </cell>
          <cell r="NE52" t="str">
            <v>024001</v>
          </cell>
          <cell r="NF52">
            <v>6</v>
          </cell>
          <cell r="NG52" t="str">
            <v>024001</v>
          </cell>
          <cell r="NH52">
            <v>3</v>
          </cell>
          <cell r="NI52" t="str">
            <v>024002</v>
          </cell>
          <cell r="NJ52">
            <v>3</v>
          </cell>
          <cell r="NK52" t="str">
            <v>024001</v>
          </cell>
          <cell r="NL52">
            <v>1</v>
          </cell>
          <cell r="NM52" t="str">
            <v>024001</v>
          </cell>
          <cell r="NN52">
            <v>2</v>
          </cell>
          <cell r="NO52" t="str">
            <v>024001</v>
          </cell>
          <cell r="NP52">
            <v>2</v>
          </cell>
          <cell r="NQ52" t="str">
            <v>024002</v>
          </cell>
          <cell r="NR52">
            <v>1</v>
          </cell>
          <cell r="NU52" t="str">
            <v>025001</v>
          </cell>
          <cell r="NV52">
            <v>4</v>
          </cell>
          <cell r="NY52" t="str">
            <v>026003</v>
          </cell>
          <cell r="NZ52">
            <v>2</v>
          </cell>
        </row>
        <row r="53">
          <cell r="C53" t="str">
            <v>025001</v>
          </cell>
          <cell r="D53">
            <v>266</v>
          </cell>
          <cell r="E53" t="str">
            <v>025001</v>
          </cell>
          <cell r="F53">
            <v>257</v>
          </cell>
          <cell r="G53" t="str">
            <v>025001</v>
          </cell>
          <cell r="H53">
            <v>298</v>
          </cell>
          <cell r="I53" t="str">
            <v>025001</v>
          </cell>
          <cell r="J53">
            <v>253</v>
          </cell>
          <cell r="K53" t="str">
            <v>025001</v>
          </cell>
          <cell r="L53">
            <v>324</v>
          </cell>
          <cell r="M53" t="str">
            <v>025001</v>
          </cell>
          <cell r="N53">
            <v>292</v>
          </cell>
          <cell r="O53" t="str">
            <v>025001</v>
          </cell>
          <cell r="P53">
            <v>360</v>
          </cell>
          <cell r="Q53" t="str">
            <v>025001</v>
          </cell>
          <cell r="R53">
            <v>317</v>
          </cell>
          <cell r="S53" t="str">
            <v>025001</v>
          </cell>
          <cell r="T53">
            <v>418</v>
          </cell>
          <cell r="U53" t="str">
            <v>025001</v>
          </cell>
          <cell r="V53">
            <v>381</v>
          </cell>
          <cell r="W53" t="str">
            <v>025001</v>
          </cell>
          <cell r="X53">
            <v>441</v>
          </cell>
          <cell r="Y53" t="str">
            <v>025001</v>
          </cell>
          <cell r="Z53">
            <v>416</v>
          </cell>
          <cell r="AA53" t="str">
            <v>025001</v>
          </cell>
          <cell r="AB53">
            <v>439</v>
          </cell>
          <cell r="AC53" t="str">
            <v>024006</v>
          </cell>
          <cell r="AD53">
            <v>73</v>
          </cell>
          <cell r="AE53" t="str">
            <v>025001</v>
          </cell>
          <cell r="AF53">
            <v>462</v>
          </cell>
          <cell r="AG53" t="str">
            <v>025001</v>
          </cell>
          <cell r="AH53">
            <v>463</v>
          </cell>
          <cell r="AI53" t="str">
            <v>025001</v>
          </cell>
          <cell r="AJ53">
            <v>441</v>
          </cell>
          <cell r="AK53" t="str">
            <v>025001</v>
          </cell>
          <cell r="AL53">
            <v>407</v>
          </cell>
          <cell r="AM53" t="str">
            <v>025001</v>
          </cell>
          <cell r="AN53">
            <v>421</v>
          </cell>
          <cell r="AO53" t="str">
            <v>025001</v>
          </cell>
          <cell r="AP53">
            <v>377</v>
          </cell>
          <cell r="AQ53" t="str">
            <v>025001</v>
          </cell>
          <cell r="AR53">
            <v>449</v>
          </cell>
          <cell r="AS53" t="str">
            <v>025001</v>
          </cell>
          <cell r="AT53">
            <v>417</v>
          </cell>
          <cell r="AU53" t="str">
            <v>025001</v>
          </cell>
          <cell r="AV53">
            <v>434</v>
          </cell>
          <cell r="AW53" t="str">
            <v>025001</v>
          </cell>
          <cell r="AX53">
            <v>422</v>
          </cell>
          <cell r="AY53" t="str">
            <v>025001</v>
          </cell>
          <cell r="AZ53">
            <v>423</v>
          </cell>
          <cell r="BA53" t="str">
            <v>025001</v>
          </cell>
          <cell r="BB53">
            <v>413</v>
          </cell>
          <cell r="BC53" t="str">
            <v>024006</v>
          </cell>
          <cell r="BD53">
            <v>71</v>
          </cell>
          <cell r="BE53" t="str">
            <v>024006</v>
          </cell>
          <cell r="BF53">
            <v>71</v>
          </cell>
          <cell r="BG53" t="str">
            <v>024006</v>
          </cell>
          <cell r="BH53">
            <v>79</v>
          </cell>
          <cell r="BI53" t="str">
            <v>024006</v>
          </cell>
          <cell r="BJ53">
            <v>49</v>
          </cell>
          <cell r="BK53" t="str">
            <v>024006</v>
          </cell>
          <cell r="BL53">
            <v>66</v>
          </cell>
          <cell r="BM53" t="str">
            <v>024006</v>
          </cell>
          <cell r="BN53">
            <v>74</v>
          </cell>
          <cell r="BO53" t="str">
            <v>022800</v>
          </cell>
          <cell r="BP53">
            <v>152</v>
          </cell>
          <cell r="BQ53" t="str">
            <v>022800</v>
          </cell>
          <cell r="BR53">
            <v>512</v>
          </cell>
          <cell r="BS53" t="str">
            <v>023002</v>
          </cell>
          <cell r="BT53">
            <v>323</v>
          </cell>
          <cell r="BU53" t="str">
            <v>023006</v>
          </cell>
          <cell r="BV53">
            <v>65</v>
          </cell>
          <cell r="BW53" t="str">
            <v>023002</v>
          </cell>
          <cell r="BX53">
            <v>305</v>
          </cell>
          <cell r="BY53" t="str">
            <v>023006</v>
          </cell>
          <cell r="BZ53">
            <v>42</v>
          </cell>
          <cell r="CA53" t="str">
            <v>024001</v>
          </cell>
          <cell r="CB53">
            <v>207</v>
          </cell>
          <cell r="CC53" t="str">
            <v>023500</v>
          </cell>
          <cell r="CD53">
            <v>2530</v>
          </cell>
          <cell r="CE53" t="str">
            <v>023006</v>
          </cell>
          <cell r="CF53">
            <v>60</v>
          </cell>
          <cell r="CG53" t="str">
            <v>023006</v>
          </cell>
          <cell r="CH53">
            <v>34</v>
          </cell>
          <cell r="CI53" t="str">
            <v>023005</v>
          </cell>
          <cell r="CJ53">
            <v>75</v>
          </cell>
          <cell r="CK53" t="str">
            <v>024001</v>
          </cell>
          <cell r="CL53">
            <v>123</v>
          </cell>
          <cell r="CM53" t="str">
            <v>024001</v>
          </cell>
          <cell r="CN53">
            <v>215</v>
          </cell>
          <cell r="CO53" t="str">
            <v>023006</v>
          </cell>
          <cell r="CP53">
            <v>23</v>
          </cell>
          <cell r="CQ53" t="str">
            <v>024001</v>
          </cell>
          <cell r="CR53">
            <v>239</v>
          </cell>
          <cell r="CS53" t="str">
            <v>023500</v>
          </cell>
          <cell r="CT53">
            <v>1189</v>
          </cell>
          <cell r="CU53" t="str">
            <v>024001</v>
          </cell>
          <cell r="CV53">
            <v>246</v>
          </cell>
          <cell r="CW53" t="str">
            <v>024001</v>
          </cell>
          <cell r="CX53">
            <v>158</v>
          </cell>
          <cell r="CY53" t="str">
            <v>024001</v>
          </cell>
          <cell r="CZ53">
            <v>260</v>
          </cell>
          <cell r="DA53" t="str">
            <v>023006</v>
          </cell>
          <cell r="DB53">
            <v>31</v>
          </cell>
          <cell r="DC53" t="str">
            <v>024001</v>
          </cell>
          <cell r="DD53">
            <v>262</v>
          </cell>
          <cell r="DE53" t="str">
            <v>023500</v>
          </cell>
          <cell r="DF53">
            <v>1102</v>
          </cell>
          <cell r="DG53" t="str">
            <v>024001</v>
          </cell>
          <cell r="DH53">
            <v>227</v>
          </cell>
          <cell r="DI53" t="str">
            <v>023500</v>
          </cell>
          <cell r="DJ53">
            <v>1081</v>
          </cell>
          <cell r="DK53" t="str">
            <v>024001</v>
          </cell>
          <cell r="DL53">
            <v>271</v>
          </cell>
          <cell r="DM53" t="str">
            <v>024001</v>
          </cell>
          <cell r="DN53">
            <v>185</v>
          </cell>
          <cell r="DO53" t="str">
            <v>024001</v>
          </cell>
          <cell r="DP53">
            <v>291</v>
          </cell>
          <cell r="DQ53" t="str">
            <v>024001</v>
          </cell>
          <cell r="DR53">
            <v>212</v>
          </cell>
          <cell r="DS53" t="str">
            <v>023500</v>
          </cell>
          <cell r="DT53">
            <v>1256</v>
          </cell>
          <cell r="DU53" t="str">
            <v>023500</v>
          </cell>
          <cell r="DV53">
            <v>1487</v>
          </cell>
          <cell r="DW53" t="str">
            <v>024001</v>
          </cell>
          <cell r="DX53">
            <v>340</v>
          </cell>
          <cell r="DY53" t="str">
            <v>024001</v>
          </cell>
          <cell r="DZ53">
            <v>257</v>
          </cell>
          <cell r="EA53" t="str">
            <v>024001</v>
          </cell>
          <cell r="EB53">
            <v>347</v>
          </cell>
          <cell r="EC53" t="str">
            <v>024001</v>
          </cell>
          <cell r="ED53">
            <v>250</v>
          </cell>
          <cell r="EE53" t="str">
            <v>024001</v>
          </cell>
          <cell r="EF53">
            <v>345</v>
          </cell>
          <cell r="EG53" t="str">
            <v>023006</v>
          </cell>
          <cell r="EH53">
            <v>59</v>
          </cell>
          <cell r="EI53" t="str">
            <v>024001</v>
          </cell>
          <cell r="EJ53">
            <v>305</v>
          </cell>
          <cell r="EK53" t="str">
            <v>024001</v>
          </cell>
          <cell r="EL53">
            <v>269</v>
          </cell>
          <cell r="EM53" t="str">
            <v>024001</v>
          </cell>
          <cell r="EN53">
            <v>295</v>
          </cell>
          <cell r="EO53" t="str">
            <v>024001</v>
          </cell>
          <cell r="EP53">
            <v>240</v>
          </cell>
          <cell r="EQ53" t="str">
            <v>024001</v>
          </cell>
          <cell r="ER53">
            <v>281</v>
          </cell>
          <cell r="ES53" t="str">
            <v>023500</v>
          </cell>
          <cell r="ET53">
            <v>1580</v>
          </cell>
          <cell r="EU53" t="str">
            <v>024001</v>
          </cell>
          <cell r="EV53">
            <v>299</v>
          </cell>
          <cell r="EW53" t="str">
            <v>023500</v>
          </cell>
          <cell r="EX53">
            <v>1526</v>
          </cell>
          <cell r="EY53" t="str">
            <v>024002</v>
          </cell>
          <cell r="EZ53">
            <v>116</v>
          </cell>
          <cell r="FA53" t="str">
            <v>024001</v>
          </cell>
          <cell r="FB53">
            <v>229</v>
          </cell>
          <cell r="FC53" t="str">
            <v>024001</v>
          </cell>
          <cell r="FD53">
            <v>263</v>
          </cell>
          <cell r="FE53" t="str">
            <v>024001</v>
          </cell>
          <cell r="FF53">
            <v>239</v>
          </cell>
          <cell r="FG53" t="str">
            <v>024001</v>
          </cell>
          <cell r="FH53">
            <v>248</v>
          </cell>
          <cell r="FI53" t="str">
            <v>024001</v>
          </cell>
          <cell r="FJ53">
            <v>239</v>
          </cell>
          <cell r="FK53" t="str">
            <v>024001</v>
          </cell>
          <cell r="FL53">
            <v>243</v>
          </cell>
          <cell r="FM53" t="str">
            <v>024001</v>
          </cell>
          <cell r="FN53">
            <v>247</v>
          </cell>
          <cell r="FO53" t="str">
            <v>024001</v>
          </cell>
          <cell r="FP53">
            <v>209</v>
          </cell>
          <cell r="FQ53" t="str">
            <v>024001</v>
          </cell>
          <cell r="FR53">
            <v>245</v>
          </cell>
          <cell r="FS53" t="str">
            <v>024001</v>
          </cell>
          <cell r="FT53">
            <v>223</v>
          </cell>
          <cell r="FU53" t="str">
            <v>024001</v>
          </cell>
          <cell r="FV53">
            <v>238</v>
          </cell>
          <cell r="FW53" t="str">
            <v>024001</v>
          </cell>
          <cell r="FX53">
            <v>196</v>
          </cell>
          <cell r="FY53" t="str">
            <v>024001</v>
          </cell>
          <cell r="FZ53">
            <v>230</v>
          </cell>
          <cell r="GA53" t="str">
            <v>023500</v>
          </cell>
          <cell r="GB53">
            <v>943</v>
          </cell>
          <cell r="GC53" t="str">
            <v>024001</v>
          </cell>
          <cell r="GD53">
            <v>210</v>
          </cell>
          <cell r="GE53" t="str">
            <v>024001</v>
          </cell>
          <cell r="GF53">
            <v>233</v>
          </cell>
          <cell r="GG53" t="str">
            <v>024001</v>
          </cell>
          <cell r="GH53">
            <v>231</v>
          </cell>
          <cell r="GI53" t="str">
            <v>024001</v>
          </cell>
          <cell r="GJ53">
            <v>235</v>
          </cell>
          <cell r="GK53" t="str">
            <v>024001</v>
          </cell>
          <cell r="GL53">
            <v>217</v>
          </cell>
          <cell r="GM53" t="str">
            <v>024001</v>
          </cell>
          <cell r="GN53">
            <v>229</v>
          </cell>
          <cell r="GO53" t="str">
            <v>024001</v>
          </cell>
          <cell r="GP53">
            <v>230</v>
          </cell>
          <cell r="GQ53" t="str">
            <v>024001</v>
          </cell>
          <cell r="GR53">
            <v>214</v>
          </cell>
          <cell r="GS53" t="str">
            <v>024001</v>
          </cell>
          <cell r="GT53">
            <v>246</v>
          </cell>
          <cell r="GU53" t="str">
            <v>024001</v>
          </cell>
          <cell r="GV53">
            <v>236</v>
          </cell>
          <cell r="GW53" t="str">
            <v>024001</v>
          </cell>
          <cell r="GX53">
            <v>225</v>
          </cell>
          <cell r="GY53" t="str">
            <v>024001</v>
          </cell>
          <cell r="GZ53">
            <v>246</v>
          </cell>
          <cell r="HA53" t="str">
            <v>024001</v>
          </cell>
          <cell r="HB53">
            <v>243</v>
          </cell>
          <cell r="HC53" t="str">
            <v>024001</v>
          </cell>
          <cell r="HD53">
            <v>256</v>
          </cell>
          <cell r="HE53" t="str">
            <v>023500</v>
          </cell>
          <cell r="HF53">
            <v>1005</v>
          </cell>
          <cell r="HG53" t="str">
            <v>024001</v>
          </cell>
          <cell r="HH53">
            <v>260</v>
          </cell>
          <cell r="HI53" t="str">
            <v>024001</v>
          </cell>
          <cell r="HJ53">
            <v>258</v>
          </cell>
          <cell r="HK53" t="str">
            <v>024001</v>
          </cell>
          <cell r="HL53">
            <v>266</v>
          </cell>
          <cell r="HM53" t="str">
            <v>024001</v>
          </cell>
          <cell r="HN53">
            <v>288</v>
          </cell>
          <cell r="HO53" t="str">
            <v>024001</v>
          </cell>
          <cell r="HP53">
            <v>273</v>
          </cell>
          <cell r="HQ53" t="str">
            <v>024001</v>
          </cell>
          <cell r="HR53">
            <v>321</v>
          </cell>
          <cell r="HS53" t="str">
            <v>024001</v>
          </cell>
          <cell r="HT53">
            <v>299</v>
          </cell>
          <cell r="HU53" t="str">
            <v>024001</v>
          </cell>
          <cell r="HV53">
            <v>310</v>
          </cell>
          <cell r="HW53" t="str">
            <v>024001</v>
          </cell>
          <cell r="HX53">
            <v>287</v>
          </cell>
          <cell r="HY53" t="str">
            <v>024001</v>
          </cell>
          <cell r="HZ53">
            <v>344</v>
          </cell>
          <cell r="IA53" t="str">
            <v>024001</v>
          </cell>
          <cell r="IB53">
            <v>281</v>
          </cell>
          <cell r="IC53" t="str">
            <v>024001</v>
          </cell>
          <cell r="ID53">
            <v>343</v>
          </cell>
          <cell r="IE53" t="str">
            <v>024001</v>
          </cell>
          <cell r="IF53">
            <v>306</v>
          </cell>
          <cell r="IG53" t="str">
            <v>024001</v>
          </cell>
          <cell r="IH53">
            <v>330</v>
          </cell>
          <cell r="II53" t="str">
            <v>024001</v>
          </cell>
          <cell r="IJ53">
            <v>282</v>
          </cell>
          <cell r="IK53" t="str">
            <v>023500</v>
          </cell>
          <cell r="IL53">
            <v>1293</v>
          </cell>
          <cell r="IM53" t="str">
            <v>024001</v>
          </cell>
          <cell r="IN53">
            <v>290</v>
          </cell>
          <cell r="IO53" t="str">
            <v>024001</v>
          </cell>
          <cell r="IP53">
            <v>309</v>
          </cell>
          <cell r="IQ53" t="str">
            <v>024001</v>
          </cell>
          <cell r="IR53">
            <v>254</v>
          </cell>
          <cell r="IS53" t="str">
            <v>024001</v>
          </cell>
          <cell r="IT53">
            <v>293</v>
          </cell>
          <cell r="IU53" t="str">
            <v>024001</v>
          </cell>
          <cell r="IV53">
            <v>230</v>
          </cell>
          <cell r="IW53" t="str">
            <v>024001</v>
          </cell>
          <cell r="IX53">
            <v>259</v>
          </cell>
          <cell r="IY53" t="str">
            <v>024001</v>
          </cell>
          <cell r="IZ53">
            <v>169</v>
          </cell>
          <cell r="JA53" t="str">
            <v>024001</v>
          </cell>
          <cell r="JB53">
            <v>233</v>
          </cell>
          <cell r="JC53" t="str">
            <v>024002</v>
          </cell>
          <cell r="JD53">
            <v>50</v>
          </cell>
          <cell r="JE53" t="str">
            <v>024001</v>
          </cell>
          <cell r="JF53">
            <v>212</v>
          </cell>
          <cell r="JG53" t="str">
            <v>024002</v>
          </cell>
          <cell r="JH53">
            <v>53</v>
          </cell>
          <cell r="JI53" t="str">
            <v>024001</v>
          </cell>
          <cell r="JJ53">
            <v>212</v>
          </cell>
          <cell r="JK53" t="str">
            <v>024001</v>
          </cell>
          <cell r="JL53">
            <v>110</v>
          </cell>
          <cell r="JM53" t="str">
            <v>024001</v>
          </cell>
          <cell r="JN53">
            <v>175</v>
          </cell>
          <cell r="JO53" t="str">
            <v>024001</v>
          </cell>
          <cell r="JP53">
            <v>122</v>
          </cell>
          <cell r="JQ53" t="str">
            <v>024001</v>
          </cell>
          <cell r="JR53">
            <v>191</v>
          </cell>
          <cell r="JS53" t="str">
            <v>024001</v>
          </cell>
          <cell r="JT53">
            <v>96</v>
          </cell>
          <cell r="JU53" t="str">
            <v>024002</v>
          </cell>
          <cell r="JV53">
            <v>51</v>
          </cell>
          <cell r="JW53" t="str">
            <v>024002</v>
          </cell>
          <cell r="JX53">
            <v>28</v>
          </cell>
          <cell r="JY53" t="str">
            <v>024002</v>
          </cell>
          <cell r="JZ53">
            <v>43</v>
          </cell>
          <cell r="KA53" t="str">
            <v>024002</v>
          </cell>
          <cell r="KB53">
            <v>29</v>
          </cell>
          <cell r="KC53" t="str">
            <v>024002</v>
          </cell>
          <cell r="KD53">
            <v>54</v>
          </cell>
          <cell r="KE53" t="str">
            <v>024002</v>
          </cell>
          <cell r="KF53">
            <v>17</v>
          </cell>
          <cell r="KG53" t="str">
            <v>024002</v>
          </cell>
          <cell r="KH53">
            <v>30</v>
          </cell>
          <cell r="KI53" t="str">
            <v>024002</v>
          </cell>
          <cell r="KJ53">
            <v>14</v>
          </cell>
          <cell r="KK53" t="str">
            <v>024002</v>
          </cell>
          <cell r="KL53">
            <v>27</v>
          </cell>
          <cell r="KM53" t="str">
            <v>024002</v>
          </cell>
          <cell r="KN53">
            <v>10</v>
          </cell>
          <cell r="KO53" t="str">
            <v>024002</v>
          </cell>
          <cell r="KP53">
            <v>13</v>
          </cell>
          <cell r="KQ53" t="str">
            <v>024002</v>
          </cell>
          <cell r="KR53">
            <v>1</v>
          </cell>
          <cell r="KS53" t="str">
            <v>024002</v>
          </cell>
          <cell r="KT53">
            <v>10</v>
          </cell>
          <cell r="KU53" t="str">
            <v>024002</v>
          </cell>
          <cell r="KV53">
            <v>1</v>
          </cell>
          <cell r="KW53" t="str">
            <v>024002</v>
          </cell>
          <cell r="KX53">
            <v>5</v>
          </cell>
          <cell r="KY53" t="str">
            <v>024002</v>
          </cell>
          <cell r="KZ53">
            <v>3</v>
          </cell>
          <cell r="LA53" t="str">
            <v>024002</v>
          </cell>
          <cell r="LB53">
            <v>6</v>
          </cell>
          <cell r="LC53" t="str">
            <v>024002</v>
          </cell>
          <cell r="LD53">
            <v>6</v>
          </cell>
          <cell r="LE53" t="str">
            <v>024002</v>
          </cell>
          <cell r="LF53">
            <v>20</v>
          </cell>
          <cell r="LG53" t="str">
            <v>024002</v>
          </cell>
          <cell r="LH53">
            <v>6</v>
          </cell>
          <cell r="LI53" t="str">
            <v>024002</v>
          </cell>
          <cell r="LJ53">
            <v>20</v>
          </cell>
          <cell r="LK53" t="str">
            <v>024002</v>
          </cell>
          <cell r="LL53">
            <v>9</v>
          </cell>
          <cell r="LM53" t="str">
            <v>024002</v>
          </cell>
          <cell r="LN53">
            <v>27</v>
          </cell>
          <cell r="LO53" t="str">
            <v>024002</v>
          </cell>
          <cell r="LP53">
            <v>6</v>
          </cell>
          <cell r="LQ53" t="str">
            <v>024002</v>
          </cell>
          <cell r="LR53">
            <v>35</v>
          </cell>
          <cell r="LS53" t="str">
            <v>024002</v>
          </cell>
          <cell r="LT53">
            <v>12</v>
          </cell>
          <cell r="LU53" t="str">
            <v>024002</v>
          </cell>
          <cell r="LV53">
            <v>21</v>
          </cell>
          <cell r="LW53" t="str">
            <v>024002</v>
          </cell>
          <cell r="LX53">
            <v>7</v>
          </cell>
          <cell r="LY53" t="str">
            <v>024002</v>
          </cell>
          <cell r="LZ53">
            <v>25</v>
          </cell>
          <cell r="MA53" t="str">
            <v>024002</v>
          </cell>
          <cell r="MB53">
            <v>6</v>
          </cell>
          <cell r="MC53" t="str">
            <v>024002</v>
          </cell>
          <cell r="MD53">
            <v>24</v>
          </cell>
          <cell r="ME53" t="str">
            <v>024002</v>
          </cell>
          <cell r="MF53">
            <v>12</v>
          </cell>
          <cell r="MG53" t="str">
            <v>024002</v>
          </cell>
          <cell r="MH53">
            <v>26</v>
          </cell>
          <cell r="MI53" t="str">
            <v>024002</v>
          </cell>
          <cell r="MJ53">
            <v>1</v>
          </cell>
          <cell r="MK53" t="str">
            <v>024002</v>
          </cell>
          <cell r="ML53">
            <v>8</v>
          </cell>
          <cell r="MM53" t="str">
            <v>024002</v>
          </cell>
          <cell r="MN53">
            <v>2</v>
          </cell>
          <cell r="MO53" t="str">
            <v>024002</v>
          </cell>
          <cell r="MP53">
            <v>11</v>
          </cell>
          <cell r="MQ53" t="str">
            <v>024002</v>
          </cell>
          <cell r="MR53">
            <v>3</v>
          </cell>
          <cell r="MS53" t="str">
            <v>024002</v>
          </cell>
          <cell r="MT53">
            <v>13</v>
          </cell>
          <cell r="MW53" t="str">
            <v>024002</v>
          </cell>
          <cell r="MX53">
            <v>9</v>
          </cell>
          <cell r="MY53" t="str">
            <v>024002</v>
          </cell>
          <cell r="MZ53">
            <v>3</v>
          </cell>
          <cell r="NA53" t="str">
            <v>024002</v>
          </cell>
          <cell r="NB53">
            <v>4</v>
          </cell>
          <cell r="NC53" t="str">
            <v>024002</v>
          </cell>
          <cell r="ND53">
            <v>1</v>
          </cell>
          <cell r="NE53" t="str">
            <v>024002</v>
          </cell>
          <cell r="NF53">
            <v>5</v>
          </cell>
          <cell r="NG53" t="str">
            <v>024002</v>
          </cell>
          <cell r="NH53">
            <v>1</v>
          </cell>
          <cell r="NI53" t="str">
            <v>024005</v>
          </cell>
          <cell r="NJ53">
            <v>33</v>
          </cell>
          <cell r="NK53" t="str">
            <v>024002</v>
          </cell>
          <cell r="NL53">
            <v>1</v>
          </cell>
          <cell r="NM53" t="str">
            <v>024002</v>
          </cell>
          <cell r="NN53">
            <v>2</v>
          </cell>
          <cell r="NQ53" t="str">
            <v>024005</v>
          </cell>
          <cell r="NR53">
            <v>13</v>
          </cell>
          <cell r="NU53" t="str">
            <v>025002</v>
          </cell>
          <cell r="NV53">
            <v>3</v>
          </cell>
          <cell r="NY53" t="str">
            <v>026004</v>
          </cell>
          <cell r="NZ53">
            <v>4</v>
          </cell>
        </row>
        <row r="54">
          <cell r="C54" t="str">
            <v>025002</v>
          </cell>
          <cell r="D54">
            <v>65</v>
          </cell>
          <cell r="E54" t="str">
            <v>025002</v>
          </cell>
          <cell r="F54">
            <v>70</v>
          </cell>
          <cell r="G54" t="str">
            <v>025002</v>
          </cell>
          <cell r="H54">
            <v>89</v>
          </cell>
          <cell r="I54" t="str">
            <v>025002</v>
          </cell>
          <cell r="J54">
            <v>83</v>
          </cell>
          <cell r="K54" t="str">
            <v>025002</v>
          </cell>
          <cell r="L54">
            <v>89</v>
          </cell>
          <cell r="M54" t="str">
            <v>025002</v>
          </cell>
          <cell r="N54">
            <v>95</v>
          </cell>
          <cell r="O54" t="str">
            <v>025002</v>
          </cell>
          <cell r="P54">
            <v>111</v>
          </cell>
          <cell r="Q54" t="str">
            <v>025002</v>
          </cell>
          <cell r="R54">
            <v>103</v>
          </cell>
          <cell r="S54" t="str">
            <v>025002</v>
          </cell>
          <cell r="T54">
            <v>116</v>
          </cell>
          <cell r="U54" t="str">
            <v>025002</v>
          </cell>
          <cell r="V54">
            <v>107</v>
          </cell>
          <cell r="W54" t="str">
            <v>025002</v>
          </cell>
          <cell r="X54">
            <v>133</v>
          </cell>
          <cell r="Y54" t="str">
            <v>025002</v>
          </cell>
          <cell r="Z54">
            <v>141</v>
          </cell>
          <cell r="AA54" t="str">
            <v>025002</v>
          </cell>
          <cell r="AB54">
            <v>155</v>
          </cell>
          <cell r="AC54" t="str">
            <v>025001</v>
          </cell>
          <cell r="AD54">
            <v>428</v>
          </cell>
          <cell r="AE54" t="str">
            <v>025002</v>
          </cell>
          <cell r="AF54">
            <v>153</v>
          </cell>
          <cell r="AG54" t="str">
            <v>025002</v>
          </cell>
          <cell r="AH54">
            <v>152</v>
          </cell>
          <cell r="AI54" t="str">
            <v>025002</v>
          </cell>
          <cell r="AJ54">
            <v>139</v>
          </cell>
          <cell r="AK54" t="str">
            <v>025002</v>
          </cell>
          <cell r="AL54">
            <v>134</v>
          </cell>
          <cell r="AM54" t="str">
            <v>025002</v>
          </cell>
          <cell r="AN54">
            <v>172</v>
          </cell>
          <cell r="AO54" t="str">
            <v>025002</v>
          </cell>
          <cell r="AP54">
            <v>157</v>
          </cell>
          <cell r="AQ54" t="str">
            <v>025002</v>
          </cell>
          <cell r="AR54">
            <v>171</v>
          </cell>
          <cell r="AS54" t="str">
            <v>025002</v>
          </cell>
          <cell r="AT54">
            <v>146</v>
          </cell>
          <cell r="AU54" t="str">
            <v>025002</v>
          </cell>
          <cell r="AV54">
            <v>161</v>
          </cell>
          <cell r="AW54" t="str">
            <v>025002</v>
          </cell>
          <cell r="AX54">
            <v>164</v>
          </cell>
          <cell r="AY54" t="str">
            <v>025002</v>
          </cell>
          <cell r="AZ54">
            <v>192</v>
          </cell>
          <cell r="BA54" t="str">
            <v>025002</v>
          </cell>
          <cell r="BB54">
            <v>161</v>
          </cell>
          <cell r="BC54" t="str">
            <v>025001</v>
          </cell>
          <cell r="BD54">
            <v>398</v>
          </cell>
          <cell r="BE54" t="str">
            <v>025001</v>
          </cell>
          <cell r="BF54">
            <v>363</v>
          </cell>
          <cell r="BG54" t="str">
            <v>025001</v>
          </cell>
          <cell r="BH54">
            <v>317</v>
          </cell>
          <cell r="BI54" t="str">
            <v>025001</v>
          </cell>
          <cell r="BJ54">
            <v>329</v>
          </cell>
          <cell r="BK54" t="str">
            <v>025001</v>
          </cell>
          <cell r="BL54">
            <v>313</v>
          </cell>
          <cell r="BM54" t="str">
            <v>025001</v>
          </cell>
          <cell r="BN54">
            <v>346</v>
          </cell>
          <cell r="BO54" t="str">
            <v>023002</v>
          </cell>
          <cell r="BP54">
            <v>302</v>
          </cell>
          <cell r="BQ54" t="str">
            <v>023002</v>
          </cell>
          <cell r="BR54">
            <v>261</v>
          </cell>
          <cell r="BS54" t="str">
            <v>023005</v>
          </cell>
          <cell r="BT54">
            <v>57</v>
          </cell>
          <cell r="BU54" t="str">
            <v>023500</v>
          </cell>
          <cell r="BV54">
            <v>3306</v>
          </cell>
          <cell r="BW54" t="str">
            <v>023005</v>
          </cell>
          <cell r="BX54">
            <v>78</v>
          </cell>
          <cell r="BY54" t="str">
            <v>023500</v>
          </cell>
          <cell r="BZ54">
            <v>2799</v>
          </cell>
          <cell r="CA54" t="str">
            <v>024002</v>
          </cell>
          <cell r="CB54">
            <v>110</v>
          </cell>
          <cell r="CC54" t="str">
            <v>024001</v>
          </cell>
          <cell r="CD54">
            <v>139</v>
          </cell>
          <cell r="CE54" t="str">
            <v>023500</v>
          </cell>
          <cell r="CF54">
            <v>1559</v>
          </cell>
          <cell r="CG54" t="str">
            <v>023500</v>
          </cell>
          <cell r="CH54">
            <v>1974</v>
          </cell>
          <cell r="CI54" t="str">
            <v>023006</v>
          </cell>
          <cell r="CJ54">
            <v>77</v>
          </cell>
          <cell r="CK54" t="str">
            <v>024002</v>
          </cell>
          <cell r="CL54">
            <v>58</v>
          </cell>
          <cell r="CM54" t="str">
            <v>024002</v>
          </cell>
          <cell r="CN54">
            <v>103</v>
          </cell>
          <cell r="CO54" t="str">
            <v>023500</v>
          </cell>
          <cell r="CP54">
            <v>1264</v>
          </cell>
          <cell r="CQ54" t="str">
            <v>024002</v>
          </cell>
          <cell r="CR54">
            <v>118</v>
          </cell>
          <cell r="CS54" t="str">
            <v>024001</v>
          </cell>
          <cell r="CT54">
            <v>129</v>
          </cell>
          <cell r="CU54" t="str">
            <v>024002</v>
          </cell>
          <cell r="CV54">
            <v>111</v>
          </cell>
          <cell r="CW54" t="str">
            <v>024002</v>
          </cell>
          <cell r="CX54">
            <v>54</v>
          </cell>
          <cell r="CY54" t="str">
            <v>024002</v>
          </cell>
          <cell r="CZ54">
            <v>109</v>
          </cell>
          <cell r="DA54" t="str">
            <v>023500</v>
          </cell>
          <cell r="DB54">
            <v>1128</v>
          </cell>
          <cell r="DC54" t="str">
            <v>024002</v>
          </cell>
          <cell r="DD54">
            <v>109</v>
          </cell>
          <cell r="DE54" t="str">
            <v>024001</v>
          </cell>
          <cell r="DF54">
            <v>173</v>
          </cell>
          <cell r="DG54" t="str">
            <v>024002</v>
          </cell>
          <cell r="DH54">
            <v>102</v>
          </cell>
          <cell r="DI54" t="str">
            <v>024001</v>
          </cell>
          <cell r="DJ54">
            <v>178</v>
          </cell>
          <cell r="DK54" t="str">
            <v>024002</v>
          </cell>
          <cell r="DL54">
            <v>110</v>
          </cell>
          <cell r="DM54" t="str">
            <v>024002</v>
          </cell>
          <cell r="DN54">
            <v>84</v>
          </cell>
          <cell r="DO54" t="str">
            <v>024002</v>
          </cell>
          <cell r="DP54">
            <v>136</v>
          </cell>
          <cell r="DQ54" t="str">
            <v>024002</v>
          </cell>
          <cell r="DR54">
            <v>79</v>
          </cell>
          <cell r="DS54" t="str">
            <v>024001</v>
          </cell>
          <cell r="DT54">
            <v>305</v>
          </cell>
          <cell r="DU54" t="str">
            <v>024001</v>
          </cell>
          <cell r="DV54">
            <v>220</v>
          </cell>
          <cell r="DW54" t="str">
            <v>024002</v>
          </cell>
          <cell r="DX54">
            <v>148</v>
          </cell>
          <cell r="DY54" t="str">
            <v>024002</v>
          </cell>
          <cell r="DZ54">
            <v>124</v>
          </cell>
          <cell r="EA54" t="str">
            <v>024002</v>
          </cell>
          <cell r="EB54">
            <v>145</v>
          </cell>
          <cell r="EC54" t="str">
            <v>024002</v>
          </cell>
          <cell r="ED54">
            <v>115</v>
          </cell>
          <cell r="EE54" t="str">
            <v>024002</v>
          </cell>
          <cell r="EF54">
            <v>156</v>
          </cell>
          <cell r="EG54" t="str">
            <v>023500</v>
          </cell>
          <cell r="EH54">
            <v>1664</v>
          </cell>
          <cell r="EI54" t="str">
            <v>024002</v>
          </cell>
          <cell r="EJ54">
            <v>113</v>
          </cell>
          <cell r="EK54" t="str">
            <v>024002</v>
          </cell>
          <cell r="EL54">
            <v>96</v>
          </cell>
          <cell r="EM54" t="str">
            <v>024002</v>
          </cell>
          <cell r="EN54">
            <v>111</v>
          </cell>
          <cell r="EO54" t="str">
            <v>024002</v>
          </cell>
          <cell r="EP54">
            <v>119</v>
          </cell>
          <cell r="EQ54" t="str">
            <v>024002</v>
          </cell>
          <cell r="ER54">
            <v>118</v>
          </cell>
          <cell r="ES54" t="str">
            <v>024001</v>
          </cell>
          <cell r="ET54">
            <v>265</v>
          </cell>
          <cell r="EU54" t="str">
            <v>024002</v>
          </cell>
          <cell r="EV54">
            <v>109</v>
          </cell>
          <cell r="EW54" t="str">
            <v>024001</v>
          </cell>
          <cell r="EX54">
            <v>266</v>
          </cell>
          <cell r="EY54" t="str">
            <v>024005</v>
          </cell>
          <cell r="EZ54">
            <v>706</v>
          </cell>
          <cell r="FA54" t="str">
            <v>024002</v>
          </cell>
          <cell r="FB54">
            <v>97</v>
          </cell>
          <cell r="FC54" t="str">
            <v>024002</v>
          </cell>
          <cell r="FD54">
            <v>97</v>
          </cell>
          <cell r="FE54" t="str">
            <v>024002</v>
          </cell>
          <cell r="FF54">
            <v>91</v>
          </cell>
          <cell r="FG54" t="str">
            <v>024002</v>
          </cell>
          <cell r="FH54">
            <v>114</v>
          </cell>
          <cell r="FI54" t="str">
            <v>024002</v>
          </cell>
          <cell r="FJ54">
            <v>115</v>
          </cell>
          <cell r="FK54" t="str">
            <v>024002</v>
          </cell>
          <cell r="FL54">
            <v>93</v>
          </cell>
          <cell r="FM54" t="str">
            <v>024002</v>
          </cell>
          <cell r="FN54">
            <v>104</v>
          </cell>
          <cell r="FO54" t="str">
            <v>024002</v>
          </cell>
          <cell r="FP54">
            <v>104</v>
          </cell>
          <cell r="FQ54" t="str">
            <v>024002</v>
          </cell>
          <cell r="FR54">
            <v>93</v>
          </cell>
          <cell r="FS54" t="str">
            <v>024002</v>
          </cell>
          <cell r="FT54">
            <v>106</v>
          </cell>
          <cell r="FU54" t="str">
            <v>024002</v>
          </cell>
          <cell r="FV54">
            <v>101</v>
          </cell>
          <cell r="FW54" t="str">
            <v>024002</v>
          </cell>
          <cell r="FX54">
            <v>81</v>
          </cell>
          <cell r="FY54" t="str">
            <v>024002</v>
          </cell>
          <cell r="FZ54">
            <v>91</v>
          </cell>
          <cell r="GA54" t="str">
            <v>024001</v>
          </cell>
          <cell r="GB54">
            <v>217</v>
          </cell>
          <cell r="GC54" t="str">
            <v>024002</v>
          </cell>
          <cell r="GD54">
            <v>92</v>
          </cell>
          <cell r="GE54" t="str">
            <v>024002</v>
          </cell>
          <cell r="GF54">
            <v>89</v>
          </cell>
          <cell r="GG54" t="str">
            <v>024002</v>
          </cell>
          <cell r="GH54">
            <v>111</v>
          </cell>
          <cell r="GI54" t="str">
            <v>024002</v>
          </cell>
          <cell r="GJ54">
            <v>102</v>
          </cell>
          <cell r="GK54" t="str">
            <v>024002</v>
          </cell>
          <cell r="GL54">
            <v>79</v>
          </cell>
          <cell r="GM54" t="str">
            <v>024002</v>
          </cell>
          <cell r="GN54">
            <v>104</v>
          </cell>
          <cell r="GO54" t="str">
            <v>024002</v>
          </cell>
          <cell r="GP54">
            <v>111</v>
          </cell>
          <cell r="GQ54" t="str">
            <v>024002</v>
          </cell>
          <cell r="GR54">
            <v>102</v>
          </cell>
          <cell r="GS54" t="str">
            <v>024002</v>
          </cell>
          <cell r="GT54">
            <v>97</v>
          </cell>
          <cell r="GU54" t="str">
            <v>024002</v>
          </cell>
          <cell r="GV54">
            <v>85</v>
          </cell>
          <cell r="GW54" t="str">
            <v>024002</v>
          </cell>
          <cell r="GX54">
            <v>122</v>
          </cell>
          <cell r="GY54" t="str">
            <v>024002</v>
          </cell>
          <cell r="GZ54">
            <v>106</v>
          </cell>
          <cell r="HA54" t="str">
            <v>024002</v>
          </cell>
          <cell r="HB54">
            <v>109</v>
          </cell>
          <cell r="HC54" t="str">
            <v>024002</v>
          </cell>
          <cell r="HD54">
            <v>155</v>
          </cell>
          <cell r="HE54" t="str">
            <v>024001</v>
          </cell>
          <cell r="HF54">
            <v>269</v>
          </cell>
          <cell r="HG54" t="str">
            <v>024002</v>
          </cell>
          <cell r="HH54">
            <v>107</v>
          </cell>
          <cell r="HI54" t="str">
            <v>024002</v>
          </cell>
          <cell r="HJ54">
            <v>146</v>
          </cell>
          <cell r="HK54" t="str">
            <v>024002</v>
          </cell>
          <cell r="HL54">
            <v>145</v>
          </cell>
          <cell r="HM54" t="str">
            <v>024002</v>
          </cell>
          <cell r="HN54">
            <v>140</v>
          </cell>
          <cell r="HO54" t="str">
            <v>024002</v>
          </cell>
          <cell r="HP54">
            <v>124</v>
          </cell>
          <cell r="HQ54" t="str">
            <v>024002</v>
          </cell>
          <cell r="HR54">
            <v>95</v>
          </cell>
          <cell r="HS54" t="str">
            <v>024002</v>
          </cell>
          <cell r="HT54">
            <v>120</v>
          </cell>
          <cell r="HU54" t="str">
            <v>024002</v>
          </cell>
          <cell r="HV54">
            <v>136</v>
          </cell>
          <cell r="HW54" t="str">
            <v>024002</v>
          </cell>
          <cell r="HX54">
            <v>149</v>
          </cell>
          <cell r="HY54" t="str">
            <v>024002</v>
          </cell>
          <cell r="HZ54">
            <v>105</v>
          </cell>
          <cell r="IA54" t="str">
            <v>024002</v>
          </cell>
          <cell r="IB54">
            <v>133</v>
          </cell>
          <cell r="IC54" t="str">
            <v>024002</v>
          </cell>
          <cell r="ID54">
            <v>113</v>
          </cell>
          <cell r="IE54" t="str">
            <v>024002</v>
          </cell>
          <cell r="IF54">
            <v>136</v>
          </cell>
          <cell r="IG54" t="str">
            <v>024002</v>
          </cell>
          <cell r="IH54">
            <v>121</v>
          </cell>
          <cell r="II54" t="str">
            <v>024002</v>
          </cell>
          <cell r="IJ54">
            <v>126</v>
          </cell>
          <cell r="IK54" t="str">
            <v>024001</v>
          </cell>
          <cell r="IL54">
            <v>314</v>
          </cell>
          <cell r="IM54" t="str">
            <v>024002</v>
          </cell>
          <cell r="IN54">
            <v>102</v>
          </cell>
          <cell r="IO54" t="str">
            <v>024002</v>
          </cell>
          <cell r="IP54">
            <v>115</v>
          </cell>
          <cell r="IQ54" t="str">
            <v>024002</v>
          </cell>
          <cell r="IR54">
            <v>113</v>
          </cell>
          <cell r="IS54" t="str">
            <v>024002</v>
          </cell>
          <cell r="IT54">
            <v>104</v>
          </cell>
          <cell r="IU54" t="str">
            <v>024002</v>
          </cell>
          <cell r="IV54">
            <v>77</v>
          </cell>
          <cell r="IW54" t="str">
            <v>024002</v>
          </cell>
          <cell r="IX54">
            <v>92</v>
          </cell>
          <cell r="IY54" t="str">
            <v>024002</v>
          </cell>
          <cell r="IZ54">
            <v>57</v>
          </cell>
          <cell r="JA54" t="str">
            <v>024002</v>
          </cell>
          <cell r="JB54">
            <v>104</v>
          </cell>
          <cell r="JC54" t="str">
            <v>024005</v>
          </cell>
          <cell r="JD54">
            <v>496</v>
          </cell>
          <cell r="JE54" t="str">
            <v>024002</v>
          </cell>
          <cell r="JF54">
            <v>87</v>
          </cell>
          <cell r="JG54" t="str">
            <v>024005</v>
          </cell>
          <cell r="JH54">
            <v>449</v>
          </cell>
          <cell r="JI54" t="str">
            <v>024002</v>
          </cell>
          <cell r="JJ54">
            <v>87</v>
          </cell>
          <cell r="JK54" t="str">
            <v>024002</v>
          </cell>
          <cell r="JL54">
            <v>53</v>
          </cell>
          <cell r="JM54" t="str">
            <v>024002</v>
          </cell>
          <cell r="JN54">
            <v>59</v>
          </cell>
          <cell r="JO54" t="str">
            <v>024002</v>
          </cell>
          <cell r="JP54">
            <v>44</v>
          </cell>
          <cell r="JQ54" t="str">
            <v>024002</v>
          </cell>
          <cell r="JR54">
            <v>55</v>
          </cell>
          <cell r="JS54" t="str">
            <v>024002</v>
          </cell>
          <cell r="JT54">
            <v>46</v>
          </cell>
          <cell r="JU54" t="str">
            <v>024005</v>
          </cell>
          <cell r="JV54">
            <v>648</v>
          </cell>
          <cell r="JW54" t="str">
            <v>024005</v>
          </cell>
          <cell r="JX54">
            <v>267</v>
          </cell>
          <cell r="JY54" t="str">
            <v>024005</v>
          </cell>
          <cell r="JZ54">
            <v>577</v>
          </cell>
          <cell r="KA54" t="str">
            <v>024005</v>
          </cell>
          <cell r="KB54">
            <v>294</v>
          </cell>
          <cell r="KC54" t="str">
            <v>024005</v>
          </cell>
          <cell r="KD54">
            <v>590</v>
          </cell>
          <cell r="KE54" t="str">
            <v>024005</v>
          </cell>
          <cell r="KF54">
            <v>197</v>
          </cell>
          <cell r="KG54" t="str">
            <v>024005</v>
          </cell>
          <cell r="KH54">
            <v>394</v>
          </cell>
          <cell r="KI54" t="str">
            <v>024005</v>
          </cell>
          <cell r="KJ54">
            <v>174</v>
          </cell>
          <cell r="KK54" t="str">
            <v>024005</v>
          </cell>
          <cell r="KL54">
            <v>339</v>
          </cell>
          <cell r="KM54" t="str">
            <v>024005</v>
          </cell>
          <cell r="KN54">
            <v>168</v>
          </cell>
          <cell r="KO54" t="str">
            <v>024005</v>
          </cell>
          <cell r="KP54">
            <v>356</v>
          </cell>
          <cell r="KQ54" t="str">
            <v>024005</v>
          </cell>
          <cell r="KR54">
            <v>102</v>
          </cell>
          <cell r="KS54" t="str">
            <v>024005</v>
          </cell>
          <cell r="KT54">
            <v>185</v>
          </cell>
          <cell r="KU54" t="str">
            <v>024005</v>
          </cell>
          <cell r="KV54">
            <v>43</v>
          </cell>
          <cell r="KW54" t="str">
            <v>024005</v>
          </cell>
          <cell r="KX54">
            <v>155</v>
          </cell>
          <cell r="KY54" t="str">
            <v>024005</v>
          </cell>
          <cell r="KZ54">
            <v>49</v>
          </cell>
          <cell r="LA54" t="str">
            <v>024005</v>
          </cell>
          <cell r="LB54">
            <v>144</v>
          </cell>
          <cell r="LC54" t="str">
            <v>024005</v>
          </cell>
          <cell r="LD54">
            <v>77</v>
          </cell>
          <cell r="LE54" t="str">
            <v>024005</v>
          </cell>
          <cell r="LF54">
            <v>227</v>
          </cell>
          <cell r="LG54" t="str">
            <v>024005</v>
          </cell>
          <cell r="LH54">
            <v>80</v>
          </cell>
          <cell r="LI54" t="str">
            <v>024005</v>
          </cell>
          <cell r="LJ54">
            <v>294</v>
          </cell>
          <cell r="LK54" t="str">
            <v>024005</v>
          </cell>
          <cell r="LL54">
            <v>69</v>
          </cell>
          <cell r="LM54" t="str">
            <v>024005</v>
          </cell>
          <cell r="LN54">
            <v>262</v>
          </cell>
          <cell r="LO54" t="str">
            <v>024005</v>
          </cell>
          <cell r="LP54">
            <v>92</v>
          </cell>
          <cell r="LQ54" t="str">
            <v>024005</v>
          </cell>
          <cell r="LR54">
            <v>283</v>
          </cell>
          <cell r="LS54" t="str">
            <v>024005</v>
          </cell>
          <cell r="LT54">
            <v>67</v>
          </cell>
          <cell r="LU54" t="str">
            <v>024005</v>
          </cell>
          <cell r="LV54">
            <v>307</v>
          </cell>
          <cell r="LW54" t="str">
            <v>024005</v>
          </cell>
          <cell r="LX54">
            <v>59</v>
          </cell>
          <cell r="LY54" t="str">
            <v>024005</v>
          </cell>
          <cell r="LZ54">
            <v>238</v>
          </cell>
          <cell r="MA54" t="str">
            <v>024005</v>
          </cell>
          <cell r="MB54">
            <v>64</v>
          </cell>
          <cell r="MC54" t="str">
            <v>024005</v>
          </cell>
          <cell r="MD54">
            <v>187</v>
          </cell>
          <cell r="ME54" t="str">
            <v>024005</v>
          </cell>
          <cell r="MF54">
            <v>36</v>
          </cell>
          <cell r="MG54" t="str">
            <v>024005</v>
          </cell>
          <cell r="MH54">
            <v>126</v>
          </cell>
          <cell r="MI54" t="str">
            <v>024005</v>
          </cell>
          <cell r="MJ54">
            <v>13</v>
          </cell>
          <cell r="MK54" t="str">
            <v>024005</v>
          </cell>
          <cell r="ML54">
            <v>103</v>
          </cell>
          <cell r="MM54" t="str">
            <v>024005</v>
          </cell>
          <cell r="MN54">
            <v>16</v>
          </cell>
          <cell r="MO54" t="str">
            <v>024005</v>
          </cell>
          <cell r="MP54">
            <v>87</v>
          </cell>
          <cell r="MQ54" t="str">
            <v>024005</v>
          </cell>
          <cell r="MR54">
            <v>20</v>
          </cell>
          <cell r="MS54" t="str">
            <v>024005</v>
          </cell>
          <cell r="MT54">
            <v>74</v>
          </cell>
          <cell r="MU54" t="str">
            <v>024005</v>
          </cell>
          <cell r="MV54">
            <v>14</v>
          </cell>
          <cell r="MW54" t="str">
            <v>024005</v>
          </cell>
          <cell r="MX54">
            <v>72</v>
          </cell>
          <cell r="MY54" t="str">
            <v>024005</v>
          </cell>
          <cell r="MZ54">
            <v>15</v>
          </cell>
          <cell r="NA54" t="str">
            <v>024005</v>
          </cell>
          <cell r="NB54">
            <v>51</v>
          </cell>
          <cell r="NC54" t="str">
            <v>024005</v>
          </cell>
          <cell r="ND54">
            <v>6</v>
          </cell>
          <cell r="NE54" t="str">
            <v>024005</v>
          </cell>
          <cell r="NF54">
            <v>51</v>
          </cell>
          <cell r="NG54" t="str">
            <v>024005</v>
          </cell>
          <cell r="NH54">
            <v>10</v>
          </cell>
          <cell r="NI54" t="str">
            <v>024006</v>
          </cell>
          <cell r="NJ54">
            <v>1</v>
          </cell>
          <cell r="NM54" t="str">
            <v>024005</v>
          </cell>
          <cell r="NN54">
            <v>25</v>
          </cell>
          <cell r="NO54" t="str">
            <v>024005</v>
          </cell>
          <cell r="NP54">
            <v>3</v>
          </cell>
          <cell r="NQ54" t="str">
            <v>024006</v>
          </cell>
          <cell r="NR54">
            <v>1</v>
          </cell>
          <cell r="NU54" t="str">
            <v>025003</v>
          </cell>
          <cell r="NV54">
            <v>3</v>
          </cell>
          <cell r="NW54" t="str">
            <v>024005</v>
          </cell>
          <cell r="NX54">
            <v>1</v>
          </cell>
          <cell r="NY54" t="str">
            <v>026005</v>
          </cell>
          <cell r="NZ54">
            <v>1</v>
          </cell>
        </row>
        <row r="55">
          <cell r="C55" t="str">
            <v>025003</v>
          </cell>
          <cell r="D55">
            <v>65</v>
          </cell>
          <cell r="E55" t="str">
            <v>025003</v>
          </cell>
          <cell r="F55">
            <v>81</v>
          </cell>
          <cell r="G55" t="str">
            <v>025003</v>
          </cell>
          <cell r="H55">
            <v>79</v>
          </cell>
          <cell r="I55" t="str">
            <v>025003</v>
          </cell>
          <cell r="J55">
            <v>85</v>
          </cell>
          <cell r="K55" t="str">
            <v>025003</v>
          </cell>
          <cell r="L55">
            <v>98</v>
          </cell>
          <cell r="M55" t="str">
            <v>025003</v>
          </cell>
          <cell r="N55">
            <v>80</v>
          </cell>
          <cell r="O55" t="str">
            <v>025003</v>
          </cell>
          <cell r="P55">
            <v>88</v>
          </cell>
          <cell r="Q55" t="str">
            <v>025003</v>
          </cell>
          <cell r="R55">
            <v>97</v>
          </cell>
          <cell r="S55" t="str">
            <v>025003</v>
          </cell>
          <cell r="T55">
            <v>128</v>
          </cell>
          <cell r="U55" t="str">
            <v>025003</v>
          </cell>
          <cell r="V55">
            <v>108</v>
          </cell>
          <cell r="W55" t="str">
            <v>025003</v>
          </cell>
          <cell r="X55">
            <v>148</v>
          </cell>
          <cell r="Y55" t="str">
            <v>025003</v>
          </cell>
          <cell r="Z55">
            <v>111</v>
          </cell>
          <cell r="AA55" t="str">
            <v>025003</v>
          </cell>
          <cell r="AB55">
            <v>109</v>
          </cell>
          <cell r="AC55" t="str">
            <v>025002</v>
          </cell>
          <cell r="AD55">
            <v>138</v>
          </cell>
          <cell r="AE55" t="str">
            <v>025003</v>
          </cell>
          <cell r="AF55">
            <v>129</v>
          </cell>
          <cell r="AG55" t="str">
            <v>025003</v>
          </cell>
          <cell r="AH55">
            <v>130</v>
          </cell>
          <cell r="AI55" t="str">
            <v>025003</v>
          </cell>
          <cell r="AJ55">
            <v>155</v>
          </cell>
          <cell r="AK55" t="str">
            <v>025003</v>
          </cell>
          <cell r="AL55">
            <v>140</v>
          </cell>
          <cell r="AM55" t="str">
            <v>025003</v>
          </cell>
          <cell r="AN55">
            <v>123</v>
          </cell>
          <cell r="AO55" t="str">
            <v>025003</v>
          </cell>
          <cell r="AP55">
            <v>114</v>
          </cell>
          <cell r="AQ55" t="str">
            <v>025003</v>
          </cell>
          <cell r="AR55">
            <v>144</v>
          </cell>
          <cell r="AS55" t="str">
            <v>025003</v>
          </cell>
          <cell r="AT55">
            <v>127</v>
          </cell>
          <cell r="AU55" t="str">
            <v>025003</v>
          </cell>
          <cell r="AV55">
            <v>137</v>
          </cell>
          <cell r="AW55" t="str">
            <v>025003</v>
          </cell>
          <cell r="AX55">
            <v>137</v>
          </cell>
          <cell r="AY55" t="str">
            <v>025003</v>
          </cell>
          <cell r="AZ55">
            <v>148</v>
          </cell>
          <cell r="BA55" t="str">
            <v>025003</v>
          </cell>
          <cell r="BB55">
            <v>128</v>
          </cell>
          <cell r="BC55" t="str">
            <v>025002</v>
          </cell>
          <cell r="BD55">
            <v>164</v>
          </cell>
          <cell r="BE55" t="str">
            <v>025002</v>
          </cell>
          <cell r="BF55">
            <v>136</v>
          </cell>
          <cell r="BG55" t="str">
            <v>025002</v>
          </cell>
          <cell r="BH55">
            <v>149</v>
          </cell>
          <cell r="BI55" t="str">
            <v>025002</v>
          </cell>
          <cell r="BJ55">
            <v>114</v>
          </cell>
          <cell r="BK55" t="str">
            <v>025002</v>
          </cell>
          <cell r="BL55">
            <v>140</v>
          </cell>
          <cell r="BM55" t="str">
            <v>025002</v>
          </cell>
          <cell r="BN55">
            <v>125</v>
          </cell>
          <cell r="BO55" t="str">
            <v>023005</v>
          </cell>
          <cell r="BP55">
            <v>53</v>
          </cell>
          <cell r="BQ55" t="str">
            <v>023005</v>
          </cell>
          <cell r="BR55">
            <v>43</v>
          </cell>
          <cell r="BS55" t="str">
            <v>023006</v>
          </cell>
          <cell r="BT55">
            <v>57</v>
          </cell>
          <cell r="BU55" t="str">
            <v>024001</v>
          </cell>
          <cell r="BV55">
            <v>114</v>
          </cell>
          <cell r="BW55" t="str">
            <v>023006</v>
          </cell>
          <cell r="BX55">
            <v>65</v>
          </cell>
          <cell r="BY55" t="str">
            <v>024001</v>
          </cell>
          <cell r="BZ55">
            <v>130</v>
          </cell>
          <cell r="CA55" t="str">
            <v>024005</v>
          </cell>
          <cell r="CB55">
            <v>459</v>
          </cell>
          <cell r="CC55" t="str">
            <v>024002</v>
          </cell>
          <cell r="CD55">
            <v>74</v>
          </cell>
          <cell r="CE55" t="str">
            <v>024001</v>
          </cell>
          <cell r="CF55">
            <v>183</v>
          </cell>
          <cell r="CG55" t="str">
            <v>024001</v>
          </cell>
          <cell r="CH55">
            <v>115</v>
          </cell>
          <cell r="CI55" t="str">
            <v>023500</v>
          </cell>
          <cell r="CJ55">
            <v>1043</v>
          </cell>
          <cell r="CK55" t="str">
            <v>024005</v>
          </cell>
          <cell r="CL55">
            <v>340</v>
          </cell>
          <cell r="CM55" t="str">
            <v>024005</v>
          </cell>
          <cell r="CN55">
            <v>410</v>
          </cell>
          <cell r="CO55" t="str">
            <v>024001</v>
          </cell>
          <cell r="CP55">
            <v>123</v>
          </cell>
          <cell r="CQ55" t="str">
            <v>024005</v>
          </cell>
          <cell r="CR55">
            <v>416</v>
          </cell>
          <cell r="CS55" t="str">
            <v>024002</v>
          </cell>
          <cell r="CT55">
            <v>64</v>
          </cell>
          <cell r="CU55" t="str">
            <v>024005</v>
          </cell>
          <cell r="CV55">
            <v>426</v>
          </cell>
          <cell r="CW55" t="str">
            <v>024005</v>
          </cell>
          <cell r="CX55">
            <v>365</v>
          </cell>
          <cell r="CY55" t="str">
            <v>024005</v>
          </cell>
          <cell r="CZ55">
            <v>411</v>
          </cell>
          <cell r="DA55" t="str">
            <v>024001</v>
          </cell>
          <cell r="DB55">
            <v>147</v>
          </cell>
          <cell r="DC55" t="str">
            <v>024005</v>
          </cell>
          <cell r="DD55">
            <v>464</v>
          </cell>
          <cell r="DE55" t="str">
            <v>024002</v>
          </cell>
          <cell r="DF55">
            <v>75</v>
          </cell>
          <cell r="DG55" t="str">
            <v>024005</v>
          </cell>
          <cell r="DH55">
            <v>466</v>
          </cell>
          <cell r="DI55" t="str">
            <v>024002</v>
          </cell>
          <cell r="DJ55">
            <v>63</v>
          </cell>
          <cell r="DK55" t="str">
            <v>024005</v>
          </cell>
          <cell r="DL55">
            <v>487</v>
          </cell>
          <cell r="DM55" t="str">
            <v>024005</v>
          </cell>
          <cell r="DN55">
            <v>473</v>
          </cell>
          <cell r="DO55" t="str">
            <v>024005</v>
          </cell>
          <cell r="DP55">
            <v>571</v>
          </cell>
          <cell r="DQ55" t="str">
            <v>024005</v>
          </cell>
          <cell r="DR55">
            <v>477</v>
          </cell>
          <cell r="DS55" t="str">
            <v>024002</v>
          </cell>
          <cell r="DT55">
            <v>130</v>
          </cell>
          <cell r="DU55" t="str">
            <v>024002</v>
          </cell>
          <cell r="DV55">
            <v>85</v>
          </cell>
          <cell r="DW55" t="str">
            <v>024005</v>
          </cell>
          <cell r="DX55">
            <v>705</v>
          </cell>
          <cell r="DY55" t="str">
            <v>024005</v>
          </cell>
          <cell r="DZ55">
            <v>668</v>
          </cell>
          <cell r="EA55" t="str">
            <v>024005</v>
          </cell>
          <cell r="EB55">
            <v>776</v>
          </cell>
          <cell r="EC55" t="str">
            <v>024005</v>
          </cell>
          <cell r="ED55">
            <v>717</v>
          </cell>
          <cell r="EE55" t="str">
            <v>024005</v>
          </cell>
          <cell r="EF55">
            <v>840</v>
          </cell>
          <cell r="EG55" t="str">
            <v>024001</v>
          </cell>
          <cell r="EH55">
            <v>286</v>
          </cell>
          <cell r="EI55" t="str">
            <v>024005</v>
          </cell>
          <cell r="EJ55">
            <v>768</v>
          </cell>
          <cell r="EK55" t="str">
            <v>024005</v>
          </cell>
          <cell r="EL55">
            <v>785</v>
          </cell>
          <cell r="EM55" t="str">
            <v>024005</v>
          </cell>
          <cell r="EN55">
            <v>817</v>
          </cell>
          <cell r="EO55" t="str">
            <v>024005</v>
          </cell>
          <cell r="EP55">
            <v>847</v>
          </cell>
          <cell r="EQ55" t="str">
            <v>024005</v>
          </cell>
          <cell r="ER55">
            <v>747</v>
          </cell>
          <cell r="ES55" t="str">
            <v>024002</v>
          </cell>
          <cell r="ET55">
            <v>112</v>
          </cell>
          <cell r="EU55" t="str">
            <v>024005</v>
          </cell>
          <cell r="EV55">
            <v>756</v>
          </cell>
          <cell r="EW55" t="str">
            <v>024002</v>
          </cell>
          <cell r="EX55">
            <v>102</v>
          </cell>
          <cell r="EY55" t="str">
            <v>024006</v>
          </cell>
          <cell r="EZ55">
            <v>103</v>
          </cell>
          <cell r="FA55" t="str">
            <v>024005</v>
          </cell>
          <cell r="FB55">
            <v>718</v>
          </cell>
          <cell r="FC55" t="str">
            <v>024005</v>
          </cell>
          <cell r="FD55">
            <v>711</v>
          </cell>
          <cell r="FE55" t="str">
            <v>024005</v>
          </cell>
          <cell r="FF55">
            <v>724</v>
          </cell>
          <cell r="FG55" t="str">
            <v>024005</v>
          </cell>
          <cell r="FH55">
            <v>636</v>
          </cell>
          <cell r="FI55" t="str">
            <v>024005</v>
          </cell>
          <cell r="FJ55">
            <v>708</v>
          </cell>
          <cell r="FK55" t="str">
            <v>024005</v>
          </cell>
          <cell r="FL55">
            <v>643</v>
          </cell>
          <cell r="FM55" t="str">
            <v>024005</v>
          </cell>
          <cell r="FN55">
            <v>723</v>
          </cell>
          <cell r="FO55" t="str">
            <v>024005</v>
          </cell>
          <cell r="FP55">
            <v>652</v>
          </cell>
          <cell r="FQ55" t="str">
            <v>024005</v>
          </cell>
          <cell r="FR55">
            <v>727</v>
          </cell>
          <cell r="FS55" t="str">
            <v>024005</v>
          </cell>
          <cell r="FT55">
            <v>559</v>
          </cell>
          <cell r="FU55" t="str">
            <v>024005</v>
          </cell>
          <cell r="FV55">
            <v>688</v>
          </cell>
          <cell r="FW55" t="str">
            <v>024005</v>
          </cell>
          <cell r="FX55">
            <v>577</v>
          </cell>
          <cell r="FY55" t="str">
            <v>024005</v>
          </cell>
          <cell r="FZ55">
            <v>672</v>
          </cell>
          <cell r="GA55" t="str">
            <v>024002</v>
          </cell>
          <cell r="GB55">
            <v>89</v>
          </cell>
          <cell r="GC55" t="str">
            <v>024005</v>
          </cell>
          <cell r="GD55">
            <v>688</v>
          </cell>
          <cell r="GE55" t="str">
            <v>024005</v>
          </cell>
          <cell r="GF55">
            <v>595</v>
          </cell>
          <cell r="GG55" t="str">
            <v>024005</v>
          </cell>
          <cell r="GH55">
            <v>630</v>
          </cell>
          <cell r="GI55" t="str">
            <v>024005</v>
          </cell>
          <cell r="GJ55">
            <v>588</v>
          </cell>
          <cell r="GK55" t="str">
            <v>024005</v>
          </cell>
          <cell r="GL55">
            <v>676</v>
          </cell>
          <cell r="GM55" t="str">
            <v>024005</v>
          </cell>
          <cell r="GN55">
            <v>556</v>
          </cell>
          <cell r="GO55" t="str">
            <v>024005</v>
          </cell>
          <cell r="GP55">
            <v>657</v>
          </cell>
          <cell r="GQ55" t="str">
            <v>024005</v>
          </cell>
          <cell r="GR55">
            <v>558</v>
          </cell>
          <cell r="GS55" t="str">
            <v>024005</v>
          </cell>
          <cell r="GT55">
            <v>635</v>
          </cell>
          <cell r="GU55" t="str">
            <v>024005</v>
          </cell>
          <cell r="GV55">
            <v>574</v>
          </cell>
          <cell r="GW55" t="str">
            <v>024005</v>
          </cell>
          <cell r="GX55">
            <v>660</v>
          </cell>
          <cell r="GY55" t="str">
            <v>024005</v>
          </cell>
          <cell r="GZ55">
            <v>554</v>
          </cell>
          <cell r="HA55" t="str">
            <v>024005</v>
          </cell>
          <cell r="HB55">
            <v>634</v>
          </cell>
          <cell r="HC55" t="str">
            <v>024005</v>
          </cell>
          <cell r="HD55">
            <v>566</v>
          </cell>
          <cell r="HE55" t="str">
            <v>024002</v>
          </cell>
          <cell r="HF55">
            <v>112</v>
          </cell>
          <cell r="HG55" t="str">
            <v>024005</v>
          </cell>
          <cell r="HH55">
            <v>557</v>
          </cell>
          <cell r="HI55" t="str">
            <v>024005</v>
          </cell>
          <cell r="HJ55">
            <v>639</v>
          </cell>
          <cell r="HK55" t="str">
            <v>024005</v>
          </cell>
          <cell r="HL55">
            <v>568</v>
          </cell>
          <cell r="HM55" t="str">
            <v>024005</v>
          </cell>
          <cell r="HN55">
            <v>625</v>
          </cell>
          <cell r="HO55" t="str">
            <v>024005</v>
          </cell>
          <cell r="HP55">
            <v>555</v>
          </cell>
          <cell r="HQ55" t="str">
            <v>024005</v>
          </cell>
          <cell r="HR55">
            <v>610</v>
          </cell>
          <cell r="HS55" t="str">
            <v>024005</v>
          </cell>
          <cell r="HT55">
            <v>619</v>
          </cell>
          <cell r="HU55" t="str">
            <v>024005</v>
          </cell>
          <cell r="HV55">
            <v>737</v>
          </cell>
          <cell r="HW55" t="str">
            <v>024005</v>
          </cell>
          <cell r="HX55">
            <v>612</v>
          </cell>
          <cell r="HY55" t="str">
            <v>024005</v>
          </cell>
          <cell r="HZ55">
            <v>735</v>
          </cell>
          <cell r="IA55" t="str">
            <v>024005</v>
          </cell>
          <cell r="IB55">
            <v>608</v>
          </cell>
          <cell r="IC55" t="str">
            <v>024005</v>
          </cell>
          <cell r="ID55">
            <v>720</v>
          </cell>
          <cell r="IE55" t="str">
            <v>024005</v>
          </cell>
          <cell r="IF55">
            <v>634</v>
          </cell>
          <cell r="IG55" t="str">
            <v>024005</v>
          </cell>
          <cell r="IH55">
            <v>826</v>
          </cell>
          <cell r="II55" t="str">
            <v>024005</v>
          </cell>
          <cell r="IJ55">
            <v>654</v>
          </cell>
          <cell r="IK55" t="str">
            <v>024002</v>
          </cell>
          <cell r="IL55">
            <v>128</v>
          </cell>
          <cell r="IM55" t="str">
            <v>024005</v>
          </cell>
          <cell r="IN55">
            <v>667</v>
          </cell>
          <cell r="IO55" t="str">
            <v>024005</v>
          </cell>
          <cell r="IP55">
            <v>873</v>
          </cell>
          <cell r="IQ55" t="str">
            <v>024005</v>
          </cell>
          <cell r="IR55">
            <v>618</v>
          </cell>
          <cell r="IS55" t="str">
            <v>024005</v>
          </cell>
          <cell r="IT55">
            <v>863</v>
          </cell>
          <cell r="IU55" t="str">
            <v>024005</v>
          </cell>
          <cell r="IV55">
            <v>548</v>
          </cell>
          <cell r="IW55" t="str">
            <v>024005</v>
          </cell>
          <cell r="IX55">
            <v>803</v>
          </cell>
          <cell r="IY55" t="str">
            <v>024005</v>
          </cell>
          <cell r="IZ55">
            <v>504</v>
          </cell>
          <cell r="JA55" t="str">
            <v>024005</v>
          </cell>
          <cell r="JB55">
            <v>746</v>
          </cell>
          <cell r="JC55" t="str">
            <v>024006</v>
          </cell>
          <cell r="JD55">
            <v>64</v>
          </cell>
          <cell r="JE55" t="str">
            <v>024005</v>
          </cell>
          <cell r="JF55">
            <v>776</v>
          </cell>
          <cell r="JG55" t="str">
            <v>024006</v>
          </cell>
          <cell r="JH55">
            <v>77</v>
          </cell>
          <cell r="JI55" t="str">
            <v>024005</v>
          </cell>
          <cell r="JJ55">
            <v>669</v>
          </cell>
          <cell r="JK55" t="str">
            <v>024005</v>
          </cell>
          <cell r="JL55">
            <v>399</v>
          </cell>
          <cell r="JM55" t="str">
            <v>024005</v>
          </cell>
          <cell r="JN55">
            <v>635</v>
          </cell>
          <cell r="JO55" t="str">
            <v>024005</v>
          </cell>
          <cell r="JP55">
            <v>400</v>
          </cell>
          <cell r="JQ55" t="str">
            <v>024005</v>
          </cell>
          <cell r="JR55">
            <v>695</v>
          </cell>
          <cell r="JS55" t="str">
            <v>024005</v>
          </cell>
          <cell r="JT55">
            <v>363</v>
          </cell>
          <cell r="JU55" t="str">
            <v>024006</v>
          </cell>
          <cell r="JV55">
            <v>60</v>
          </cell>
          <cell r="JW55" t="str">
            <v>024006</v>
          </cell>
          <cell r="JX55">
            <v>44</v>
          </cell>
          <cell r="JY55" t="str">
            <v>024006</v>
          </cell>
          <cell r="JZ55">
            <v>70</v>
          </cell>
          <cell r="KA55" t="str">
            <v>024006</v>
          </cell>
          <cell r="KB55">
            <v>39</v>
          </cell>
          <cell r="KC55" t="str">
            <v>024006</v>
          </cell>
          <cell r="KD55">
            <v>67</v>
          </cell>
          <cell r="KE55" t="str">
            <v>024006</v>
          </cell>
          <cell r="KF55">
            <v>40</v>
          </cell>
          <cell r="KG55" t="str">
            <v>024006</v>
          </cell>
          <cell r="KH55">
            <v>44</v>
          </cell>
          <cell r="KI55" t="str">
            <v>024006</v>
          </cell>
          <cell r="KJ55">
            <v>21</v>
          </cell>
          <cell r="KK55" t="str">
            <v>024006</v>
          </cell>
          <cell r="KL55">
            <v>40</v>
          </cell>
          <cell r="KM55" t="str">
            <v>024006</v>
          </cell>
          <cell r="KN55">
            <v>17</v>
          </cell>
          <cell r="KO55" t="str">
            <v>024006</v>
          </cell>
          <cell r="KP55">
            <v>24</v>
          </cell>
          <cell r="KQ55" t="str">
            <v>024006</v>
          </cell>
          <cell r="KR55">
            <v>10</v>
          </cell>
          <cell r="KS55" t="str">
            <v>024006</v>
          </cell>
          <cell r="KT55">
            <v>17</v>
          </cell>
          <cell r="KU55" t="str">
            <v>024006</v>
          </cell>
          <cell r="KV55">
            <v>9</v>
          </cell>
          <cell r="KW55" t="str">
            <v>024006</v>
          </cell>
          <cell r="KX55">
            <v>16</v>
          </cell>
          <cell r="KY55" t="str">
            <v>024006</v>
          </cell>
          <cell r="KZ55">
            <v>5</v>
          </cell>
          <cell r="LA55" t="str">
            <v>024006</v>
          </cell>
          <cell r="LB55">
            <v>9</v>
          </cell>
          <cell r="LC55" t="str">
            <v>024006</v>
          </cell>
          <cell r="LD55">
            <v>11</v>
          </cell>
          <cell r="LE55" t="str">
            <v>024006</v>
          </cell>
          <cell r="LF55">
            <v>15</v>
          </cell>
          <cell r="LG55" t="str">
            <v>024006</v>
          </cell>
          <cell r="LH55">
            <v>10</v>
          </cell>
          <cell r="LI55" t="str">
            <v>024006</v>
          </cell>
          <cell r="LJ55">
            <v>19</v>
          </cell>
          <cell r="LK55" t="str">
            <v>024006</v>
          </cell>
          <cell r="LL55">
            <v>8</v>
          </cell>
          <cell r="LM55" t="str">
            <v>024006</v>
          </cell>
          <cell r="LN55">
            <v>28</v>
          </cell>
          <cell r="LO55" t="str">
            <v>024006</v>
          </cell>
          <cell r="LP55">
            <v>8</v>
          </cell>
          <cell r="LQ55" t="str">
            <v>024006</v>
          </cell>
          <cell r="LR55">
            <v>18</v>
          </cell>
          <cell r="LS55" t="str">
            <v>024006</v>
          </cell>
          <cell r="LT55">
            <v>5</v>
          </cell>
          <cell r="LU55" t="str">
            <v>024006</v>
          </cell>
          <cell r="LV55">
            <v>14</v>
          </cell>
          <cell r="LW55" t="str">
            <v>024006</v>
          </cell>
          <cell r="LX55">
            <v>7</v>
          </cell>
          <cell r="LY55" t="str">
            <v>024006</v>
          </cell>
          <cell r="LZ55">
            <v>11</v>
          </cell>
          <cell r="MA55" t="str">
            <v>024006</v>
          </cell>
          <cell r="MB55">
            <v>1</v>
          </cell>
          <cell r="MC55" t="str">
            <v>024006</v>
          </cell>
          <cell r="MD55">
            <v>5</v>
          </cell>
          <cell r="ME55" t="str">
            <v>024006</v>
          </cell>
          <cell r="MF55">
            <v>3</v>
          </cell>
          <cell r="MG55" t="str">
            <v>024006</v>
          </cell>
          <cell r="MH55">
            <v>3</v>
          </cell>
          <cell r="MK55" t="str">
            <v>024006</v>
          </cell>
          <cell r="ML55">
            <v>4</v>
          </cell>
          <cell r="MO55" t="str">
            <v>024006</v>
          </cell>
          <cell r="MP55">
            <v>1</v>
          </cell>
          <cell r="MQ55" t="str">
            <v>024006</v>
          </cell>
          <cell r="MR55">
            <v>1</v>
          </cell>
          <cell r="MS55" t="str">
            <v>024006</v>
          </cell>
          <cell r="MT55">
            <v>6</v>
          </cell>
          <cell r="MW55" t="str">
            <v>024006</v>
          </cell>
          <cell r="MX55">
            <v>3</v>
          </cell>
          <cell r="MY55" t="str">
            <v>024006</v>
          </cell>
          <cell r="MZ55">
            <v>1</v>
          </cell>
          <cell r="NA55" t="str">
            <v>024006</v>
          </cell>
          <cell r="NB55">
            <v>2</v>
          </cell>
          <cell r="NE55" t="str">
            <v>024006</v>
          </cell>
          <cell r="NF55">
            <v>5</v>
          </cell>
          <cell r="NI55" t="str">
            <v>024200</v>
          </cell>
          <cell r="NJ55">
            <v>10</v>
          </cell>
          <cell r="NM55" t="str">
            <v>024200</v>
          </cell>
          <cell r="NN55">
            <v>3</v>
          </cell>
          <cell r="NQ55" t="str">
            <v>024200</v>
          </cell>
          <cell r="NR55">
            <v>2</v>
          </cell>
          <cell r="NU55" t="str">
            <v>025004</v>
          </cell>
          <cell r="NV55">
            <v>3</v>
          </cell>
          <cell r="NY55" t="str">
            <v>027001</v>
          </cell>
          <cell r="NZ55">
            <v>6</v>
          </cell>
        </row>
        <row r="56">
          <cell r="C56" t="str">
            <v>025004</v>
          </cell>
          <cell r="D56">
            <v>74</v>
          </cell>
          <cell r="E56" t="str">
            <v>025004</v>
          </cell>
          <cell r="F56">
            <v>90</v>
          </cell>
          <cell r="G56" t="str">
            <v>025004</v>
          </cell>
          <cell r="H56">
            <v>81</v>
          </cell>
          <cell r="I56" t="str">
            <v>025004</v>
          </cell>
          <cell r="J56">
            <v>80</v>
          </cell>
          <cell r="K56" t="str">
            <v>025004</v>
          </cell>
          <cell r="L56">
            <v>89</v>
          </cell>
          <cell r="M56" t="str">
            <v>025004</v>
          </cell>
          <cell r="N56">
            <v>73</v>
          </cell>
          <cell r="O56" t="str">
            <v>025004</v>
          </cell>
          <cell r="P56">
            <v>88</v>
          </cell>
          <cell r="Q56" t="str">
            <v>025004</v>
          </cell>
          <cell r="R56">
            <v>78</v>
          </cell>
          <cell r="S56" t="str">
            <v>025004</v>
          </cell>
          <cell r="T56">
            <v>96</v>
          </cell>
          <cell r="U56" t="str">
            <v>025004</v>
          </cell>
          <cell r="V56">
            <v>105</v>
          </cell>
          <cell r="W56" t="str">
            <v>025004</v>
          </cell>
          <cell r="X56">
            <v>107</v>
          </cell>
          <cell r="Y56" t="str">
            <v>025004</v>
          </cell>
          <cell r="Z56">
            <v>110</v>
          </cell>
          <cell r="AA56" t="str">
            <v>025004</v>
          </cell>
          <cell r="AB56">
            <v>134</v>
          </cell>
          <cell r="AC56" t="str">
            <v>025003</v>
          </cell>
          <cell r="AD56">
            <v>104</v>
          </cell>
          <cell r="AE56" t="str">
            <v>025004</v>
          </cell>
          <cell r="AF56">
            <v>131</v>
          </cell>
          <cell r="AG56" t="str">
            <v>025004</v>
          </cell>
          <cell r="AH56">
            <v>124</v>
          </cell>
          <cell r="AI56" t="str">
            <v>025004</v>
          </cell>
          <cell r="AJ56">
            <v>132</v>
          </cell>
          <cell r="AK56" t="str">
            <v>025004</v>
          </cell>
          <cell r="AL56">
            <v>133</v>
          </cell>
          <cell r="AM56" t="str">
            <v>025004</v>
          </cell>
          <cell r="AN56">
            <v>121</v>
          </cell>
          <cell r="AO56" t="str">
            <v>025004</v>
          </cell>
          <cell r="AP56">
            <v>138</v>
          </cell>
          <cell r="AQ56" t="str">
            <v>025004</v>
          </cell>
          <cell r="AR56">
            <v>117</v>
          </cell>
          <cell r="AS56" t="str">
            <v>025004</v>
          </cell>
          <cell r="AT56">
            <v>116</v>
          </cell>
          <cell r="AU56" t="str">
            <v>025004</v>
          </cell>
          <cell r="AV56">
            <v>117</v>
          </cell>
          <cell r="AW56" t="str">
            <v>025004</v>
          </cell>
          <cell r="AX56">
            <v>133</v>
          </cell>
          <cell r="AY56" t="str">
            <v>025004</v>
          </cell>
          <cell r="AZ56">
            <v>162</v>
          </cell>
          <cell r="BA56" t="str">
            <v>025004</v>
          </cell>
          <cell r="BB56">
            <v>142</v>
          </cell>
          <cell r="BC56" t="str">
            <v>025003</v>
          </cell>
          <cell r="BD56">
            <v>140</v>
          </cell>
          <cell r="BE56" t="str">
            <v>025003</v>
          </cell>
          <cell r="BF56">
            <v>139</v>
          </cell>
          <cell r="BG56" t="str">
            <v>025003</v>
          </cell>
          <cell r="BH56">
            <v>103</v>
          </cell>
          <cell r="BI56" t="str">
            <v>025003</v>
          </cell>
          <cell r="BJ56">
            <v>87</v>
          </cell>
          <cell r="BK56" t="str">
            <v>025003</v>
          </cell>
          <cell r="BL56">
            <v>109</v>
          </cell>
          <cell r="BM56" t="str">
            <v>025003</v>
          </cell>
          <cell r="BN56">
            <v>70</v>
          </cell>
          <cell r="BO56" t="str">
            <v>023006</v>
          </cell>
          <cell r="BP56">
            <v>33</v>
          </cell>
          <cell r="BQ56" t="str">
            <v>023006</v>
          </cell>
          <cell r="BR56">
            <v>29</v>
          </cell>
          <cell r="BS56" t="str">
            <v>023500</v>
          </cell>
          <cell r="BT56">
            <v>2609</v>
          </cell>
          <cell r="BU56" t="str">
            <v>024002</v>
          </cell>
          <cell r="BV56">
            <v>82</v>
          </cell>
          <cell r="BW56" t="str">
            <v>023500</v>
          </cell>
          <cell r="BX56">
            <v>2181</v>
          </cell>
          <cell r="BY56" t="str">
            <v>024002</v>
          </cell>
          <cell r="BZ56">
            <v>61</v>
          </cell>
          <cell r="CA56" t="str">
            <v>024006</v>
          </cell>
          <cell r="CB56">
            <v>40</v>
          </cell>
          <cell r="CC56" t="str">
            <v>024005</v>
          </cell>
          <cell r="CD56">
            <v>384</v>
          </cell>
          <cell r="CE56" t="str">
            <v>024002</v>
          </cell>
          <cell r="CF56">
            <v>103</v>
          </cell>
          <cell r="CG56" t="str">
            <v>024002</v>
          </cell>
          <cell r="CH56">
            <v>59</v>
          </cell>
          <cell r="CI56" t="str">
            <v>024001</v>
          </cell>
          <cell r="CJ56">
            <v>202</v>
          </cell>
          <cell r="CK56" t="str">
            <v>024006</v>
          </cell>
          <cell r="CL56">
            <v>42</v>
          </cell>
          <cell r="CM56" t="str">
            <v>024006</v>
          </cell>
          <cell r="CN56">
            <v>75</v>
          </cell>
          <cell r="CO56" t="str">
            <v>024002</v>
          </cell>
          <cell r="CP56">
            <v>64</v>
          </cell>
          <cell r="CQ56" t="str">
            <v>024006</v>
          </cell>
          <cell r="CR56">
            <v>57</v>
          </cell>
          <cell r="CS56" t="str">
            <v>024005</v>
          </cell>
          <cell r="CT56">
            <v>321</v>
          </cell>
          <cell r="CU56" t="str">
            <v>024006</v>
          </cell>
          <cell r="CV56">
            <v>65</v>
          </cell>
          <cell r="CW56" t="str">
            <v>024006</v>
          </cell>
          <cell r="CX56">
            <v>62</v>
          </cell>
          <cell r="CY56" t="str">
            <v>024006</v>
          </cell>
          <cell r="CZ56">
            <v>65</v>
          </cell>
          <cell r="DA56" t="str">
            <v>024002</v>
          </cell>
          <cell r="DB56">
            <v>74</v>
          </cell>
          <cell r="DC56" t="str">
            <v>024006</v>
          </cell>
          <cell r="DD56">
            <v>90</v>
          </cell>
          <cell r="DE56" t="str">
            <v>024005</v>
          </cell>
          <cell r="DF56">
            <v>401</v>
          </cell>
          <cell r="DG56" t="str">
            <v>024006</v>
          </cell>
          <cell r="DH56">
            <v>75</v>
          </cell>
          <cell r="DI56" t="str">
            <v>024005</v>
          </cell>
          <cell r="DJ56">
            <v>426</v>
          </cell>
          <cell r="DK56" t="str">
            <v>024006</v>
          </cell>
          <cell r="DL56">
            <v>110</v>
          </cell>
          <cell r="DM56" t="str">
            <v>024006</v>
          </cell>
          <cell r="DN56">
            <v>83</v>
          </cell>
          <cell r="DO56" t="str">
            <v>024006</v>
          </cell>
          <cell r="DP56">
            <v>83</v>
          </cell>
          <cell r="DQ56" t="str">
            <v>024006</v>
          </cell>
          <cell r="DR56">
            <v>97</v>
          </cell>
          <cell r="DS56" t="str">
            <v>024005</v>
          </cell>
          <cell r="DT56">
            <v>662</v>
          </cell>
          <cell r="DU56" t="str">
            <v>024005</v>
          </cell>
          <cell r="DV56">
            <v>538</v>
          </cell>
          <cell r="DW56" t="str">
            <v>024006</v>
          </cell>
          <cell r="DX56">
            <v>123</v>
          </cell>
          <cell r="DY56" t="str">
            <v>024006</v>
          </cell>
          <cell r="DZ56">
            <v>73</v>
          </cell>
          <cell r="EA56" t="str">
            <v>024006</v>
          </cell>
          <cell r="EB56">
            <v>116</v>
          </cell>
          <cell r="EC56" t="str">
            <v>024006</v>
          </cell>
          <cell r="ED56">
            <v>117</v>
          </cell>
          <cell r="EE56" t="str">
            <v>024006</v>
          </cell>
          <cell r="EF56">
            <v>125</v>
          </cell>
          <cell r="EG56" t="str">
            <v>024002</v>
          </cell>
          <cell r="EH56">
            <v>95</v>
          </cell>
          <cell r="EI56" t="str">
            <v>024006</v>
          </cell>
          <cell r="EJ56">
            <v>121</v>
          </cell>
          <cell r="EK56" t="str">
            <v>024006</v>
          </cell>
          <cell r="EL56">
            <v>107</v>
          </cell>
          <cell r="EM56" t="str">
            <v>024006</v>
          </cell>
          <cell r="EN56">
            <v>110</v>
          </cell>
          <cell r="EO56" t="str">
            <v>024006</v>
          </cell>
          <cell r="EP56">
            <v>106</v>
          </cell>
          <cell r="EQ56" t="str">
            <v>024006</v>
          </cell>
          <cell r="ER56">
            <v>117</v>
          </cell>
          <cell r="ES56" t="str">
            <v>024005</v>
          </cell>
          <cell r="ET56">
            <v>809</v>
          </cell>
          <cell r="EU56" t="str">
            <v>024006</v>
          </cell>
          <cell r="EV56">
            <v>91</v>
          </cell>
          <cell r="EW56" t="str">
            <v>024005</v>
          </cell>
          <cell r="EX56">
            <v>790</v>
          </cell>
          <cell r="EY56" t="str">
            <v>024200</v>
          </cell>
          <cell r="EZ56">
            <v>295</v>
          </cell>
          <cell r="FA56" t="str">
            <v>024006</v>
          </cell>
          <cell r="FB56">
            <v>99</v>
          </cell>
          <cell r="FC56" t="str">
            <v>024006</v>
          </cell>
          <cell r="FD56">
            <v>64</v>
          </cell>
          <cell r="FE56" t="str">
            <v>024006</v>
          </cell>
          <cell r="FF56">
            <v>86</v>
          </cell>
          <cell r="FG56" t="str">
            <v>024006</v>
          </cell>
          <cell r="FH56">
            <v>93</v>
          </cell>
          <cell r="FI56" t="str">
            <v>024006</v>
          </cell>
          <cell r="FJ56">
            <v>83</v>
          </cell>
          <cell r="FK56" t="str">
            <v>024006</v>
          </cell>
          <cell r="FL56">
            <v>76</v>
          </cell>
          <cell r="FM56" t="str">
            <v>024006</v>
          </cell>
          <cell r="FN56">
            <v>93</v>
          </cell>
          <cell r="FO56" t="str">
            <v>024006</v>
          </cell>
          <cell r="FP56">
            <v>73</v>
          </cell>
          <cell r="FQ56" t="str">
            <v>024006</v>
          </cell>
          <cell r="FR56">
            <v>87</v>
          </cell>
          <cell r="FS56" t="str">
            <v>024006</v>
          </cell>
          <cell r="FT56">
            <v>70</v>
          </cell>
          <cell r="FU56" t="str">
            <v>024006</v>
          </cell>
          <cell r="FV56">
            <v>90</v>
          </cell>
          <cell r="FW56" t="str">
            <v>024006</v>
          </cell>
          <cell r="FX56">
            <v>71</v>
          </cell>
          <cell r="FY56" t="str">
            <v>024006</v>
          </cell>
          <cell r="FZ56">
            <v>99</v>
          </cell>
          <cell r="GA56" t="str">
            <v>024005</v>
          </cell>
          <cell r="GB56">
            <v>588</v>
          </cell>
          <cell r="GC56" t="str">
            <v>024006</v>
          </cell>
          <cell r="GD56">
            <v>87</v>
          </cell>
          <cell r="GE56" t="str">
            <v>024006</v>
          </cell>
          <cell r="GF56">
            <v>92</v>
          </cell>
          <cell r="GG56" t="str">
            <v>024006</v>
          </cell>
          <cell r="GH56">
            <v>103</v>
          </cell>
          <cell r="GI56" t="str">
            <v>024006</v>
          </cell>
          <cell r="GJ56">
            <v>64</v>
          </cell>
          <cell r="GK56" t="str">
            <v>024006</v>
          </cell>
          <cell r="GL56">
            <v>78</v>
          </cell>
          <cell r="GM56" t="str">
            <v>024006</v>
          </cell>
          <cell r="GN56">
            <v>95</v>
          </cell>
          <cell r="GO56" t="str">
            <v>024006</v>
          </cell>
          <cell r="GP56">
            <v>90</v>
          </cell>
          <cell r="GQ56" t="str">
            <v>024006</v>
          </cell>
          <cell r="GR56">
            <v>75</v>
          </cell>
          <cell r="GS56" t="str">
            <v>024006</v>
          </cell>
          <cell r="GT56">
            <v>113</v>
          </cell>
          <cell r="GU56" t="str">
            <v>024006</v>
          </cell>
          <cell r="GV56">
            <v>80</v>
          </cell>
          <cell r="GW56" t="str">
            <v>024006</v>
          </cell>
          <cell r="GX56">
            <v>99</v>
          </cell>
          <cell r="GY56" t="str">
            <v>024006</v>
          </cell>
          <cell r="GZ56">
            <v>91</v>
          </cell>
          <cell r="HA56" t="str">
            <v>024006</v>
          </cell>
          <cell r="HB56">
            <v>109</v>
          </cell>
          <cell r="HC56" t="str">
            <v>024006</v>
          </cell>
          <cell r="HD56">
            <v>98</v>
          </cell>
          <cell r="HE56" t="str">
            <v>024005</v>
          </cell>
          <cell r="HF56">
            <v>649</v>
          </cell>
          <cell r="HG56" t="str">
            <v>024006</v>
          </cell>
          <cell r="HH56">
            <v>85</v>
          </cell>
          <cell r="HI56" t="str">
            <v>024006</v>
          </cell>
          <cell r="HJ56">
            <v>104</v>
          </cell>
          <cell r="HK56" t="str">
            <v>024006</v>
          </cell>
          <cell r="HL56">
            <v>89</v>
          </cell>
          <cell r="HM56" t="str">
            <v>024006</v>
          </cell>
          <cell r="HN56">
            <v>120</v>
          </cell>
          <cell r="HO56" t="str">
            <v>024006</v>
          </cell>
          <cell r="HP56">
            <v>111</v>
          </cell>
          <cell r="HQ56" t="str">
            <v>024006</v>
          </cell>
          <cell r="HR56">
            <v>104</v>
          </cell>
          <cell r="HS56" t="str">
            <v>024006</v>
          </cell>
          <cell r="HT56">
            <v>113</v>
          </cell>
          <cell r="HU56" t="str">
            <v>024006</v>
          </cell>
          <cell r="HV56">
            <v>140</v>
          </cell>
          <cell r="HW56" t="str">
            <v>024006</v>
          </cell>
          <cell r="HX56">
            <v>118</v>
          </cell>
          <cell r="HY56" t="str">
            <v>024006</v>
          </cell>
          <cell r="HZ56">
            <v>138</v>
          </cell>
          <cell r="IA56" t="str">
            <v>024006</v>
          </cell>
          <cell r="IB56">
            <v>92</v>
          </cell>
          <cell r="IC56" t="str">
            <v>024006</v>
          </cell>
          <cell r="ID56">
            <v>149</v>
          </cell>
          <cell r="IE56" t="str">
            <v>024006</v>
          </cell>
          <cell r="IF56">
            <v>129</v>
          </cell>
          <cell r="IG56" t="str">
            <v>024006</v>
          </cell>
          <cell r="IH56">
            <v>150</v>
          </cell>
          <cell r="II56" t="str">
            <v>024006</v>
          </cell>
          <cell r="IJ56">
            <v>133</v>
          </cell>
          <cell r="IK56" t="str">
            <v>024005</v>
          </cell>
          <cell r="IL56">
            <v>848</v>
          </cell>
          <cell r="IM56" t="str">
            <v>024006</v>
          </cell>
          <cell r="IN56">
            <v>115</v>
          </cell>
          <cell r="IO56" t="str">
            <v>024006</v>
          </cell>
          <cell r="IP56">
            <v>162</v>
          </cell>
          <cell r="IQ56" t="str">
            <v>024006</v>
          </cell>
          <cell r="IR56">
            <v>115</v>
          </cell>
          <cell r="IS56" t="str">
            <v>024006</v>
          </cell>
          <cell r="IT56">
            <v>137</v>
          </cell>
          <cell r="IU56" t="str">
            <v>024006</v>
          </cell>
          <cell r="IV56">
            <v>91</v>
          </cell>
          <cell r="IW56" t="str">
            <v>024006</v>
          </cell>
          <cell r="IX56">
            <v>126</v>
          </cell>
          <cell r="IY56" t="str">
            <v>024006</v>
          </cell>
          <cell r="IZ56">
            <v>89</v>
          </cell>
          <cell r="JA56" t="str">
            <v>024006</v>
          </cell>
          <cell r="JB56">
            <v>115</v>
          </cell>
          <cell r="JC56" t="str">
            <v>024200</v>
          </cell>
          <cell r="JD56">
            <v>153</v>
          </cell>
          <cell r="JE56" t="str">
            <v>024006</v>
          </cell>
          <cell r="JF56">
            <v>91</v>
          </cell>
          <cell r="JG56" t="str">
            <v>024200</v>
          </cell>
          <cell r="JH56">
            <v>114</v>
          </cell>
          <cell r="JI56" t="str">
            <v>024006</v>
          </cell>
          <cell r="JJ56">
            <v>83</v>
          </cell>
          <cell r="JK56" t="str">
            <v>024006</v>
          </cell>
          <cell r="JL56">
            <v>57</v>
          </cell>
          <cell r="JM56" t="str">
            <v>024006</v>
          </cell>
          <cell r="JN56">
            <v>83</v>
          </cell>
          <cell r="JO56" t="str">
            <v>024006</v>
          </cell>
          <cell r="JP56">
            <v>67</v>
          </cell>
          <cell r="JQ56" t="str">
            <v>024006</v>
          </cell>
          <cell r="JR56">
            <v>90</v>
          </cell>
          <cell r="JS56" t="str">
            <v>024006</v>
          </cell>
          <cell r="JT56">
            <v>53</v>
          </cell>
          <cell r="JU56" t="str">
            <v>024200</v>
          </cell>
          <cell r="JV56">
            <v>176</v>
          </cell>
          <cell r="JW56" t="str">
            <v>024200</v>
          </cell>
          <cell r="JX56">
            <v>93</v>
          </cell>
          <cell r="JY56" t="str">
            <v>024200</v>
          </cell>
          <cell r="JZ56">
            <v>174</v>
          </cell>
          <cell r="KA56" t="str">
            <v>024200</v>
          </cell>
          <cell r="KB56">
            <v>93</v>
          </cell>
          <cell r="KC56" t="str">
            <v>024200</v>
          </cell>
          <cell r="KD56">
            <v>141</v>
          </cell>
          <cell r="KE56" t="str">
            <v>024200</v>
          </cell>
          <cell r="KF56">
            <v>54</v>
          </cell>
          <cell r="KG56" t="str">
            <v>024200</v>
          </cell>
          <cell r="KH56">
            <v>104</v>
          </cell>
          <cell r="KI56" t="str">
            <v>024200</v>
          </cell>
          <cell r="KJ56">
            <v>63</v>
          </cell>
          <cell r="KK56" t="str">
            <v>024200</v>
          </cell>
          <cell r="KL56">
            <v>127</v>
          </cell>
          <cell r="KM56" t="str">
            <v>024200</v>
          </cell>
          <cell r="KN56">
            <v>54</v>
          </cell>
          <cell r="KO56" t="str">
            <v>024200</v>
          </cell>
          <cell r="KP56">
            <v>96</v>
          </cell>
          <cell r="KQ56" t="str">
            <v>024200</v>
          </cell>
          <cell r="KR56">
            <v>18</v>
          </cell>
          <cell r="KS56" t="str">
            <v>024200</v>
          </cell>
          <cell r="KT56">
            <v>50</v>
          </cell>
          <cell r="KU56" t="str">
            <v>024200</v>
          </cell>
          <cell r="KV56">
            <v>15</v>
          </cell>
          <cell r="KW56" t="str">
            <v>024200</v>
          </cell>
          <cell r="KX56">
            <v>30</v>
          </cell>
          <cell r="KY56" t="str">
            <v>024200</v>
          </cell>
          <cell r="KZ56">
            <v>14</v>
          </cell>
          <cell r="LA56" t="str">
            <v>024200</v>
          </cell>
          <cell r="LB56">
            <v>20</v>
          </cell>
          <cell r="LC56" t="str">
            <v>024200</v>
          </cell>
          <cell r="LD56">
            <v>24</v>
          </cell>
          <cell r="LE56" t="str">
            <v>024200</v>
          </cell>
          <cell r="LF56">
            <v>44</v>
          </cell>
          <cell r="LG56" t="str">
            <v>024200</v>
          </cell>
          <cell r="LH56">
            <v>19</v>
          </cell>
          <cell r="LI56" t="str">
            <v>024200</v>
          </cell>
          <cell r="LJ56">
            <v>68</v>
          </cell>
          <cell r="LK56" t="str">
            <v>024200</v>
          </cell>
          <cell r="LL56">
            <v>15</v>
          </cell>
          <cell r="LM56" t="str">
            <v>024200</v>
          </cell>
          <cell r="LN56">
            <v>57</v>
          </cell>
          <cell r="LO56" t="str">
            <v>024200</v>
          </cell>
          <cell r="LP56">
            <v>21</v>
          </cell>
          <cell r="LQ56" t="str">
            <v>024200</v>
          </cell>
          <cell r="LR56">
            <v>65</v>
          </cell>
          <cell r="LS56" t="str">
            <v>024200</v>
          </cell>
          <cell r="LT56">
            <v>16</v>
          </cell>
          <cell r="LU56" t="str">
            <v>024200</v>
          </cell>
          <cell r="LV56">
            <v>52</v>
          </cell>
          <cell r="LW56" t="str">
            <v>024200</v>
          </cell>
          <cell r="LX56">
            <v>10</v>
          </cell>
          <cell r="LY56" t="str">
            <v>024200</v>
          </cell>
          <cell r="LZ56">
            <v>45</v>
          </cell>
          <cell r="MA56" t="str">
            <v>024200</v>
          </cell>
          <cell r="MB56">
            <v>9</v>
          </cell>
          <cell r="MC56" t="str">
            <v>024200</v>
          </cell>
          <cell r="MD56">
            <v>32</v>
          </cell>
          <cell r="ME56" t="str">
            <v>024200</v>
          </cell>
          <cell r="MF56">
            <v>7</v>
          </cell>
          <cell r="MG56" t="str">
            <v>024200</v>
          </cell>
          <cell r="MH56">
            <v>23</v>
          </cell>
          <cell r="MI56" t="str">
            <v>024200</v>
          </cell>
          <cell r="MJ56">
            <v>7</v>
          </cell>
          <cell r="MK56" t="str">
            <v>024200</v>
          </cell>
          <cell r="ML56">
            <v>20</v>
          </cell>
          <cell r="MM56" t="str">
            <v>024200</v>
          </cell>
          <cell r="MN56">
            <v>1</v>
          </cell>
          <cell r="MO56" t="str">
            <v>024200</v>
          </cell>
          <cell r="MP56">
            <v>14</v>
          </cell>
          <cell r="MQ56" t="str">
            <v>024200</v>
          </cell>
          <cell r="MR56">
            <v>3</v>
          </cell>
          <cell r="MS56" t="str">
            <v>024200</v>
          </cell>
          <cell r="MT56">
            <v>17</v>
          </cell>
          <cell r="MU56" t="str">
            <v>024200</v>
          </cell>
          <cell r="MV56">
            <v>2</v>
          </cell>
          <cell r="MW56" t="str">
            <v>024200</v>
          </cell>
          <cell r="MX56">
            <v>13</v>
          </cell>
          <cell r="MY56" t="str">
            <v>024200</v>
          </cell>
          <cell r="MZ56">
            <v>3</v>
          </cell>
          <cell r="NA56" t="str">
            <v>024200</v>
          </cell>
          <cell r="NB56">
            <v>12</v>
          </cell>
          <cell r="NC56" t="str">
            <v>024200</v>
          </cell>
          <cell r="ND56">
            <v>1</v>
          </cell>
          <cell r="NE56" t="str">
            <v>024200</v>
          </cell>
          <cell r="NF56">
            <v>8</v>
          </cell>
          <cell r="NG56" t="str">
            <v>024200</v>
          </cell>
          <cell r="NH56">
            <v>3</v>
          </cell>
          <cell r="NI56" t="str">
            <v>025001</v>
          </cell>
          <cell r="NJ56">
            <v>18</v>
          </cell>
          <cell r="NK56" t="str">
            <v>024200</v>
          </cell>
          <cell r="NL56">
            <v>1</v>
          </cell>
          <cell r="NM56" t="str">
            <v>025001</v>
          </cell>
          <cell r="NN56">
            <v>13</v>
          </cell>
          <cell r="NQ56" t="str">
            <v>025001</v>
          </cell>
          <cell r="NR56">
            <v>5</v>
          </cell>
          <cell r="NU56" t="str">
            <v>025005</v>
          </cell>
          <cell r="NV56">
            <v>6</v>
          </cell>
          <cell r="NY56" t="str">
            <v>027002</v>
          </cell>
          <cell r="NZ56">
            <v>3</v>
          </cell>
          <cell r="OM56" t="str">
            <v>024200</v>
          </cell>
          <cell r="ON56">
            <v>1</v>
          </cell>
        </row>
        <row r="57">
          <cell r="C57" t="str">
            <v>025005</v>
          </cell>
          <cell r="D57">
            <v>54</v>
          </cell>
          <cell r="E57" t="str">
            <v>025005</v>
          </cell>
          <cell r="F57">
            <v>66</v>
          </cell>
          <cell r="G57" t="str">
            <v>025005</v>
          </cell>
          <cell r="H57">
            <v>66</v>
          </cell>
          <cell r="I57" t="str">
            <v>025005</v>
          </cell>
          <cell r="J57">
            <v>64</v>
          </cell>
          <cell r="K57" t="str">
            <v>025005</v>
          </cell>
          <cell r="L57">
            <v>97</v>
          </cell>
          <cell r="M57" t="str">
            <v>025005</v>
          </cell>
          <cell r="N57">
            <v>71</v>
          </cell>
          <cell r="O57" t="str">
            <v>025005</v>
          </cell>
          <cell r="P57">
            <v>70</v>
          </cell>
          <cell r="Q57" t="str">
            <v>025005</v>
          </cell>
          <cell r="R57">
            <v>80</v>
          </cell>
          <cell r="S57" t="str">
            <v>025005</v>
          </cell>
          <cell r="T57">
            <v>87</v>
          </cell>
          <cell r="U57" t="str">
            <v>025005</v>
          </cell>
          <cell r="V57">
            <v>87</v>
          </cell>
          <cell r="W57" t="str">
            <v>025005</v>
          </cell>
          <cell r="X57">
            <v>94</v>
          </cell>
          <cell r="Y57" t="str">
            <v>025005</v>
          </cell>
          <cell r="Z57">
            <v>77</v>
          </cell>
          <cell r="AA57" t="str">
            <v>025005</v>
          </cell>
          <cell r="AB57">
            <v>113</v>
          </cell>
          <cell r="AC57" t="str">
            <v>025004</v>
          </cell>
          <cell r="AD57">
            <v>137</v>
          </cell>
          <cell r="AE57" t="str">
            <v>025005</v>
          </cell>
          <cell r="AF57">
            <v>106</v>
          </cell>
          <cell r="AG57" t="str">
            <v>025005</v>
          </cell>
          <cell r="AH57">
            <v>87</v>
          </cell>
          <cell r="AI57" t="str">
            <v>025005</v>
          </cell>
          <cell r="AJ57">
            <v>90</v>
          </cell>
          <cell r="AK57" t="str">
            <v>025005</v>
          </cell>
          <cell r="AL57">
            <v>93</v>
          </cell>
          <cell r="AM57" t="str">
            <v>025005</v>
          </cell>
          <cell r="AN57">
            <v>94</v>
          </cell>
          <cell r="AO57" t="str">
            <v>025005</v>
          </cell>
          <cell r="AP57">
            <v>77</v>
          </cell>
          <cell r="AQ57" t="str">
            <v>025005</v>
          </cell>
          <cell r="AR57">
            <v>102</v>
          </cell>
          <cell r="AS57" t="str">
            <v>025005</v>
          </cell>
          <cell r="AT57">
            <v>99</v>
          </cell>
          <cell r="AU57" t="str">
            <v>025005</v>
          </cell>
          <cell r="AV57">
            <v>105</v>
          </cell>
          <cell r="AW57" t="str">
            <v>025005</v>
          </cell>
          <cell r="AX57">
            <v>92</v>
          </cell>
          <cell r="AY57" t="str">
            <v>025005</v>
          </cell>
          <cell r="AZ57">
            <v>111</v>
          </cell>
          <cell r="BA57" t="str">
            <v>025005</v>
          </cell>
          <cell r="BB57">
            <v>104</v>
          </cell>
          <cell r="BC57" t="str">
            <v>025004</v>
          </cell>
          <cell r="BD57">
            <v>132</v>
          </cell>
          <cell r="BE57" t="str">
            <v>025004</v>
          </cell>
          <cell r="BF57">
            <v>139</v>
          </cell>
          <cell r="BG57" t="str">
            <v>025004</v>
          </cell>
          <cell r="BH57">
            <v>89</v>
          </cell>
          <cell r="BI57" t="str">
            <v>025004</v>
          </cell>
          <cell r="BJ57">
            <v>82</v>
          </cell>
          <cell r="BK57" t="str">
            <v>025004</v>
          </cell>
          <cell r="BL57">
            <v>107</v>
          </cell>
          <cell r="BM57" t="str">
            <v>025004</v>
          </cell>
          <cell r="BN57">
            <v>82</v>
          </cell>
          <cell r="BO57" t="str">
            <v>023500</v>
          </cell>
          <cell r="BP57">
            <v>2566</v>
          </cell>
          <cell r="BQ57" t="str">
            <v>023500</v>
          </cell>
          <cell r="BR57">
            <v>3433</v>
          </cell>
          <cell r="BS57" t="str">
            <v>024001</v>
          </cell>
          <cell r="BT57">
            <v>189</v>
          </cell>
          <cell r="BU57" t="str">
            <v>024005</v>
          </cell>
          <cell r="BV57">
            <v>384</v>
          </cell>
          <cell r="BW57" t="str">
            <v>024001</v>
          </cell>
          <cell r="BX57">
            <v>184</v>
          </cell>
          <cell r="BY57" t="str">
            <v>024005</v>
          </cell>
          <cell r="BZ57">
            <v>414</v>
          </cell>
          <cell r="CA57" t="str">
            <v>024200</v>
          </cell>
          <cell r="CB57">
            <v>112</v>
          </cell>
          <cell r="CC57" t="str">
            <v>024006</v>
          </cell>
          <cell r="CD57">
            <v>49</v>
          </cell>
          <cell r="CE57" t="str">
            <v>024005</v>
          </cell>
          <cell r="CF57">
            <v>432</v>
          </cell>
          <cell r="CG57" t="str">
            <v>024005</v>
          </cell>
          <cell r="CH57">
            <v>358</v>
          </cell>
          <cell r="CI57" t="str">
            <v>024002</v>
          </cell>
          <cell r="CJ57">
            <v>105</v>
          </cell>
          <cell r="CK57" t="str">
            <v>024200</v>
          </cell>
          <cell r="CL57">
            <v>153</v>
          </cell>
          <cell r="CM57" t="str">
            <v>024200</v>
          </cell>
          <cell r="CN57">
            <v>133</v>
          </cell>
          <cell r="CO57" t="str">
            <v>024005</v>
          </cell>
          <cell r="CP57">
            <v>374</v>
          </cell>
          <cell r="CQ57" t="str">
            <v>024200</v>
          </cell>
          <cell r="CR57">
            <v>142</v>
          </cell>
          <cell r="CS57" t="str">
            <v>024006</v>
          </cell>
          <cell r="CT57">
            <v>49</v>
          </cell>
          <cell r="CU57" t="str">
            <v>024200</v>
          </cell>
          <cell r="CV57">
            <v>132</v>
          </cell>
          <cell r="CW57" t="str">
            <v>024200</v>
          </cell>
          <cell r="CX57">
            <v>204</v>
          </cell>
          <cell r="CY57" t="str">
            <v>024200</v>
          </cell>
          <cell r="CZ57">
            <v>149</v>
          </cell>
          <cell r="DA57" t="str">
            <v>024005</v>
          </cell>
          <cell r="DB57">
            <v>306</v>
          </cell>
          <cell r="DC57" t="str">
            <v>024200</v>
          </cell>
          <cell r="DD57">
            <v>173</v>
          </cell>
          <cell r="DE57" t="str">
            <v>024006</v>
          </cell>
          <cell r="DF57">
            <v>62</v>
          </cell>
          <cell r="DG57" t="str">
            <v>024200</v>
          </cell>
          <cell r="DH57">
            <v>170</v>
          </cell>
          <cell r="DI57" t="str">
            <v>024006</v>
          </cell>
          <cell r="DJ57">
            <v>59</v>
          </cell>
          <cell r="DK57" t="str">
            <v>024200</v>
          </cell>
          <cell r="DL57">
            <v>217</v>
          </cell>
          <cell r="DM57" t="str">
            <v>024200</v>
          </cell>
          <cell r="DN57">
            <v>260</v>
          </cell>
          <cell r="DO57" t="str">
            <v>024200</v>
          </cell>
          <cell r="DP57">
            <v>216</v>
          </cell>
          <cell r="DQ57" t="str">
            <v>024200</v>
          </cell>
          <cell r="DR57">
            <v>332</v>
          </cell>
          <cell r="DS57" t="str">
            <v>024006</v>
          </cell>
          <cell r="DT57">
            <v>126</v>
          </cell>
          <cell r="DU57" t="str">
            <v>024006</v>
          </cell>
          <cell r="DV57">
            <v>80</v>
          </cell>
          <cell r="DW57" t="str">
            <v>024200</v>
          </cell>
          <cell r="DX57">
            <v>303</v>
          </cell>
          <cell r="DY57" t="str">
            <v>024200</v>
          </cell>
          <cell r="DZ57">
            <v>410</v>
          </cell>
          <cell r="EA57" t="str">
            <v>024200</v>
          </cell>
          <cell r="EB57">
            <v>329</v>
          </cell>
          <cell r="EC57" t="str">
            <v>024200</v>
          </cell>
          <cell r="ED57">
            <v>430</v>
          </cell>
          <cell r="EE57" t="str">
            <v>024200</v>
          </cell>
          <cell r="EF57">
            <v>327</v>
          </cell>
          <cell r="EG57" t="str">
            <v>024005</v>
          </cell>
          <cell r="EH57">
            <v>778</v>
          </cell>
          <cell r="EI57" t="str">
            <v>024200</v>
          </cell>
          <cell r="EJ57">
            <v>339</v>
          </cell>
          <cell r="EK57" t="str">
            <v>024200</v>
          </cell>
          <cell r="EL57">
            <v>437</v>
          </cell>
          <cell r="EM57" t="str">
            <v>024200</v>
          </cell>
          <cell r="EN57">
            <v>299</v>
          </cell>
          <cell r="EO57" t="str">
            <v>024200</v>
          </cell>
          <cell r="EP57">
            <v>374</v>
          </cell>
          <cell r="EQ57" t="str">
            <v>024200</v>
          </cell>
          <cell r="ER57">
            <v>292</v>
          </cell>
          <cell r="ES57" t="str">
            <v>024006</v>
          </cell>
          <cell r="ET57">
            <v>97</v>
          </cell>
          <cell r="EU57" t="str">
            <v>024200</v>
          </cell>
          <cell r="EV57">
            <v>289</v>
          </cell>
          <cell r="EW57" t="str">
            <v>024006</v>
          </cell>
          <cell r="EX57">
            <v>88</v>
          </cell>
          <cell r="EY57" t="str">
            <v>025001</v>
          </cell>
          <cell r="EZ57">
            <v>379</v>
          </cell>
          <cell r="FA57" t="str">
            <v>024200</v>
          </cell>
          <cell r="FB57">
            <v>366</v>
          </cell>
          <cell r="FC57" t="str">
            <v>024200</v>
          </cell>
          <cell r="FD57">
            <v>260</v>
          </cell>
          <cell r="FE57" t="str">
            <v>024200</v>
          </cell>
          <cell r="FF57">
            <v>333</v>
          </cell>
          <cell r="FG57" t="str">
            <v>024200</v>
          </cell>
          <cell r="FH57">
            <v>227</v>
          </cell>
          <cell r="FI57" t="str">
            <v>024200</v>
          </cell>
          <cell r="FJ57">
            <v>259</v>
          </cell>
          <cell r="FK57" t="str">
            <v>024200</v>
          </cell>
          <cell r="FL57">
            <v>223</v>
          </cell>
          <cell r="FM57" t="str">
            <v>024200</v>
          </cell>
          <cell r="FN57">
            <v>274</v>
          </cell>
          <cell r="FO57" t="str">
            <v>024200</v>
          </cell>
          <cell r="FP57">
            <v>203</v>
          </cell>
          <cell r="FQ57" t="str">
            <v>024200</v>
          </cell>
          <cell r="FR57">
            <v>271</v>
          </cell>
          <cell r="FS57" t="str">
            <v>024200</v>
          </cell>
          <cell r="FT57">
            <v>197</v>
          </cell>
          <cell r="FU57" t="str">
            <v>024200</v>
          </cell>
          <cell r="FV57">
            <v>223</v>
          </cell>
          <cell r="FW57" t="str">
            <v>024200</v>
          </cell>
          <cell r="FX57">
            <v>167</v>
          </cell>
          <cell r="FY57" t="str">
            <v>024200</v>
          </cell>
          <cell r="FZ57">
            <v>203</v>
          </cell>
          <cell r="GA57" t="str">
            <v>024006</v>
          </cell>
          <cell r="GB57">
            <v>66</v>
          </cell>
          <cell r="GC57" t="str">
            <v>024200</v>
          </cell>
          <cell r="GD57">
            <v>211</v>
          </cell>
          <cell r="GE57" t="str">
            <v>024200</v>
          </cell>
          <cell r="GF57">
            <v>152</v>
          </cell>
          <cell r="GG57" t="str">
            <v>024200</v>
          </cell>
          <cell r="GH57">
            <v>187</v>
          </cell>
          <cell r="GI57" t="str">
            <v>024200</v>
          </cell>
          <cell r="GJ57">
            <v>177</v>
          </cell>
          <cell r="GK57" t="str">
            <v>024200</v>
          </cell>
          <cell r="GL57">
            <v>186</v>
          </cell>
          <cell r="GM57" t="str">
            <v>024200</v>
          </cell>
          <cell r="GN57">
            <v>171</v>
          </cell>
          <cell r="GO57" t="str">
            <v>024200</v>
          </cell>
          <cell r="GP57">
            <v>180</v>
          </cell>
          <cell r="GQ57" t="str">
            <v>024200</v>
          </cell>
          <cell r="GR57">
            <v>152</v>
          </cell>
          <cell r="GS57" t="str">
            <v>024200</v>
          </cell>
          <cell r="GT57">
            <v>175</v>
          </cell>
          <cell r="GU57" t="str">
            <v>024200</v>
          </cell>
          <cell r="GV57">
            <v>134</v>
          </cell>
          <cell r="GW57" t="str">
            <v>024200</v>
          </cell>
          <cell r="GX57">
            <v>161</v>
          </cell>
          <cell r="GY57" t="str">
            <v>024200</v>
          </cell>
          <cell r="GZ57">
            <v>151</v>
          </cell>
          <cell r="HA57" t="str">
            <v>024200</v>
          </cell>
          <cell r="HB57">
            <v>169</v>
          </cell>
          <cell r="HC57" t="str">
            <v>024200</v>
          </cell>
          <cell r="HD57">
            <v>149</v>
          </cell>
          <cell r="HE57" t="str">
            <v>024006</v>
          </cell>
          <cell r="HF57">
            <v>115</v>
          </cell>
          <cell r="HG57" t="str">
            <v>024200</v>
          </cell>
          <cell r="HH57">
            <v>134</v>
          </cell>
          <cell r="HI57" t="str">
            <v>024200</v>
          </cell>
          <cell r="HJ57">
            <v>163</v>
          </cell>
          <cell r="HK57" t="str">
            <v>024200</v>
          </cell>
          <cell r="HL57">
            <v>144</v>
          </cell>
          <cell r="HM57" t="str">
            <v>024200</v>
          </cell>
          <cell r="HN57">
            <v>190</v>
          </cell>
          <cell r="HO57" t="str">
            <v>024200</v>
          </cell>
          <cell r="HP57">
            <v>147</v>
          </cell>
          <cell r="HQ57" t="str">
            <v>024200</v>
          </cell>
          <cell r="HR57">
            <v>164</v>
          </cell>
          <cell r="HS57" t="str">
            <v>024200</v>
          </cell>
          <cell r="HT57">
            <v>158</v>
          </cell>
          <cell r="HU57" t="str">
            <v>024200</v>
          </cell>
          <cell r="HV57">
            <v>223</v>
          </cell>
          <cell r="HW57" t="str">
            <v>024200</v>
          </cell>
          <cell r="HX57">
            <v>143</v>
          </cell>
          <cell r="HY57" t="str">
            <v>024200</v>
          </cell>
          <cell r="HZ57">
            <v>242</v>
          </cell>
          <cell r="IA57" t="str">
            <v>024200</v>
          </cell>
          <cell r="IB57">
            <v>167</v>
          </cell>
          <cell r="IC57" t="str">
            <v>024200</v>
          </cell>
          <cell r="ID57">
            <v>246</v>
          </cell>
          <cell r="IE57" t="str">
            <v>024200</v>
          </cell>
          <cell r="IF57">
            <v>175</v>
          </cell>
          <cell r="IG57" t="str">
            <v>024200</v>
          </cell>
          <cell r="IH57">
            <v>259</v>
          </cell>
          <cell r="II57" t="str">
            <v>024200</v>
          </cell>
          <cell r="IJ57">
            <v>186</v>
          </cell>
          <cell r="IK57" t="str">
            <v>024006</v>
          </cell>
          <cell r="IL57">
            <v>154</v>
          </cell>
          <cell r="IM57" t="str">
            <v>024200</v>
          </cell>
          <cell r="IN57">
            <v>149</v>
          </cell>
          <cell r="IO57" t="str">
            <v>024200</v>
          </cell>
          <cell r="IP57">
            <v>257</v>
          </cell>
          <cell r="IQ57" t="str">
            <v>024200</v>
          </cell>
          <cell r="IR57">
            <v>186</v>
          </cell>
          <cell r="IS57" t="str">
            <v>024200</v>
          </cell>
          <cell r="IT57">
            <v>271</v>
          </cell>
          <cell r="IU57" t="str">
            <v>024200</v>
          </cell>
          <cell r="IV57">
            <v>161</v>
          </cell>
          <cell r="IW57" t="str">
            <v>024200</v>
          </cell>
          <cell r="IX57">
            <v>232</v>
          </cell>
          <cell r="IY57" t="str">
            <v>024200</v>
          </cell>
          <cell r="IZ57">
            <v>150</v>
          </cell>
          <cell r="JA57" t="str">
            <v>024200</v>
          </cell>
          <cell r="JB57">
            <v>218</v>
          </cell>
          <cell r="JC57" t="str">
            <v>025001</v>
          </cell>
          <cell r="JD57">
            <v>280</v>
          </cell>
          <cell r="JE57" t="str">
            <v>024200</v>
          </cell>
          <cell r="JF57">
            <v>214</v>
          </cell>
          <cell r="JG57" t="str">
            <v>025001</v>
          </cell>
          <cell r="JH57">
            <v>274</v>
          </cell>
          <cell r="JI57" t="str">
            <v>024200</v>
          </cell>
          <cell r="JJ57">
            <v>218</v>
          </cell>
          <cell r="JK57" t="str">
            <v>024200</v>
          </cell>
          <cell r="JL57">
            <v>97</v>
          </cell>
          <cell r="JM57" t="str">
            <v>024200</v>
          </cell>
          <cell r="JN57">
            <v>180</v>
          </cell>
          <cell r="JO57" t="str">
            <v>024200</v>
          </cell>
          <cell r="JP57">
            <v>108</v>
          </cell>
          <cell r="JQ57" t="str">
            <v>024200</v>
          </cell>
          <cell r="JR57">
            <v>170</v>
          </cell>
          <cell r="JS57" t="str">
            <v>024200</v>
          </cell>
          <cell r="JT57">
            <v>105</v>
          </cell>
          <cell r="JU57" t="str">
            <v>025001</v>
          </cell>
          <cell r="JV57">
            <v>313</v>
          </cell>
          <cell r="JW57" t="str">
            <v>025001</v>
          </cell>
          <cell r="JX57">
            <v>159</v>
          </cell>
          <cell r="JY57" t="str">
            <v>025001</v>
          </cell>
          <cell r="JZ57">
            <v>260</v>
          </cell>
          <cell r="KA57" t="str">
            <v>025001</v>
          </cell>
          <cell r="KB57">
            <v>173</v>
          </cell>
          <cell r="KC57" t="str">
            <v>025001</v>
          </cell>
          <cell r="KD57">
            <v>293</v>
          </cell>
          <cell r="KE57" t="str">
            <v>025001</v>
          </cell>
          <cell r="KF57">
            <v>113</v>
          </cell>
          <cell r="KG57" t="str">
            <v>025001</v>
          </cell>
          <cell r="KH57">
            <v>203</v>
          </cell>
          <cell r="KI57" t="str">
            <v>025001</v>
          </cell>
          <cell r="KJ57">
            <v>106</v>
          </cell>
          <cell r="KK57" t="str">
            <v>025001</v>
          </cell>
          <cell r="KL57">
            <v>221</v>
          </cell>
          <cell r="KM57" t="str">
            <v>025001</v>
          </cell>
          <cell r="KN57">
            <v>62</v>
          </cell>
          <cell r="KO57" t="str">
            <v>025001</v>
          </cell>
          <cell r="KP57">
            <v>160</v>
          </cell>
          <cell r="KQ57" t="str">
            <v>025001</v>
          </cell>
          <cell r="KR57">
            <v>42</v>
          </cell>
          <cell r="KS57" t="str">
            <v>025001</v>
          </cell>
          <cell r="KT57">
            <v>69</v>
          </cell>
          <cell r="KU57" t="str">
            <v>025001</v>
          </cell>
          <cell r="KV57">
            <v>31</v>
          </cell>
          <cell r="KW57" t="str">
            <v>025001</v>
          </cell>
          <cell r="KX57">
            <v>59</v>
          </cell>
          <cell r="KY57" t="str">
            <v>025001</v>
          </cell>
          <cell r="KZ57">
            <v>28</v>
          </cell>
          <cell r="LA57" t="str">
            <v>025001</v>
          </cell>
          <cell r="LB57">
            <v>65</v>
          </cell>
          <cell r="LC57" t="str">
            <v>025001</v>
          </cell>
          <cell r="LD57">
            <v>45</v>
          </cell>
          <cell r="LE57" t="str">
            <v>025001</v>
          </cell>
          <cell r="LF57">
            <v>85</v>
          </cell>
          <cell r="LG57" t="str">
            <v>025001</v>
          </cell>
          <cell r="LH57">
            <v>42</v>
          </cell>
          <cell r="LI57" t="str">
            <v>025001</v>
          </cell>
          <cell r="LJ57">
            <v>125</v>
          </cell>
          <cell r="LK57" t="str">
            <v>025001</v>
          </cell>
          <cell r="LL57">
            <v>61</v>
          </cell>
          <cell r="LM57" t="str">
            <v>025001</v>
          </cell>
          <cell r="LN57">
            <v>135</v>
          </cell>
          <cell r="LO57" t="str">
            <v>025001</v>
          </cell>
          <cell r="LP57">
            <v>60</v>
          </cell>
          <cell r="LQ57" t="str">
            <v>025001</v>
          </cell>
          <cell r="LR57">
            <v>126</v>
          </cell>
          <cell r="LS57" t="str">
            <v>025001</v>
          </cell>
          <cell r="LT57">
            <v>30</v>
          </cell>
          <cell r="LU57" t="str">
            <v>025001</v>
          </cell>
          <cell r="LV57">
            <v>106</v>
          </cell>
          <cell r="LW57" t="str">
            <v>025001</v>
          </cell>
          <cell r="LX57">
            <v>32</v>
          </cell>
          <cell r="LY57" t="str">
            <v>025001</v>
          </cell>
          <cell r="LZ57">
            <v>104</v>
          </cell>
          <cell r="MA57" t="str">
            <v>025001</v>
          </cell>
          <cell r="MB57">
            <v>33</v>
          </cell>
          <cell r="MC57" t="str">
            <v>025001</v>
          </cell>
          <cell r="MD57">
            <v>110</v>
          </cell>
          <cell r="ME57" t="str">
            <v>025001</v>
          </cell>
          <cell r="MF57">
            <v>34</v>
          </cell>
          <cell r="MG57" t="str">
            <v>025001</v>
          </cell>
          <cell r="MH57">
            <v>55</v>
          </cell>
          <cell r="MI57" t="str">
            <v>025001</v>
          </cell>
          <cell r="MJ57">
            <v>14</v>
          </cell>
          <cell r="MK57" t="str">
            <v>025001</v>
          </cell>
          <cell r="ML57">
            <v>48</v>
          </cell>
          <cell r="MM57" t="str">
            <v>025001</v>
          </cell>
          <cell r="MN57">
            <v>9</v>
          </cell>
          <cell r="MO57" t="str">
            <v>025001</v>
          </cell>
          <cell r="MP57">
            <v>41</v>
          </cell>
          <cell r="MQ57" t="str">
            <v>025001</v>
          </cell>
          <cell r="MR57">
            <v>6</v>
          </cell>
          <cell r="MS57" t="str">
            <v>025001</v>
          </cell>
          <cell r="MT57">
            <v>43</v>
          </cell>
          <cell r="MU57" t="str">
            <v>025001</v>
          </cell>
          <cell r="MV57">
            <v>12</v>
          </cell>
          <cell r="MW57" t="str">
            <v>025001</v>
          </cell>
          <cell r="MX57">
            <v>35</v>
          </cell>
          <cell r="MY57" t="str">
            <v>025001</v>
          </cell>
          <cell r="MZ57">
            <v>5</v>
          </cell>
          <cell r="NA57" t="str">
            <v>025001</v>
          </cell>
          <cell r="NB57">
            <v>35</v>
          </cell>
          <cell r="NC57" t="str">
            <v>025001</v>
          </cell>
          <cell r="ND57">
            <v>4</v>
          </cell>
          <cell r="NE57" t="str">
            <v>025001</v>
          </cell>
          <cell r="NF57">
            <v>28</v>
          </cell>
          <cell r="NG57" t="str">
            <v>025001</v>
          </cell>
          <cell r="NH57">
            <v>6</v>
          </cell>
          <cell r="NI57" t="str">
            <v>025002</v>
          </cell>
          <cell r="NJ57">
            <v>14</v>
          </cell>
          <cell r="NK57" t="str">
            <v>025001</v>
          </cell>
          <cell r="NL57">
            <v>3</v>
          </cell>
          <cell r="NM57" t="str">
            <v>025002</v>
          </cell>
          <cell r="NN57">
            <v>3</v>
          </cell>
          <cell r="NO57" t="str">
            <v>025001</v>
          </cell>
          <cell r="NP57">
            <v>1</v>
          </cell>
          <cell r="NQ57" t="str">
            <v>025002</v>
          </cell>
          <cell r="NR57">
            <v>5</v>
          </cell>
          <cell r="NU57" t="str">
            <v>026001</v>
          </cell>
          <cell r="NV57">
            <v>5</v>
          </cell>
          <cell r="NW57" t="str">
            <v>025001</v>
          </cell>
          <cell r="NX57">
            <v>1</v>
          </cell>
          <cell r="NY57" t="str">
            <v>028000</v>
          </cell>
          <cell r="NZ57">
            <v>3</v>
          </cell>
          <cell r="OQ57" t="str">
            <v>025001</v>
          </cell>
          <cell r="OR57">
            <v>1</v>
          </cell>
        </row>
        <row r="58">
          <cell r="C58" t="str">
            <v>026001</v>
          </cell>
          <cell r="D58">
            <v>136</v>
          </cell>
          <cell r="E58" t="str">
            <v>026001</v>
          </cell>
          <cell r="F58">
            <v>154</v>
          </cell>
          <cell r="G58" t="str">
            <v>026001</v>
          </cell>
          <cell r="H58">
            <v>175</v>
          </cell>
          <cell r="I58" t="str">
            <v>026001</v>
          </cell>
          <cell r="J58">
            <v>151</v>
          </cell>
          <cell r="K58" t="str">
            <v>026001</v>
          </cell>
          <cell r="L58">
            <v>171</v>
          </cell>
          <cell r="M58" t="str">
            <v>026001</v>
          </cell>
          <cell r="N58">
            <v>153</v>
          </cell>
          <cell r="O58" t="str">
            <v>026001</v>
          </cell>
          <cell r="P58">
            <v>219</v>
          </cell>
          <cell r="Q58" t="str">
            <v>026001</v>
          </cell>
          <cell r="R58">
            <v>178</v>
          </cell>
          <cell r="S58" t="str">
            <v>026001</v>
          </cell>
          <cell r="T58">
            <v>202</v>
          </cell>
          <cell r="U58" t="str">
            <v>026001</v>
          </cell>
          <cell r="V58">
            <v>177</v>
          </cell>
          <cell r="W58" t="str">
            <v>026001</v>
          </cell>
          <cell r="X58">
            <v>224</v>
          </cell>
          <cell r="Y58" t="str">
            <v>026001</v>
          </cell>
          <cell r="Z58">
            <v>186</v>
          </cell>
          <cell r="AA58" t="str">
            <v>026001</v>
          </cell>
          <cell r="AB58">
            <v>236</v>
          </cell>
          <cell r="AC58" t="str">
            <v>025005</v>
          </cell>
          <cell r="AD58">
            <v>99</v>
          </cell>
          <cell r="AE58" t="str">
            <v>026001</v>
          </cell>
          <cell r="AF58">
            <v>240</v>
          </cell>
          <cell r="AG58" t="str">
            <v>026001</v>
          </cell>
          <cell r="AH58">
            <v>222</v>
          </cell>
          <cell r="AI58" t="str">
            <v>026001</v>
          </cell>
          <cell r="AJ58">
            <v>240</v>
          </cell>
          <cell r="AK58" t="str">
            <v>026001</v>
          </cell>
          <cell r="AL58">
            <v>227</v>
          </cell>
          <cell r="AM58" t="str">
            <v>026001</v>
          </cell>
          <cell r="AN58">
            <v>248</v>
          </cell>
          <cell r="AO58" t="str">
            <v>026001</v>
          </cell>
          <cell r="AP58">
            <v>224</v>
          </cell>
          <cell r="AQ58" t="str">
            <v>026001</v>
          </cell>
          <cell r="AR58">
            <v>241</v>
          </cell>
          <cell r="AS58" t="str">
            <v>026001</v>
          </cell>
          <cell r="AT58">
            <v>232</v>
          </cell>
          <cell r="AU58" t="str">
            <v>026001</v>
          </cell>
          <cell r="AV58">
            <v>208</v>
          </cell>
          <cell r="AW58" t="str">
            <v>026001</v>
          </cell>
          <cell r="AX58">
            <v>204</v>
          </cell>
          <cell r="AY58" t="str">
            <v>026001</v>
          </cell>
          <cell r="AZ58">
            <v>193</v>
          </cell>
          <cell r="BA58" t="str">
            <v>026001</v>
          </cell>
          <cell r="BB58">
            <v>230</v>
          </cell>
          <cell r="BC58" t="str">
            <v>025005</v>
          </cell>
          <cell r="BD58">
            <v>103</v>
          </cell>
          <cell r="BE58" t="str">
            <v>025005</v>
          </cell>
          <cell r="BF58">
            <v>92</v>
          </cell>
          <cell r="BG58" t="str">
            <v>025005</v>
          </cell>
          <cell r="BH58">
            <v>78</v>
          </cell>
          <cell r="BI58" t="str">
            <v>025005</v>
          </cell>
          <cell r="BJ58">
            <v>77</v>
          </cell>
          <cell r="BK58" t="str">
            <v>025005</v>
          </cell>
          <cell r="BL58">
            <v>88</v>
          </cell>
          <cell r="BM58" t="str">
            <v>025005</v>
          </cell>
          <cell r="BN58">
            <v>75</v>
          </cell>
          <cell r="BO58" t="str">
            <v>024001</v>
          </cell>
          <cell r="BP58">
            <v>196</v>
          </cell>
          <cell r="BQ58" t="str">
            <v>024001</v>
          </cell>
          <cell r="BR58">
            <v>166</v>
          </cell>
          <cell r="BS58" t="str">
            <v>024002</v>
          </cell>
          <cell r="BT58">
            <v>63</v>
          </cell>
          <cell r="BU58" t="str">
            <v>024006</v>
          </cell>
          <cell r="BV58">
            <v>45</v>
          </cell>
          <cell r="BW58" t="str">
            <v>024002</v>
          </cell>
          <cell r="BX58">
            <v>96</v>
          </cell>
          <cell r="BY58" t="str">
            <v>024006</v>
          </cell>
          <cell r="BZ58">
            <v>49</v>
          </cell>
          <cell r="CA58" t="str">
            <v>025001</v>
          </cell>
          <cell r="CB58">
            <v>291</v>
          </cell>
          <cell r="CC58" t="str">
            <v>024200</v>
          </cell>
          <cell r="CD58">
            <v>124</v>
          </cell>
          <cell r="CE58" t="str">
            <v>024006</v>
          </cell>
          <cell r="CF58">
            <v>51</v>
          </cell>
          <cell r="CG58" t="str">
            <v>024006</v>
          </cell>
          <cell r="CH58">
            <v>40</v>
          </cell>
          <cell r="CI58" t="str">
            <v>024005</v>
          </cell>
          <cell r="CJ58">
            <v>386</v>
          </cell>
          <cell r="CK58" t="str">
            <v>025001</v>
          </cell>
          <cell r="CL58">
            <v>261</v>
          </cell>
          <cell r="CM58" t="str">
            <v>025001</v>
          </cell>
          <cell r="CN58">
            <v>248</v>
          </cell>
          <cell r="CO58" t="str">
            <v>024006</v>
          </cell>
          <cell r="CP58">
            <v>51</v>
          </cell>
          <cell r="CQ58" t="str">
            <v>025001</v>
          </cell>
          <cell r="CR58">
            <v>258</v>
          </cell>
          <cell r="CS58" t="str">
            <v>024200</v>
          </cell>
          <cell r="CT58">
            <v>176</v>
          </cell>
          <cell r="CU58" t="str">
            <v>025001</v>
          </cell>
          <cell r="CV58">
            <v>274</v>
          </cell>
          <cell r="CW58" t="str">
            <v>025001</v>
          </cell>
          <cell r="CX58">
            <v>235</v>
          </cell>
          <cell r="CY58" t="str">
            <v>025001</v>
          </cell>
          <cell r="CZ58">
            <v>270</v>
          </cell>
          <cell r="DA58" t="str">
            <v>024006</v>
          </cell>
          <cell r="DB58">
            <v>70</v>
          </cell>
          <cell r="DC58" t="str">
            <v>025001</v>
          </cell>
          <cell r="DD58">
            <v>266</v>
          </cell>
          <cell r="DE58" t="str">
            <v>024200</v>
          </cell>
          <cell r="DF58">
            <v>242</v>
          </cell>
          <cell r="DG58" t="str">
            <v>025001</v>
          </cell>
          <cell r="DH58">
            <v>272</v>
          </cell>
          <cell r="DI58" t="str">
            <v>024200</v>
          </cell>
          <cell r="DJ58">
            <v>253</v>
          </cell>
          <cell r="DK58" t="str">
            <v>025001</v>
          </cell>
          <cell r="DL58">
            <v>332</v>
          </cell>
          <cell r="DM58" t="str">
            <v>025001</v>
          </cell>
          <cell r="DN58">
            <v>302</v>
          </cell>
          <cell r="DO58" t="str">
            <v>025001</v>
          </cell>
          <cell r="DP58">
            <v>315</v>
          </cell>
          <cell r="DQ58" t="str">
            <v>025001</v>
          </cell>
          <cell r="DR58">
            <v>309</v>
          </cell>
          <cell r="DS58" t="str">
            <v>024200</v>
          </cell>
          <cell r="DT58">
            <v>243</v>
          </cell>
          <cell r="DU58" t="str">
            <v>024200</v>
          </cell>
          <cell r="DV58">
            <v>381</v>
          </cell>
          <cell r="DW58" t="str">
            <v>025001</v>
          </cell>
          <cell r="DX58">
            <v>388</v>
          </cell>
          <cell r="DY58" t="str">
            <v>025001</v>
          </cell>
          <cell r="DZ58">
            <v>367</v>
          </cell>
          <cell r="EA58" t="str">
            <v>025001</v>
          </cell>
          <cell r="EB58">
            <v>405</v>
          </cell>
          <cell r="EC58" t="str">
            <v>025001</v>
          </cell>
          <cell r="ED58">
            <v>423</v>
          </cell>
          <cell r="EE58" t="str">
            <v>025001</v>
          </cell>
          <cell r="EF58">
            <v>459</v>
          </cell>
          <cell r="EG58" t="str">
            <v>024006</v>
          </cell>
          <cell r="EH58">
            <v>104</v>
          </cell>
          <cell r="EI58" t="str">
            <v>025001</v>
          </cell>
          <cell r="EJ58">
            <v>418</v>
          </cell>
          <cell r="EK58" t="str">
            <v>025001</v>
          </cell>
          <cell r="EL58">
            <v>430</v>
          </cell>
          <cell r="EM58" t="str">
            <v>025001</v>
          </cell>
          <cell r="EN58">
            <v>406</v>
          </cell>
          <cell r="EO58" t="str">
            <v>025001</v>
          </cell>
          <cell r="EP58">
            <v>444</v>
          </cell>
          <cell r="EQ58" t="str">
            <v>025001</v>
          </cell>
          <cell r="ER58">
            <v>397</v>
          </cell>
          <cell r="ES58" t="str">
            <v>024200</v>
          </cell>
          <cell r="ET58">
            <v>358</v>
          </cell>
          <cell r="EU58" t="str">
            <v>025001</v>
          </cell>
          <cell r="EV58">
            <v>419</v>
          </cell>
          <cell r="EW58" t="str">
            <v>024200</v>
          </cell>
          <cell r="EX58">
            <v>366</v>
          </cell>
          <cell r="EY58" t="str">
            <v>025002</v>
          </cell>
          <cell r="EZ58">
            <v>153</v>
          </cell>
          <cell r="FA58" t="str">
            <v>025001</v>
          </cell>
          <cell r="FB58">
            <v>406</v>
          </cell>
          <cell r="FC58" t="str">
            <v>025001</v>
          </cell>
          <cell r="FD58">
            <v>362</v>
          </cell>
          <cell r="FE58" t="str">
            <v>025001</v>
          </cell>
          <cell r="FF58">
            <v>381</v>
          </cell>
          <cell r="FG58" t="str">
            <v>025001</v>
          </cell>
          <cell r="FH58">
            <v>314</v>
          </cell>
          <cell r="FI58" t="str">
            <v>025001</v>
          </cell>
          <cell r="FJ58">
            <v>357</v>
          </cell>
          <cell r="FK58" t="str">
            <v>025001</v>
          </cell>
          <cell r="FL58">
            <v>352</v>
          </cell>
          <cell r="FM58" t="str">
            <v>025001</v>
          </cell>
          <cell r="FN58">
            <v>374</v>
          </cell>
          <cell r="FO58" t="str">
            <v>025001</v>
          </cell>
          <cell r="FP58">
            <v>325</v>
          </cell>
          <cell r="FQ58" t="str">
            <v>025001</v>
          </cell>
          <cell r="FR58">
            <v>363</v>
          </cell>
          <cell r="FS58" t="str">
            <v>025001</v>
          </cell>
          <cell r="FT58">
            <v>290</v>
          </cell>
          <cell r="FU58" t="str">
            <v>025001</v>
          </cell>
          <cell r="FV58">
            <v>351</v>
          </cell>
          <cell r="FW58" t="str">
            <v>025001</v>
          </cell>
          <cell r="FX58">
            <v>308</v>
          </cell>
          <cell r="FY58" t="str">
            <v>025001</v>
          </cell>
          <cell r="FZ58">
            <v>370</v>
          </cell>
          <cell r="GA58" t="str">
            <v>024200</v>
          </cell>
          <cell r="GB58">
            <v>160</v>
          </cell>
          <cell r="GC58" t="str">
            <v>025001</v>
          </cell>
          <cell r="GD58">
            <v>359</v>
          </cell>
          <cell r="GE58" t="str">
            <v>025001</v>
          </cell>
          <cell r="GF58">
            <v>313</v>
          </cell>
          <cell r="GG58" t="str">
            <v>025001</v>
          </cell>
          <cell r="GH58">
            <v>331</v>
          </cell>
          <cell r="GI58" t="str">
            <v>025001</v>
          </cell>
          <cell r="GJ58">
            <v>299</v>
          </cell>
          <cell r="GK58" t="str">
            <v>025001</v>
          </cell>
          <cell r="GL58">
            <v>323</v>
          </cell>
          <cell r="GM58" t="str">
            <v>025001</v>
          </cell>
          <cell r="GN58">
            <v>324</v>
          </cell>
          <cell r="GO58" t="str">
            <v>025001</v>
          </cell>
          <cell r="GP58">
            <v>371</v>
          </cell>
          <cell r="GQ58" t="str">
            <v>025001</v>
          </cell>
          <cell r="GR58">
            <v>304</v>
          </cell>
          <cell r="GS58" t="str">
            <v>025001</v>
          </cell>
          <cell r="GT58">
            <v>369</v>
          </cell>
          <cell r="GU58" t="str">
            <v>025001</v>
          </cell>
          <cell r="GV58">
            <v>296</v>
          </cell>
          <cell r="GW58" t="str">
            <v>025001</v>
          </cell>
          <cell r="GX58">
            <v>356</v>
          </cell>
          <cell r="GY58" t="str">
            <v>025001</v>
          </cell>
          <cell r="GZ58">
            <v>292</v>
          </cell>
          <cell r="HA58" t="str">
            <v>025001</v>
          </cell>
          <cell r="HB58">
            <v>328</v>
          </cell>
          <cell r="HC58" t="str">
            <v>025001</v>
          </cell>
          <cell r="HD58">
            <v>336</v>
          </cell>
          <cell r="HE58" t="str">
            <v>024200</v>
          </cell>
          <cell r="HF58">
            <v>187</v>
          </cell>
          <cell r="HG58" t="str">
            <v>025001</v>
          </cell>
          <cell r="HH58">
            <v>318</v>
          </cell>
          <cell r="HI58" t="str">
            <v>025001</v>
          </cell>
          <cell r="HJ58">
            <v>371</v>
          </cell>
          <cell r="HK58" t="str">
            <v>025001</v>
          </cell>
          <cell r="HL58">
            <v>323</v>
          </cell>
          <cell r="HM58" t="str">
            <v>025001</v>
          </cell>
          <cell r="HN58">
            <v>379</v>
          </cell>
          <cell r="HO58" t="str">
            <v>025001</v>
          </cell>
          <cell r="HP58">
            <v>320</v>
          </cell>
          <cell r="HQ58" t="str">
            <v>025001</v>
          </cell>
          <cell r="HR58">
            <v>355</v>
          </cell>
          <cell r="HS58" t="str">
            <v>025001</v>
          </cell>
          <cell r="HT58">
            <v>352</v>
          </cell>
          <cell r="HU58" t="str">
            <v>025001</v>
          </cell>
          <cell r="HV58">
            <v>462</v>
          </cell>
          <cell r="HW58" t="str">
            <v>025001</v>
          </cell>
          <cell r="HX58">
            <v>377</v>
          </cell>
          <cell r="HY58" t="str">
            <v>025001</v>
          </cell>
          <cell r="HZ58">
            <v>437</v>
          </cell>
          <cell r="IA58" t="str">
            <v>025001</v>
          </cell>
          <cell r="IB58">
            <v>381</v>
          </cell>
          <cell r="IC58" t="str">
            <v>025001</v>
          </cell>
          <cell r="ID58">
            <v>428</v>
          </cell>
          <cell r="IE58" t="str">
            <v>025001</v>
          </cell>
          <cell r="IF58">
            <v>414</v>
          </cell>
          <cell r="IG58" t="str">
            <v>025001</v>
          </cell>
          <cell r="IH58">
            <v>472</v>
          </cell>
          <cell r="II58" t="str">
            <v>025001</v>
          </cell>
          <cell r="IJ58">
            <v>411</v>
          </cell>
          <cell r="IK58" t="str">
            <v>024200</v>
          </cell>
          <cell r="IL58">
            <v>294</v>
          </cell>
          <cell r="IM58" t="str">
            <v>025001</v>
          </cell>
          <cell r="IN58">
            <v>388</v>
          </cell>
          <cell r="IO58" t="str">
            <v>025001</v>
          </cell>
          <cell r="IP58">
            <v>482</v>
          </cell>
          <cell r="IQ58" t="str">
            <v>025001</v>
          </cell>
          <cell r="IR58">
            <v>400</v>
          </cell>
          <cell r="IS58" t="str">
            <v>025001</v>
          </cell>
          <cell r="IT58">
            <v>462</v>
          </cell>
          <cell r="IU58" t="str">
            <v>025001</v>
          </cell>
          <cell r="IV58">
            <v>340</v>
          </cell>
          <cell r="IW58" t="str">
            <v>025001</v>
          </cell>
          <cell r="IX58">
            <v>410</v>
          </cell>
          <cell r="IY58" t="str">
            <v>025001</v>
          </cell>
          <cell r="IZ58">
            <v>295</v>
          </cell>
          <cell r="JA58" t="str">
            <v>025001</v>
          </cell>
          <cell r="JB58">
            <v>436</v>
          </cell>
          <cell r="JC58" t="str">
            <v>025002</v>
          </cell>
          <cell r="JD58">
            <v>118</v>
          </cell>
          <cell r="JE58" t="str">
            <v>025001</v>
          </cell>
          <cell r="JF58">
            <v>418</v>
          </cell>
          <cell r="JG58" t="str">
            <v>025002</v>
          </cell>
          <cell r="JH58">
            <v>119</v>
          </cell>
          <cell r="JI58" t="str">
            <v>025001</v>
          </cell>
          <cell r="JJ58">
            <v>355</v>
          </cell>
          <cell r="JK58" t="str">
            <v>025001</v>
          </cell>
          <cell r="JL58">
            <v>229</v>
          </cell>
          <cell r="JM58" t="str">
            <v>025001</v>
          </cell>
          <cell r="JN58">
            <v>332</v>
          </cell>
          <cell r="JO58" t="str">
            <v>025001</v>
          </cell>
          <cell r="JP58">
            <v>231</v>
          </cell>
          <cell r="JQ58" t="str">
            <v>025001</v>
          </cell>
          <cell r="JR58">
            <v>358</v>
          </cell>
          <cell r="JS58" t="str">
            <v>025001</v>
          </cell>
          <cell r="JT58">
            <v>214</v>
          </cell>
          <cell r="JU58" t="str">
            <v>025002</v>
          </cell>
          <cell r="JV58">
            <v>98</v>
          </cell>
          <cell r="JW58" t="str">
            <v>025002</v>
          </cell>
          <cell r="JX58">
            <v>46</v>
          </cell>
          <cell r="JY58" t="str">
            <v>025002</v>
          </cell>
          <cell r="JZ58">
            <v>83</v>
          </cell>
          <cell r="KA58" t="str">
            <v>025002</v>
          </cell>
          <cell r="KB58">
            <v>67</v>
          </cell>
          <cell r="KC58" t="str">
            <v>025002</v>
          </cell>
          <cell r="KD58">
            <v>84</v>
          </cell>
          <cell r="KE58" t="str">
            <v>025002</v>
          </cell>
          <cell r="KF58">
            <v>41</v>
          </cell>
          <cell r="KG58" t="str">
            <v>025002</v>
          </cell>
          <cell r="KH58">
            <v>69</v>
          </cell>
          <cell r="KI58" t="str">
            <v>025002</v>
          </cell>
          <cell r="KJ58">
            <v>40</v>
          </cell>
          <cell r="KK58" t="str">
            <v>025002</v>
          </cell>
          <cell r="KL58">
            <v>64</v>
          </cell>
          <cell r="KM58" t="str">
            <v>025002</v>
          </cell>
          <cell r="KN58">
            <v>21</v>
          </cell>
          <cell r="KO58" t="str">
            <v>025002</v>
          </cell>
          <cell r="KP58">
            <v>56</v>
          </cell>
          <cell r="KQ58" t="str">
            <v>025002</v>
          </cell>
          <cell r="KR58">
            <v>14</v>
          </cell>
          <cell r="KS58" t="str">
            <v>025002</v>
          </cell>
          <cell r="KT58">
            <v>28</v>
          </cell>
          <cell r="KU58" t="str">
            <v>025002</v>
          </cell>
          <cell r="KV58">
            <v>5</v>
          </cell>
          <cell r="KW58" t="str">
            <v>025002</v>
          </cell>
          <cell r="KX58">
            <v>17</v>
          </cell>
          <cell r="KY58" t="str">
            <v>025002</v>
          </cell>
          <cell r="KZ58">
            <v>14</v>
          </cell>
          <cell r="LA58" t="str">
            <v>025002</v>
          </cell>
          <cell r="LB58">
            <v>24</v>
          </cell>
          <cell r="LC58" t="str">
            <v>025002</v>
          </cell>
          <cell r="LD58">
            <v>23</v>
          </cell>
          <cell r="LE58" t="str">
            <v>025002</v>
          </cell>
          <cell r="LF58">
            <v>34</v>
          </cell>
          <cell r="LG58" t="str">
            <v>025002</v>
          </cell>
          <cell r="LH58">
            <v>26</v>
          </cell>
          <cell r="LI58" t="str">
            <v>025002</v>
          </cell>
          <cell r="LJ58">
            <v>58</v>
          </cell>
          <cell r="LK58" t="str">
            <v>025002</v>
          </cell>
          <cell r="LL58">
            <v>25</v>
          </cell>
          <cell r="LM58" t="str">
            <v>025002</v>
          </cell>
          <cell r="LN58">
            <v>70</v>
          </cell>
          <cell r="LO58" t="str">
            <v>025002</v>
          </cell>
          <cell r="LP58">
            <v>19</v>
          </cell>
          <cell r="LQ58" t="str">
            <v>025002</v>
          </cell>
          <cell r="LR58">
            <v>83</v>
          </cell>
          <cell r="LS58" t="str">
            <v>025002</v>
          </cell>
          <cell r="LT58">
            <v>15</v>
          </cell>
          <cell r="LU58" t="str">
            <v>025002</v>
          </cell>
          <cell r="LV58">
            <v>63</v>
          </cell>
          <cell r="LW58" t="str">
            <v>025002</v>
          </cell>
          <cell r="LX58">
            <v>11</v>
          </cell>
          <cell r="LY58" t="str">
            <v>025002</v>
          </cell>
          <cell r="LZ58">
            <v>42</v>
          </cell>
          <cell r="MA58" t="str">
            <v>025002</v>
          </cell>
          <cell r="MB58">
            <v>17</v>
          </cell>
          <cell r="MC58" t="str">
            <v>025002</v>
          </cell>
          <cell r="MD58">
            <v>47</v>
          </cell>
          <cell r="ME58" t="str">
            <v>025002</v>
          </cell>
          <cell r="MF58">
            <v>8</v>
          </cell>
          <cell r="MG58" t="str">
            <v>025002</v>
          </cell>
          <cell r="MH58">
            <v>33</v>
          </cell>
          <cell r="MI58" t="str">
            <v>025002</v>
          </cell>
          <cell r="MJ58">
            <v>8</v>
          </cell>
          <cell r="MK58" t="str">
            <v>025002</v>
          </cell>
          <cell r="ML58">
            <v>31</v>
          </cell>
          <cell r="MM58" t="str">
            <v>025002</v>
          </cell>
          <cell r="MN58">
            <v>10</v>
          </cell>
          <cell r="MO58" t="str">
            <v>025002</v>
          </cell>
          <cell r="MP58">
            <v>24</v>
          </cell>
          <cell r="MQ58" t="str">
            <v>025002</v>
          </cell>
          <cell r="MR58">
            <v>2</v>
          </cell>
          <cell r="MS58" t="str">
            <v>025002</v>
          </cell>
          <cell r="MT58">
            <v>15</v>
          </cell>
          <cell r="MU58" t="str">
            <v>025002</v>
          </cell>
          <cell r="MV58">
            <v>3</v>
          </cell>
          <cell r="MW58" t="str">
            <v>025002</v>
          </cell>
          <cell r="MX58">
            <v>13</v>
          </cell>
          <cell r="MY58" t="str">
            <v>025002</v>
          </cell>
          <cell r="MZ58">
            <v>4</v>
          </cell>
          <cell r="NA58" t="str">
            <v>025002</v>
          </cell>
          <cell r="NB58">
            <v>16</v>
          </cell>
          <cell r="NC58" t="str">
            <v>025002</v>
          </cell>
          <cell r="ND58">
            <v>2</v>
          </cell>
          <cell r="NE58" t="str">
            <v>025002</v>
          </cell>
          <cell r="NF58">
            <v>9</v>
          </cell>
          <cell r="NI58" t="str">
            <v>025003</v>
          </cell>
          <cell r="NJ58">
            <v>6</v>
          </cell>
          <cell r="NK58" t="str">
            <v>025002</v>
          </cell>
          <cell r="NL58">
            <v>1</v>
          </cell>
          <cell r="NM58" t="str">
            <v>025003</v>
          </cell>
          <cell r="NN58">
            <v>7</v>
          </cell>
          <cell r="NO58" t="str">
            <v>025002</v>
          </cell>
          <cell r="NP58">
            <v>1</v>
          </cell>
          <cell r="NQ58" t="str">
            <v>025003</v>
          </cell>
          <cell r="NR58">
            <v>3</v>
          </cell>
          <cell r="NS58" t="str">
            <v>025002</v>
          </cell>
          <cell r="NT58">
            <v>1</v>
          </cell>
          <cell r="NU58" t="str">
            <v>026002</v>
          </cell>
          <cell r="NV58">
            <v>1</v>
          </cell>
          <cell r="NY58" t="str">
            <v>028002</v>
          </cell>
          <cell r="NZ58">
            <v>1</v>
          </cell>
        </row>
        <row r="59">
          <cell r="C59" t="str">
            <v>026002</v>
          </cell>
          <cell r="D59">
            <v>92</v>
          </cell>
          <cell r="E59" t="str">
            <v>026002</v>
          </cell>
          <cell r="F59">
            <v>91</v>
          </cell>
          <cell r="G59" t="str">
            <v>026002</v>
          </cell>
          <cell r="H59">
            <v>96</v>
          </cell>
          <cell r="I59" t="str">
            <v>026002</v>
          </cell>
          <cell r="J59">
            <v>104</v>
          </cell>
          <cell r="K59" t="str">
            <v>026002</v>
          </cell>
          <cell r="L59">
            <v>101</v>
          </cell>
          <cell r="M59" t="str">
            <v>026002</v>
          </cell>
          <cell r="N59">
            <v>90</v>
          </cell>
          <cell r="O59" t="str">
            <v>026002</v>
          </cell>
          <cell r="P59">
            <v>112</v>
          </cell>
          <cell r="Q59" t="str">
            <v>026002</v>
          </cell>
          <cell r="R59">
            <v>98</v>
          </cell>
          <cell r="S59" t="str">
            <v>026002</v>
          </cell>
          <cell r="T59">
            <v>124</v>
          </cell>
          <cell r="U59" t="str">
            <v>026002</v>
          </cell>
          <cell r="V59">
            <v>106</v>
          </cell>
          <cell r="W59" t="str">
            <v>026002</v>
          </cell>
          <cell r="X59">
            <v>150</v>
          </cell>
          <cell r="Y59" t="str">
            <v>026002</v>
          </cell>
          <cell r="Z59">
            <v>124</v>
          </cell>
          <cell r="AA59" t="str">
            <v>026002</v>
          </cell>
          <cell r="AB59">
            <v>141</v>
          </cell>
          <cell r="AC59" t="str">
            <v>026001</v>
          </cell>
          <cell r="AD59">
            <v>213</v>
          </cell>
          <cell r="AE59" t="str">
            <v>026002</v>
          </cell>
          <cell r="AF59">
            <v>139</v>
          </cell>
          <cell r="AG59" t="str">
            <v>026002</v>
          </cell>
          <cell r="AH59">
            <v>132</v>
          </cell>
          <cell r="AI59" t="str">
            <v>026002</v>
          </cell>
          <cell r="AJ59">
            <v>141</v>
          </cell>
          <cell r="AK59" t="str">
            <v>026002</v>
          </cell>
          <cell r="AL59">
            <v>141</v>
          </cell>
          <cell r="AM59" t="str">
            <v>026002</v>
          </cell>
          <cell r="AN59">
            <v>131</v>
          </cell>
          <cell r="AO59" t="str">
            <v>026002</v>
          </cell>
          <cell r="AP59">
            <v>130</v>
          </cell>
          <cell r="AQ59" t="str">
            <v>026002</v>
          </cell>
          <cell r="AR59">
            <v>152</v>
          </cell>
          <cell r="AS59" t="str">
            <v>026002</v>
          </cell>
          <cell r="AT59">
            <v>129</v>
          </cell>
          <cell r="AU59" t="str">
            <v>026002</v>
          </cell>
          <cell r="AV59">
            <v>142</v>
          </cell>
          <cell r="AW59" t="str">
            <v>026002</v>
          </cell>
          <cell r="AX59">
            <v>131</v>
          </cell>
          <cell r="AY59" t="str">
            <v>026002</v>
          </cell>
          <cell r="AZ59">
            <v>142</v>
          </cell>
          <cell r="BA59" t="str">
            <v>026002</v>
          </cell>
          <cell r="BB59">
            <v>157</v>
          </cell>
          <cell r="BC59" t="str">
            <v>026001</v>
          </cell>
          <cell r="BD59">
            <v>198</v>
          </cell>
          <cell r="BE59" t="str">
            <v>026001</v>
          </cell>
          <cell r="BF59">
            <v>190</v>
          </cell>
          <cell r="BG59" t="str">
            <v>026001</v>
          </cell>
          <cell r="BH59">
            <v>211</v>
          </cell>
          <cell r="BI59" t="str">
            <v>026001</v>
          </cell>
          <cell r="BJ59">
            <v>182</v>
          </cell>
          <cell r="BK59" t="str">
            <v>026001</v>
          </cell>
          <cell r="BL59">
            <v>163</v>
          </cell>
          <cell r="BM59" t="str">
            <v>026001</v>
          </cell>
          <cell r="BN59">
            <v>166</v>
          </cell>
          <cell r="BO59" t="str">
            <v>024002</v>
          </cell>
          <cell r="BP59">
            <v>86</v>
          </cell>
          <cell r="BQ59" t="str">
            <v>024002</v>
          </cell>
          <cell r="BR59">
            <v>79</v>
          </cell>
          <cell r="BS59" t="str">
            <v>024005</v>
          </cell>
          <cell r="BT59">
            <v>396</v>
          </cell>
          <cell r="BU59" t="str">
            <v>024200</v>
          </cell>
          <cell r="BV59">
            <v>109</v>
          </cell>
          <cell r="BW59" t="str">
            <v>024005</v>
          </cell>
          <cell r="BX59">
            <v>374</v>
          </cell>
          <cell r="BY59" t="str">
            <v>024200</v>
          </cell>
          <cell r="BZ59">
            <v>102</v>
          </cell>
          <cell r="CA59" t="str">
            <v>025002</v>
          </cell>
          <cell r="CB59">
            <v>96</v>
          </cell>
          <cell r="CC59" t="str">
            <v>025001</v>
          </cell>
          <cell r="CD59">
            <v>258</v>
          </cell>
          <cell r="CE59" t="str">
            <v>024200</v>
          </cell>
          <cell r="CF59">
            <v>128</v>
          </cell>
          <cell r="CG59" t="str">
            <v>024200</v>
          </cell>
          <cell r="CH59">
            <v>140</v>
          </cell>
          <cell r="CI59" t="str">
            <v>024006</v>
          </cell>
          <cell r="CJ59">
            <v>55</v>
          </cell>
          <cell r="CK59" t="str">
            <v>025002</v>
          </cell>
          <cell r="CL59">
            <v>65</v>
          </cell>
          <cell r="CM59" t="str">
            <v>025002</v>
          </cell>
          <cell r="CN59">
            <v>117</v>
          </cell>
          <cell r="CO59" t="str">
            <v>024200</v>
          </cell>
          <cell r="CP59">
            <v>189</v>
          </cell>
          <cell r="CQ59" t="str">
            <v>025002</v>
          </cell>
          <cell r="CR59">
            <v>117</v>
          </cell>
          <cell r="CS59" t="str">
            <v>025001</v>
          </cell>
          <cell r="CT59">
            <v>264</v>
          </cell>
          <cell r="CU59" t="str">
            <v>025002</v>
          </cell>
          <cell r="CV59">
            <v>117</v>
          </cell>
          <cell r="CW59" t="str">
            <v>025002</v>
          </cell>
          <cell r="CX59">
            <v>58</v>
          </cell>
          <cell r="CY59" t="str">
            <v>025002</v>
          </cell>
          <cell r="CZ59">
            <v>122</v>
          </cell>
          <cell r="DA59" t="str">
            <v>024200</v>
          </cell>
          <cell r="DB59">
            <v>207</v>
          </cell>
          <cell r="DC59" t="str">
            <v>025002</v>
          </cell>
          <cell r="DD59">
            <v>110</v>
          </cell>
          <cell r="DE59" t="str">
            <v>025001</v>
          </cell>
          <cell r="DF59">
            <v>245</v>
          </cell>
          <cell r="DG59" t="str">
            <v>025002</v>
          </cell>
          <cell r="DH59">
            <v>103</v>
          </cell>
          <cell r="DI59" t="str">
            <v>025001</v>
          </cell>
          <cell r="DJ59">
            <v>269</v>
          </cell>
          <cell r="DK59" t="str">
            <v>025002</v>
          </cell>
          <cell r="DL59">
            <v>125</v>
          </cell>
          <cell r="DM59" t="str">
            <v>025002</v>
          </cell>
          <cell r="DN59">
            <v>85</v>
          </cell>
          <cell r="DO59" t="str">
            <v>025002</v>
          </cell>
          <cell r="DP59">
            <v>124</v>
          </cell>
          <cell r="DQ59" t="str">
            <v>025002</v>
          </cell>
          <cell r="DR59">
            <v>76</v>
          </cell>
          <cell r="DS59" t="str">
            <v>025001</v>
          </cell>
          <cell r="DT59">
            <v>364</v>
          </cell>
          <cell r="DU59" t="str">
            <v>025001</v>
          </cell>
          <cell r="DV59">
            <v>381</v>
          </cell>
          <cell r="DW59" t="str">
            <v>025002</v>
          </cell>
          <cell r="DX59">
            <v>164</v>
          </cell>
          <cell r="DY59" t="str">
            <v>025002</v>
          </cell>
          <cell r="DZ59">
            <v>105</v>
          </cell>
          <cell r="EA59" t="str">
            <v>025002</v>
          </cell>
          <cell r="EB59">
            <v>177</v>
          </cell>
          <cell r="EC59" t="str">
            <v>025002</v>
          </cell>
          <cell r="ED59">
            <v>114</v>
          </cell>
          <cell r="EE59" t="str">
            <v>025002</v>
          </cell>
          <cell r="EF59">
            <v>169</v>
          </cell>
          <cell r="EG59" t="str">
            <v>024200</v>
          </cell>
          <cell r="EH59">
            <v>408</v>
          </cell>
          <cell r="EI59" t="str">
            <v>025002</v>
          </cell>
          <cell r="EJ59">
            <v>166</v>
          </cell>
          <cell r="EK59" t="str">
            <v>025002</v>
          </cell>
          <cell r="EL59">
            <v>128</v>
          </cell>
          <cell r="EM59" t="str">
            <v>025002</v>
          </cell>
          <cell r="EN59">
            <v>155</v>
          </cell>
          <cell r="EO59" t="str">
            <v>025002</v>
          </cell>
          <cell r="EP59">
            <v>126</v>
          </cell>
          <cell r="EQ59" t="str">
            <v>025002</v>
          </cell>
          <cell r="ER59">
            <v>163</v>
          </cell>
          <cell r="ES59" t="str">
            <v>025001</v>
          </cell>
          <cell r="ET59">
            <v>414</v>
          </cell>
          <cell r="EU59" t="str">
            <v>025002</v>
          </cell>
          <cell r="EV59">
            <v>136</v>
          </cell>
          <cell r="EW59" t="str">
            <v>025001</v>
          </cell>
          <cell r="EX59">
            <v>491</v>
          </cell>
          <cell r="EY59" t="str">
            <v>025003</v>
          </cell>
          <cell r="EZ59">
            <v>127</v>
          </cell>
          <cell r="FA59" t="str">
            <v>025002</v>
          </cell>
          <cell r="FB59">
            <v>128</v>
          </cell>
          <cell r="FC59" t="str">
            <v>025002</v>
          </cell>
          <cell r="FD59">
            <v>139</v>
          </cell>
          <cell r="FE59" t="str">
            <v>025002</v>
          </cell>
          <cell r="FF59">
            <v>114</v>
          </cell>
          <cell r="FG59" t="str">
            <v>025002</v>
          </cell>
          <cell r="FH59">
            <v>125</v>
          </cell>
          <cell r="FI59" t="str">
            <v>025002</v>
          </cell>
          <cell r="FJ59">
            <v>128</v>
          </cell>
          <cell r="FK59" t="str">
            <v>025002</v>
          </cell>
          <cell r="FL59">
            <v>115</v>
          </cell>
          <cell r="FM59" t="str">
            <v>025002</v>
          </cell>
          <cell r="FN59">
            <v>119</v>
          </cell>
          <cell r="FO59" t="str">
            <v>025002</v>
          </cell>
          <cell r="FP59">
            <v>125</v>
          </cell>
          <cell r="FQ59" t="str">
            <v>025002</v>
          </cell>
          <cell r="FR59">
            <v>115</v>
          </cell>
          <cell r="FS59" t="str">
            <v>025002</v>
          </cell>
          <cell r="FT59">
            <v>103</v>
          </cell>
          <cell r="FU59" t="str">
            <v>025002</v>
          </cell>
          <cell r="FV59">
            <v>121</v>
          </cell>
          <cell r="FW59" t="str">
            <v>025002</v>
          </cell>
          <cell r="FX59">
            <v>134</v>
          </cell>
          <cell r="FY59" t="str">
            <v>025002</v>
          </cell>
          <cell r="FZ59">
            <v>111</v>
          </cell>
          <cell r="GA59" t="str">
            <v>025001</v>
          </cell>
          <cell r="GB59">
            <v>293</v>
          </cell>
          <cell r="GC59" t="str">
            <v>025002</v>
          </cell>
          <cell r="GD59">
            <v>121</v>
          </cell>
          <cell r="GE59" t="str">
            <v>025002</v>
          </cell>
          <cell r="GF59">
            <v>147</v>
          </cell>
          <cell r="GG59" t="str">
            <v>025002</v>
          </cell>
          <cell r="GH59">
            <v>109</v>
          </cell>
          <cell r="GI59" t="str">
            <v>025002</v>
          </cell>
          <cell r="GJ59">
            <v>118</v>
          </cell>
          <cell r="GK59" t="str">
            <v>025002</v>
          </cell>
          <cell r="GL59">
            <v>122</v>
          </cell>
          <cell r="GM59" t="str">
            <v>025002</v>
          </cell>
          <cell r="GN59">
            <v>149</v>
          </cell>
          <cell r="GO59" t="str">
            <v>025002</v>
          </cell>
          <cell r="GP59">
            <v>122</v>
          </cell>
          <cell r="GQ59" t="str">
            <v>025002</v>
          </cell>
          <cell r="GR59">
            <v>125</v>
          </cell>
          <cell r="GS59" t="str">
            <v>025002</v>
          </cell>
          <cell r="GT59">
            <v>142</v>
          </cell>
          <cell r="GU59" t="str">
            <v>025002</v>
          </cell>
          <cell r="GV59">
            <v>140</v>
          </cell>
          <cell r="GW59" t="str">
            <v>025002</v>
          </cell>
          <cell r="GX59">
            <v>128</v>
          </cell>
          <cell r="GY59" t="str">
            <v>025002</v>
          </cell>
          <cell r="GZ59">
            <v>158</v>
          </cell>
          <cell r="HA59" t="str">
            <v>025002</v>
          </cell>
          <cell r="HB59">
            <v>148</v>
          </cell>
          <cell r="HC59" t="str">
            <v>025002</v>
          </cell>
          <cell r="HD59">
            <v>177</v>
          </cell>
          <cell r="HE59" t="str">
            <v>025001</v>
          </cell>
          <cell r="HF59">
            <v>357</v>
          </cell>
          <cell r="HG59" t="str">
            <v>025002</v>
          </cell>
          <cell r="HH59">
            <v>180</v>
          </cell>
          <cell r="HI59" t="str">
            <v>025002</v>
          </cell>
          <cell r="HJ59">
            <v>164</v>
          </cell>
          <cell r="HK59" t="str">
            <v>025002</v>
          </cell>
          <cell r="HL59">
            <v>157</v>
          </cell>
          <cell r="HM59" t="str">
            <v>025002</v>
          </cell>
          <cell r="HN59">
            <v>151</v>
          </cell>
          <cell r="HO59" t="str">
            <v>025002</v>
          </cell>
          <cell r="HP59">
            <v>162</v>
          </cell>
          <cell r="HQ59" t="str">
            <v>025002</v>
          </cell>
          <cell r="HR59">
            <v>163</v>
          </cell>
          <cell r="HS59" t="str">
            <v>025002</v>
          </cell>
          <cell r="HT59">
            <v>173</v>
          </cell>
          <cell r="HU59" t="str">
            <v>025002</v>
          </cell>
          <cell r="HV59">
            <v>167</v>
          </cell>
          <cell r="HW59" t="str">
            <v>025002</v>
          </cell>
          <cell r="HX59">
            <v>161</v>
          </cell>
          <cell r="HY59" t="str">
            <v>025002</v>
          </cell>
          <cell r="HZ59">
            <v>175</v>
          </cell>
          <cell r="IA59" t="str">
            <v>025002</v>
          </cell>
          <cell r="IB59">
            <v>191</v>
          </cell>
          <cell r="IC59" t="str">
            <v>025002</v>
          </cell>
          <cell r="ID59">
            <v>175</v>
          </cell>
          <cell r="IE59" t="str">
            <v>025002</v>
          </cell>
          <cell r="IF59">
            <v>196</v>
          </cell>
          <cell r="IG59" t="str">
            <v>025002</v>
          </cell>
          <cell r="IH59">
            <v>200</v>
          </cell>
          <cell r="II59" t="str">
            <v>025002</v>
          </cell>
          <cell r="IJ59">
            <v>172</v>
          </cell>
          <cell r="IK59" t="str">
            <v>025001</v>
          </cell>
          <cell r="IL59">
            <v>488</v>
          </cell>
          <cell r="IM59" t="str">
            <v>025002</v>
          </cell>
          <cell r="IN59">
            <v>184</v>
          </cell>
          <cell r="IO59" t="str">
            <v>025002</v>
          </cell>
          <cell r="IP59">
            <v>185</v>
          </cell>
          <cell r="IQ59" t="str">
            <v>025002</v>
          </cell>
          <cell r="IR59">
            <v>155</v>
          </cell>
          <cell r="IS59" t="str">
            <v>025002</v>
          </cell>
          <cell r="IT59">
            <v>179</v>
          </cell>
          <cell r="IU59" t="str">
            <v>025002</v>
          </cell>
          <cell r="IV59">
            <v>124</v>
          </cell>
          <cell r="IW59" t="str">
            <v>025002</v>
          </cell>
          <cell r="IX59">
            <v>179</v>
          </cell>
          <cell r="IY59" t="str">
            <v>025002</v>
          </cell>
          <cell r="IZ59">
            <v>152</v>
          </cell>
          <cell r="JA59" t="str">
            <v>025002</v>
          </cell>
          <cell r="JB59">
            <v>163</v>
          </cell>
          <cell r="JC59" t="str">
            <v>025003</v>
          </cell>
          <cell r="JD59">
            <v>127</v>
          </cell>
          <cell r="JE59" t="str">
            <v>025002</v>
          </cell>
          <cell r="JF59">
            <v>134</v>
          </cell>
          <cell r="JG59" t="str">
            <v>025003</v>
          </cell>
          <cell r="JH59">
            <v>109</v>
          </cell>
          <cell r="JI59" t="str">
            <v>025002</v>
          </cell>
          <cell r="JJ59">
            <v>138</v>
          </cell>
          <cell r="JK59" t="str">
            <v>025002</v>
          </cell>
          <cell r="JL59">
            <v>103</v>
          </cell>
          <cell r="JM59" t="str">
            <v>025002</v>
          </cell>
          <cell r="JN59">
            <v>130</v>
          </cell>
          <cell r="JO59" t="str">
            <v>025002</v>
          </cell>
          <cell r="JP59">
            <v>97</v>
          </cell>
          <cell r="JQ59" t="str">
            <v>025002</v>
          </cell>
          <cell r="JR59">
            <v>112</v>
          </cell>
          <cell r="JS59" t="str">
            <v>025002</v>
          </cell>
          <cell r="JT59">
            <v>72</v>
          </cell>
          <cell r="JU59" t="str">
            <v>025003</v>
          </cell>
          <cell r="JV59">
            <v>89</v>
          </cell>
          <cell r="JW59" t="str">
            <v>025003</v>
          </cell>
          <cell r="JX59">
            <v>60</v>
          </cell>
          <cell r="JY59" t="str">
            <v>025003</v>
          </cell>
          <cell r="JZ59">
            <v>98</v>
          </cell>
          <cell r="KA59" t="str">
            <v>025003</v>
          </cell>
          <cell r="KB59">
            <v>64</v>
          </cell>
          <cell r="KC59" t="str">
            <v>025003</v>
          </cell>
          <cell r="KD59">
            <v>100</v>
          </cell>
          <cell r="KE59" t="str">
            <v>025003</v>
          </cell>
          <cell r="KF59">
            <v>44</v>
          </cell>
          <cell r="KG59" t="str">
            <v>025003</v>
          </cell>
          <cell r="KH59">
            <v>86</v>
          </cell>
          <cell r="KI59" t="str">
            <v>025003</v>
          </cell>
          <cell r="KJ59">
            <v>35</v>
          </cell>
          <cell r="KK59" t="str">
            <v>025003</v>
          </cell>
          <cell r="KL59">
            <v>84</v>
          </cell>
          <cell r="KM59" t="str">
            <v>025003</v>
          </cell>
          <cell r="KN59">
            <v>37</v>
          </cell>
          <cell r="KO59" t="str">
            <v>025003</v>
          </cell>
          <cell r="KP59">
            <v>59</v>
          </cell>
          <cell r="KQ59" t="str">
            <v>025003</v>
          </cell>
          <cell r="KR59">
            <v>18</v>
          </cell>
          <cell r="KS59" t="str">
            <v>025003</v>
          </cell>
          <cell r="KT59">
            <v>43</v>
          </cell>
          <cell r="KU59" t="str">
            <v>025003</v>
          </cell>
          <cell r="KV59">
            <v>16</v>
          </cell>
          <cell r="KW59" t="str">
            <v>025003</v>
          </cell>
          <cell r="KX59">
            <v>13</v>
          </cell>
          <cell r="KY59" t="str">
            <v>025003</v>
          </cell>
          <cell r="KZ59">
            <v>14</v>
          </cell>
          <cell r="LA59" t="str">
            <v>025003</v>
          </cell>
          <cell r="LB59">
            <v>26</v>
          </cell>
          <cell r="LC59" t="str">
            <v>025003</v>
          </cell>
          <cell r="LD59">
            <v>18</v>
          </cell>
          <cell r="LE59" t="str">
            <v>025003</v>
          </cell>
          <cell r="LF59">
            <v>56</v>
          </cell>
          <cell r="LG59" t="str">
            <v>025003</v>
          </cell>
          <cell r="LH59">
            <v>19</v>
          </cell>
          <cell r="LI59" t="str">
            <v>025003</v>
          </cell>
          <cell r="LJ59">
            <v>58</v>
          </cell>
          <cell r="LK59" t="str">
            <v>025003</v>
          </cell>
          <cell r="LL59">
            <v>22</v>
          </cell>
          <cell r="LM59" t="str">
            <v>025003</v>
          </cell>
          <cell r="LN59">
            <v>69</v>
          </cell>
          <cell r="LO59" t="str">
            <v>025003</v>
          </cell>
          <cell r="LP59">
            <v>27</v>
          </cell>
          <cell r="LQ59" t="str">
            <v>025003</v>
          </cell>
          <cell r="LR59">
            <v>55</v>
          </cell>
          <cell r="LS59" t="str">
            <v>025003</v>
          </cell>
          <cell r="LT59">
            <v>26</v>
          </cell>
          <cell r="LU59" t="str">
            <v>025003</v>
          </cell>
          <cell r="LV59">
            <v>71</v>
          </cell>
          <cell r="LW59" t="str">
            <v>025003</v>
          </cell>
          <cell r="LX59">
            <v>12</v>
          </cell>
          <cell r="LY59" t="str">
            <v>025003</v>
          </cell>
          <cell r="LZ59">
            <v>44</v>
          </cell>
          <cell r="MA59" t="str">
            <v>025003</v>
          </cell>
          <cell r="MB59">
            <v>15</v>
          </cell>
          <cell r="MC59" t="str">
            <v>025003</v>
          </cell>
          <cell r="MD59">
            <v>40</v>
          </cell>
          <cell r="ME59" t="str">
            <v>025003</v>
          </cell>
          <cell r="MF59">
            <v>11</v>
          </cell>
          <cell r="MG59" t="str">
            <v>025003</v>
          </cell>
          <cell r="MH59">
            <v>51</v>
          </cell>
          <cell r="MI59" t="str">
            <v>025003</v>
          </cell>
          <cell r="MJ59">
            <v>13</v>
          </cell>
          <cell r="MK59" t="str">
            <v>025003</v>
          </cell>
          <cell r="ML59">
            <v>29</v>
          </cell>
          <cell r="MM59" t="str">
            <v>025003</v>
          </cell>
          <cell r="MN59">
            <v>9</v>
          </cell>
          <cell r="MO59" t="str">
            <v>025003</v>
          </cell>
          <cell r="MP59">
            <v>25</v>
          </cell>
          <cell r="MQ59" t="str">
            <v>025003</v>
          </cell>
          <cell r="MR59">
            <v>7</v>
          </cell>
          <cell r="MS59" t="str">
            <v>025003</v>
          </cell>
          <cell r="MT59">
            <v>24</v>
          </cell>
          <cell r="MU59" t="str">
            <v>025003</v>
          </cell>
          <cell r="MV59">
            <v>4</v>
          </cell>
          <cell r="MW59" t="str">
            <v>025003</v>
          </cell>
          <cell r="MX59">
            <v>23</v>
          </cell>
          <cell r="MY59" t="str">
            <v>025003</v>
          </cell>
          <cell r="MZ59">
            <v>3</v>
          </cell>
          <cell r="NA59" t="str">
            <v>025003</v>
          </cell>
          <cell r="NB59">
            <v>24</v>
          </cell>
          <cell r="NC59" t="str">
            <v>025003</v>
          </cell>
          <cell r="ND59">
            <v>3</v>
          </cell>
          <cell r="NE59" t="str">
            <v>025003</v>
          </cell>
          <cell r="NF59">
            <v>10</v>
          </cell>
          <cell r="NG59" t="str">
            <v>025003</v>
          </cell>
          <cell r="NH59">
            <v>5</v>
          </cell>
          <cell r="NI59" t="str">
            <v>025004</v>
          </cell>
          <cell r="NJ59">
            <v>7</v>
          </cell>
          <cell r="NM59" t="str">
            <v>025005</v>
          </cell>
          <cell r="NN59">
            <v>14</v>
          </cell>
          <cell r="NO59" t="str">
            <v>025003</v>
          </cell>
          <cell r="NP59">
            <v>1</v>
          </cell>
          <cell r="NQ59" t="str">
            <v>025004</v>
          </cell>
          <cell r="NR59">
            <v>2</v>
          </cell>
          <cell r="NS59" t="str">
            <v>027001</v>
          </cell>
          <cell r="NT59">
            <v>1</v>
          </cell>
          <cell r="NU59" t="str">
            <v>026003</v>
          </cell>
          <cell r="NV59">
            <v>3</v>
          </cell>
          <cell r="NY59" t="str">
            <v>028004</v>
          </cell>
          <cell r="NZ59">
            <v>2</v>
          </cell>
        </row>
        <row r="60">
          <cell r="C60" t="str">
            <v>026003</v>
          </cell>
          <cell r="D60">
            <v>123</v>
          </cell>
          <cell r="E60" t="str">
            <v>026003</v>
          </cell>
          <cell r="F60">
            <v>137</v>
          </cell>
          <cell r="G60" t="str">
            <v>026003</v>
          </cell>
          <cell r="H60">
            <v>123</v>
          </cell>
          <cell r="I60" t="str">
            <v>026003</v>
          </cell>
          <cell r="J60">
            <v>111</v>
          </cell>
          <cell r="K60" t="str">
            <v>026003</v>
          </cell>
          <cell r="L60">
            <v>136</v>
          </cell>
          <cell r="M60" t="str">
            <v>026003</v>
          </cell>
          <cell r="N60">
            <v>138</v>
          </cell>
          <cell r="O60" t="str">
            <v>026003</v>
          </cell>
          <cell r="P60">
            <v>133</v>
          </cell>
          <cell r="Q60" t="str">
            <v>026003</v>
          </cell>
          <cell r="R60">
            <v>138</v>
          </cell>
          <cell r="S60" t="str">
            <v>026003</v>
          </cell>
          <cell r="T60">
            <v>166</v>
          </cell>
          <cell r="U60" t="str">
            <v>026003</v>
          </cell>
          <cell r="V60">
            <v>127</v>
          </cell>
          <cell r="W60" t="str">
            <v>026003</v>
          </cell>
          <cell r="X60">
            <v>188</v>
          </cell>
          <cell r="Y60" t="str">
            <v>026003</v>
          </cell>
          <cell r="Z60">
            <v>129</v>
          </cell>
          <cell r="AA60" t="str">
            <v>026003</v>
          </cell>
          <cell r="AB60">
            <v>175</v>
          </cell>
          <cell r="AC60" t="str">
            <v>026002</v>
          </cell>
          <cell r="AD60">
            <v>141</v>
          </cell>
          <cell r="AE60" t="str">
            <v>026003</v>
          </cell>
          <cell r="AF60">
            <v>182</v>
          </cell>
          <cell r="AG60" t="str">
            <v>026003</v>
          </cell>
          <cell r="AH60">
            <v>168</v>
          </cell>
          <cell r="AI60" t="str">
            <v>026003</v>
          </cell>
          <cell r="AJ60">
            <v>178</v>
          </cell>
          <cell r="AK60" t="str">
            <v>026003</v>
          </cell>
          <cell r="AL60">
            <v>188</v>
          </cell>
          <cell r="AM60" t="str">
            <v>026003</v>
          </cell>
          <cell r="AN60">
            <v>182</v>
          </cell>
          <cell r="AO60" t="str">
            <v>026003</v>
          </cell>
          <cell r="AP60">
            <v>190</v>
          </cell>
          <cell r="AQ60" t="str">
            <v>026003</v>
          </cell>
          <cell r="AR60">
            <v>176</v>
          </cell>
          <cell r="AS60" t="str">
            <v>026003</v>
          </cell>
          <cell r="AT60">
            <v>180</v>
          </cell>
          <cell r="AU60" t="str">
            <v>026003</v>
          </cell>
          <cell r="AV60">
            <v>188</v>
          </cell>
          <cell r="AW60" t="str">
            <v>026003</v>
          </cell>
          <cell r="AX60">
            <v>199</v>
          </cell>
          <cell r="AY60" t="str">
            <v>026003</v>
          </cell>
          <cell r="AZ60">
            <v>185</v>
          </cell>
          <cell r="BA60" t="str">
            <v>026003</v>
          </cell>
          <cell r="BB60">
            <v>163</v>
          </cell>
          <cell r="BC60" t="str">
            <v>026002</v>
          </cell>
          <cell r="BD60">
            <v>164</v>
          </cell>
          <cell r="BE60" t="str">
            <v>026002</v>
          </cell>
          <cell r="BF60">
            <v>148</v>
          </cell>
          <cell r="BG60" t="str">
            <v>026002</v>
          </cell>
          <cell r="BH60">
            <v>126</v>
          </cell>
          <cell r="BI60" t="str">
            <v>026002</v>
          </cell>
          <cell r="BJ60">
            <v>130</v>
          </cell>
          <cell r="BK60" t="str">
            <v>026002</v>
          </cell>
          <cell r="BL60">
            <v>130</v>
          </cell>
          <cell r="BM60" t="str">
            <v>026002</v>
          </cell>
          <cell r="BN60">
            <v>113</v>
          </cell>
          <cell r="BO60" t="str">
            <v>024005</v>
          </cell>
          <cell r="BP60">
            <v>370</v>
          </cell>
          <cell r="BQ60" t="str">
            <v>024005</v>
          </cell>
          <cell r="BR60">
            <v>356</v>
          </cell>
          <cell r="BS60" t="str">
            <v>024006</v>
          </cell>
          <cell r="BT60">
            <v>37</v>
          </cell>
          <cell r="BU60" t="str">
            <v>025001</v>
          </cell>
          <cell r="BV60">
            <v>314</v>
          </cell>
          <cell r="BW60" t="str">
            <v>024006</v>
          </cell>
          <cell r="BX60">
            <v>51</v>
          </cell>
          <cell r="BY60" t="str">
            <v>025001</v>
          </cell>
          <cell r="BZ60">
            <v>376</v>
          </cell>
          <cell r="CA60" t="str">
            <v>025003</v>
          </cell>
          <cell r="CB60">
            <v>87</v>
          </cell>
          <cell r="CC60" t="str">
            <v>025002</v>
          </cell>
          <cell r="CD60">
            <v>83</v>
          </cell>
          <cell r="CE60" t="str">
            <v>025001</v>
          </cell>
          <cell r="CF60">
            <v>271</v>
          </cell>
          <cell r="CG60" t="str">
            <v>025001</v>
          </cell>
          <cell r="CH60">
            <v>303</v>
          </cell>
          <cell r="CI60" t="str">
            <v>024200</v>
          </cell>
          <cell r="CJ60">
            <v>149</v>
          </cell>
          <cell r="CK60" t="str">
            <v>025003</v>
          </cell>
          <cell r="CL60">
            <v>39</v>
          </cell>
          <cell r="CM60" t="str">
            <v>025003</v>
          </cell>
          <cell r="CN60">
            <v>104</v>
          </cell>
          <cell r="CO60" t="str">
            <v>025001</v>
          </cell>
          <cell r="CP60">
            <v>233</v>
          </cell>
          <cell r="CQ60" t="str">
            <v>025003</v>
          </cell>
          <cell r="CR60">
            <v>88</v>
          </cell>
          <cell r="CS60" t="str">
            <v>025002</v>
          </cell>
          <cell r="CT60">
            <v>56</v>
          </cell>
          <cell r="CU60" t="str">
            <v>025003</v>
          </cell>
          <cell r="CV60">
            <v>104</v>
          </cell>
          <cell r="CW60" t="str">
            <v>025003</v>
          </cell>
          <cell r="CX60">
            <v>43</v>
          </cell>
          <cell r="CY60" t="str">
            <v>025003</v>
          </cell>
          <cell r="CZ60">
            <v>89</v>
          </cell>
          <cell r="DA60" t="str">
            <v>025001</v>
          </cell>
          <cell r="DB60">
            <v>228</v>
          </cell>
          <cell r="DC60" t="str">
            <v>025003</v>
          </cell>
          <cell r="DD60">
            <v>128</v>
          </cell>
          <cell r="DE60" t="str">
            <v>025002</v>
          </cell>
          <cell r="DF60">
            <v>75</v>
          </cell>
          <cell r="DG60" t="str">
            <v>025003</v>
          </cell>
          <cell r="DH60">
            <v>103</v>
          </cell>
          <cell r="DI60" t="str">
            <v>025002</v>
          </cell>
          <cell r="DJ60">
            <v>59</v>
          </cell>
          <cell r="DK60" t="str">
            <v>025003</v>
          </cell>
          <cell r="DL60">
            <v>120</v>
          </cell>
          <cell r="DM60" t="str">
            <v>025003</v>
          </cell>
          <cell r="DN60">
            <v>89</v>
          </cell>
          <cell r="DO60" t="str">
            <v>025003</v>
          </cell>
          <cell r="DP60">
            <v>148</v>
          </cell>
          <cell r="DQ60" t="str">
            <v>025003</v>
          </cell>
          <cell r="DR60">
            <v>96</v>
          </cell>
          <cell r="DS60" t="str">
            <v>025002</v>
          </cell>
          <cell r="DT60">
            <v>125</v>
          </cell>
          <cell r="DU60" t="str">
            <v>025002</v>
          </cell>
          <cell r="DV60">
            <v>112</v>
          </cell>
          <cell r="DW60" t="str">
            <v>025003</v>
          </cell>
          <cell r="DX60">
            <v>150</v>
          </cell>
          <cell r="DY60" t="str">
            <v>025003</v>
          </cell>
          <cell r="DZ60">
            <v>108</v>
          </cell>
          <cell r="EA60" t="str">
            <v>025003</v>
          </cell>
          <cell r="EB60">
            <v>150</v>
          </cell>
          <cell r="EC60" t="str">
            <v>025003</v>
          </cell>
          <cell r="ED60">
            <v>104</v>
          </cell>
          <cell r="EE60" t="str">
            <v>025003</v>
          </cell>
          <cell r="EF60">
            <v>161</v>
          </cell>
          <cell r="EG60" t="str">
            <v>025001</v>
          </cell>
          <cell r="EH60">
            <v>414</v>
          </cell>
          <cell r="EI60" t="str">
            <v>025003</v>
          </cell>
          <cell r="EJ60">
            <v>135</v>
          </cell>
          <cell r="EK60" t="str">
            <v>025003</v>
          </cell>
          <cell r="EL60">
            <v>116</v>
          </cell>
          <cell r="EM60" t="str">
            <v>025003</v>
          </cell>
          <cell r="EN60">
            <v>149</v>
          </cell>
          <cell r="EO60" t="str">
            <v>025003</v>
          </cell>
          <cell r="EP60">
            <v>120</v>
          </cell>
          <cell r="EQ60" t="str">
            <v>025003</v>
          </cell>
          <cell r="ER60">
            <v>129</v>
          </cell>
          <cell r="ES60" t="str">
            <v>025002</v>
          </cell>
          <cell r="ET60">
            <v>109</v>
          </cell>
          <cell r="EU60" t="str">
            <v>025003</v>
          </cell>
          <cell r="EV60">
            <v>145</v>
          </cell>
          <cell r="EW60" t="str">
            <v>025002</v>
          </cell>
          <cell r="EX60">
            <v>128</v>
          </cell>
          <cell r="EY60" t="str">
            <v>025004</v>
          </cell>
          <cell r="EZ60">
            <v>121</v>
          </cell>
          <cell r="FA60" t="str">
            <v>025003</v>
          </cell>
          <cell r="FB60">
            <v>116</v>
          </cell>
          <cell r="FC60" t="str">
            <v>025003</v>
          </cell>
          <cell r="FD60">
            <v>119</v>
          </cell>
          <cell r="FE60" t="str">
            <v>025003</v>
          </cell>
          <cell r="FF60">
            <v>115</v>
          </cell>
          <cell r="FG60" t="str">
            <v>025003</v>
          </cell>
          <cell r="FH60">
            <v>109</v>
          </cell>
          <cell r="FI60" t="str">
            <v>025003</v>
          </cell>
          <cell r="FJ60">
            <v>126</v>
          </cell>
          <cell r="FK60" t="str">
            <v>025003</v>
          </cell>
          <cell r="FL60">
            <v>109</v>
          </cell>
          <cell r="FM60" t="str">
            <v>025003</v>
          </cell>
          <cell r="FN60">
            <v>132</v>
          </cell>
          <cell r="FO60" t="str">
            <v>025003</v>
          </cell>
          <cell r="FP60">
            <v>125</v>
          </cell>
          <cell r="FQ60" t="str">
            <v>025003</v>
          </cell>
          <cell r="FR60">
            <v>122</v>
          </cell>
          <cell r="FS60" t="str">
            <v>025003</v>
          </cell>
          <cell r="FT60">
            <v>127</v>
          </cell>
          <cell r="FU60" t="str">
            <v>025003</v>
          </cell>
          <cell r="FV60">
            <v>122</v>
          </cell>
          <cell r="FW60" t="str">
            <v>025003</v>
          </cell>
          <cell r="FX60">
            <v>128</v>
          </cell>
          <cell r="FY60" t="str">
            <v>025003</v>
          </cell>
          <cell r="FZ60">
            <v>143</v>
          </cell>
          <cell r="GA60" t="str">
            <v>025002</v>
          </cell>
          <cell r="GB60">
            <v>138</v>
          </cell>
          <cell r="GC60" t="str">
            <v>025003</v>
          </cell>
          <cell r="GD60">
            <v>127</v>
          </cell>
          <cell r="GE60" t="str">
            <v>025003</v>
          </cell>
          <cell r="GF60">
            <v>125</v>
          </cell>
          <cell r="GG60" t="str">
            <v>025003</v>
          </cell>
          <cell r="GH60">
            <v>133</v>
          </cell>
          <cell r="GI60" t="str">
            <v>025003</v>
          </cell>
          <cell r="GJ60">
            <v>131</v>
          </cell>
          <cell r="GK60" t="str">
            <v>025003</v>
          </cell>
          <cell r="GL60">
            <v>118</v>
          </cell>
          <cell r="GM60" t="str">
            <v>025003</v>
          </cell>
          <cell r="GN60">
            <v>130</v>
          </cell>
          <cell r="GO60" t="str">
            <v>025003</v>
          </cell>
          <cell r="GP60">
            <v>132</v>
          </cell>
          <cell r="GQ60" t="str">
            <v>025003</v>
          </cell>
          <cell r="GR60">
            <v>126</v>
          </cell>
          <cell r="GS60" t="str">
            <v>025003</v>
          </cell>
          <cell r="GT60">
            <v>140</v>
          </cell>
          <cell r="GU60" t="str">
            <v>025003</v>
          </cell>
          <cell r="GV60">
            <v>154</v>
          </cell>
          <cell r="GW60" t="str">
            <v>025003</v>
          </cell>
          <cell r="GX60">
            <v>146</v>
          </cell>
          <cell r="GY60" t="str">
            <v>025003</v>
          </cell>
          <cell r="GZ60">
            <v>129</v>
          </cell>
          <cell r="HA60" t="str">
            <v>025003</v>
          </cell>
          <cell r="HB60">
            <v>147</v>
          </cell>
          <cell r="HC60" t="str">
            <v>025003</v>
          </cell>
          <cell r="HD60">
            <v>175</v>
          </cell>
          <cell r="HE60" t="str">
            <v>025002</v>
          </cell>
          <cell r="HF60">
            <v>167</v>
          </cell>
          <cell r="HG60" t="str">
            <v>025003</v>
          </cell>
          <cell r="HH60">
            <v>160</v>
          </cell>
          <cell r="HI60" t="str">
            <v>025003</v>
          </cell>
          <cell r="HJ60">
            <v>159</v>
          </cell>
          <cell r="HK60" t="str">
            <v>025003</v>
          </cell>
          <cell r="HL60">
            <v>169</v>
          </cell>
          <cell r="HM60" t="str">
            <v>025003</v>
          </cell>
          <cell r="HN60">
            <v>146</v>
          </cell>
          <cell r="HO60" t="str">
            <v>025003</v>
          </cell>
          <cell r="HP60">
            <v>189</v>
          </cell>
          <cell r="HQ60" t="str">
            <v>025003</v>
          </cell>
          <cell r="HR60">
            <v>176</v>
          </cell>
          <cell r="HS60" t="str">
            <v>025003</v>
          </cell>
          <cell r="HT60">
            <v>198</v>
          </cell>
          <cell r="HU60" t="str">
            <v>025003</v>
          </cell>
          <cell r="HV60">
            <v>183</v>
          </cell>
          <cell r="HW60" t="str">
            <v>025003</v>
          </cell>
          <cell r="HX60">
            <v>197</v>
          </cell>
          <cell r="HY60" t="str">
            <v>025003</v>
          </cell>
          <cell r="HZ60">
            <v>198</v>
          </cell>
          <cell r="IA60" t="str">
            <v>025003</v>
          </cell>
          <cell r="IB60">
            <v>194</v>
          </cell>
          <cell r="IC60" t="str">
            <v>025003</v>
          </cell>
          <cell r="ID60">
            <v>207</v>
          </cell>
          <cell r="IE60" t="str">
            <v>025003</v>
          </cell>
          <cell r="IF60">
            <v>187</v>
          </cell>
          <cell r="IG60" t="str">
            <v>025003</v>
          </cell>
          <cell r="IH60">
            <v>220</v>
          </cell>
          <cell r="II60" t="str">
            <v>025003</v>
          </cell>
          <cell r="IJ60">
            <v>213</v>
          </cell>
          <cell r="IK60" t="str">
            <v>025002</v>
          </cell>
          <cell r="IL60">
            <v>200</v>
          </cell>
          <cell r="IM60" t="str">
            <v>025003</v>
          </cell>
          <cell r="IN60">
            <v>209</v>
          </cell>
          <cell r="IO60" t="str">
            <v>025003</v>
          </cell>
          <cell r="IP60">
            <v>193</v>
          </cell>
          <cell r="IQ60" t="str">
            <v>025003</v>
          </cell>
          <cell r="IR60">
            <v>171</v>
          </cell>
          <cell r="IS60" t="str">
            <v>025003</v>
          </cell>
          <cell r="IT60">
            <v>189</v>
          </cell>
          <cell r="IU60" t="str">
            <v>025003</v>
          </cell>
          <cell r="IV60">
            <v>142</v>
          </cell>
          <cell r="IW60" t="str">
            <v>025003</v>
          </cell>
          <cell r="IX60">
            <v>181</v>
          </cell>
          <cell r="IY60" t="str">
            <v>025003</v>
          </cell>
          <cell r="IZ60">
            <v>132</v>
          </cell>
          <cell r="JA60" t="str">
            <v>025003</v>
          </cell>
          <cell r="JB60">
            <v>148</v>
          </cell>
          <cell r="JC60" t="str">
            <v>025004</v>
          </cell>
          <cell r="JD60">
            <v>93</v>
          </cell>
          <cell r="JE60" t="str">
            <v>025003</v>
          </cell>
          <cell r="JF60">
            <v>139</v>
          </cell>
          <cell r="JG60" t="str">
            <v>025004</v>
          </cell>
          <cell r="JH60">
            <v>98</v>
          </cell>
          <cell r="JI60" t="str">
            <v>025003</v>
          </cell>
          <cell r="JJ60">
            <v>133</v>
          </cell>
          <cell r="JK60" t="str">
            <v>025003</v>
          </cell>
          <cell r="JL60">
            <v>86</v>
          </cell>
          <cell r="JM60" t="str">
            <v>025003</v>
          </cell>
          <cell r="JN60">
            <v>117</v>
          </cell>
          <cell r="JO60" t="str">
            <v>025003</v>
          </cell>
          <cell r="JP60">
            <v>87</v>
          </cell>
          <cell r="JQ60" t="str">
            <v>025003</v>
          </cell>
          <cell r="JR60">
            <v>122</v>
          </cell>
          <cell r="JS60" t="str">
            <v>025003</v>
          </cell>
          <cell r="JT60">
            <v>94</v>
          </cell>
          <cell r="JU60" t="str">
            <v>025004</v>
          </cell>
          <cell r="JV60">
            <v>74</v>
          </cell>
          <cell r="JW60" t="str">
            <v>025004</v>
          </cell>
          <cell r="JX60">
            <v>56</v>
          </cell>
          <cell r="JY60" t="str">
            <v>025004</v>
          </cell>
          <cell r="JZ60">
            <v>73</v>
          </cell>
          <cell r="KA60" t="str">
            <v>025004</v>
          </cell>
          <cell r="KB60">
            <v>53</v>
          </cell>
          <cell r="KC60" t="str">
            <v>025004</v>
          </cell>
          <cell r="KD60">
            <v>80</v>
          </cell>
          <cell r="KE60" t="str">
            <v>025004</v>
          </cell>
          <cell r="KF60">
            <v>33</v>
          </cell>
          <cell r="KG60" t="str">
            <v>025004</v>
          </cell>
          <cell r="KH60">
            <v>58</v>
          </cell>
          <cell r="KI60" t="str">
            <v>025004</v>
          </cell>
          <cell r="KJ60">
            <v>36</v>
          </cell>
          <cell r="KK60" t="str">
            <v>025004</v>
          </cell>
          <cell r="KL60">
            <v>58</v>
          </cell>
          <cell r="KM60" t="str">
            <v>025004</v>
          </cell>
          <cell r="KN60">
            <v>38</v>
          </cell>
          <cell r="KO60" t="str">
            <v>025004</v>
          </cell>
          <cell r="KP60">
            <v>57</v>
          </cell>
          <cell r="KQ60" t="str">
            <v>025004</v>
          </cell>
          <cell r="KR60">
            <v>15</v>
          </cell>
          <cell r="KS60" t="str">
            <v>025004</v>
          </cell>
          <cell r="KT60">
            <v>21</v>
          </cell>
          <cell r="KU60" t="str">
            <v>025004</v>
          </cell>
          <cell r="KV60">
            <v>9</v>
          </cell>
          <cell r="KW60" t="str">
            <v>025004</v>
          </cell>
          <cell r="KX60">
            <v>15</v>
          </cell>
          <cell r="KY60" t="str">
            <v>025004</v>
          </cell>
          <cell r="KZ60">
            <v>6</v>
          </cell>
          <cell r="LA60" t="str">
            <v>025004</v>
          </cell>
          <cell r="LB60">
            <v>19</v>
          </cell>
          <cell r="LC60" t="str">
            <v>025004</v>
          </cell>
          <cell r="LD60">
            <v>13</v>
          </cell>
          <cell r="LE60" t="str">
            <v>025004</v>
          </cell>
          <cell r="LF60">
            <v>39</v>
          </cell>
          <cell r="LG60" t="str">
            <v>025004</v>
          </cell>
          <cell r="LH60">
            <v>22</v>
          </cell>
          <cell r="LI60" t="str">
            <v>025004</v>
          </cell>
          <cell r="LJ60">
            <v>40</v>
          </cell>
          <cell r="LK60" t="str">
            <v>025004</v>
          </cell>
          <cell r="LL60">
            <v>25</v>
          </cell>
          <cell r="LM60" t="str">
            <v>025004</v>
          </cell>
          <cell r="LN60">
            <v>61</v>
          </cell>
          <cell r="LO60" t="str">
            <v>025004</v>
          </cell>
          <cell r="LP60">
            <v>20</v>
          </cell>
          <cell r="LQ60" t="str">
            <v>025004</v>
          </cell>
          <cell r="LR60">
            <v>64</v>
          </cell>
          <cell r="LS60" t="str">
            <v>025004</v>
          </cell>
          <cell r="LT60">
            <v>16</v>
          </cell>
          <cell r="LU60" t="str">
            <v>025004</v>
          </cell>
          <cell r="LV60">
            <v>52</v>
          </cell>
          <cell r="LW60" t="str">
            <v>025004</v>
          </cell>
          <cell r="LX60">
            <v>11</v>
          </cell>
          <cell r="LY60" t="str">
            <v>025004</v>
          </cell>
          <cell r="LZ60">
            <v>38</v>
          </cell>
          <cell r="MA60" t="str">
            <v>025004</v>
          </cell>
          <cell r="MB60">
            <v>11</v>
          </cell>
          <cell r="MC60" t="str">
            <v>025004</v>
          </cell>
          <cell r="MD60">
            <v>34</v>
          </cell>
          <cell r="ME60" t="str">
            <v>025004</v>
          </cell>
          <cell r="MF60">
            <v>14</v>
          </cell>
          <cell r="MG60" t="str">
            <v>025004</v>
          </cell>
          <cell r="MH60">
            <v>37</v>
          </cell>
          <cell r="MI60" t="str">
            <v>025004</v>
          </cell>
          <cell r="MJ60">
            <v>4</v>
          </cell>
          <cell r="MK60" t="str">
            <v>025004</v>
          </cell>
          <cell r="ML60">
            <v>14</v>
          </cell>
          <cell r="MM60" t="str">
            <v>025004</v>
          </cell>
          <cell r="MN60">
            <v>3</v>
          </cell>
          <cell r="MO60" t="str">
            <v>025004</v>
          </cell>
          <cell r="MP60">
            <v>19</v>
          </cell>
          <cell r="MQ60" t="str">
            <v>025004</v>
          </cell>
          <cell r="MR60">
            <v>9</v>
          </cell>
          <cell r="MS60" t="str">
            <v>025004</v>
          </cell>
          <cell r="MT60">
            <v>17</v>
          </cell>
          <cell r="MU60" t="str">
            <v>025004</v>
          </cell>
          <cell r="MV60">
            <v>2</v>
          </cell>
          <cell r="MW60" t="str">
            <v>025004</v>
          </cell>
          <cell r="MX60">
            <v>9</v>
          </cell>
          <cell r="MY60" t="str">
            <v>025004</v>
          </cell>
          <cell r="MZ60">
            <v>1</v>
          </cell>
          <cell r="NA60" t="str">
            <v>025004</v>
          </cell>
          <cell r="NB60">
            <v>13</v>
          </cell>
          <cell r="NC60" t="str">
            <v>025004</v>
          </cell>
          <cell r="ND60">
            <v>3</v>
          </cell>
          <cell r="NE60" t="str">
            <v>025004</v>
          </cell>
          <cell r="NF60">
            <v>4</v>
          </cell>
          <cell r="NG60" t="str">
            <v>025004</v>
          </cell>
          <cell r="NH60">
            <v>2</v>
          </cell>
          <cell r="NI60" t="str">
            <v>025005</v>
          </cell>
          <cell r="NJ60">
            <v>18</v>
          </cell>
          <cell r="NM60" t="str">
            <v>026001</v>
          </cell>
          <cell r="NN60">
            <v>5</v>
          </cell>
          <cell r="NO60" t="str">
            <v>025004</v>
          </cell>
          <cell r="NP60">
            <v>2</v>
          </cell>
          <cell r="NQ60" t="str">
            <v>025005</v>
          </cell>
          <cell r="NR60">
            <v>7</v>
          </cell>
          <cell r="NS60" t="str">
            <v>027002</v>
          </cell>
          <cell r="NT60">
            <v>2</v>
          </cell>
          <cell r="NU60" t="str">
            <v>026004</v>
          </cell>
          <cell r="NV60">
            <v>3</v>
          </cell>
          <cell r="NY60" t="str">
            <v>029001</v>
          </cell>
          <cell r="NZ60">
            <v>6</v>
          </cell>
        </row>
        <row r="61">
          <cell r="C61" t="str">
            <v>026004</v>
          </cell>
          <cell r="D61">
            <v>66</v>
          </cell>
          <cell r="E61" t="str">
            <v>026004</v>
          </cell>
          <cell r="F61">
            <v>70</v>
          </cell>
          <cell r="G61" t="str">
            <v>026004</v>
          </cell>
          <cell r="H61">
            <v>83</v>
          </cell>
          <cell r="I61" t="str">
            <v>026004</v>
          </cell>
          <cell r="J61">
            <v>63</v>
          </cell>
          <cell r="K61" t="str">
            <v>026004</v>
          </cell>
          <cell r="L61">
            <v>82</v>
          </cell>
          <cell r="M61" t="str">
            <v>026004</v>
          </cell>
          <cell r="N61">
            <v>86</v>
          </cell>
          <cell r="O61" t="str">
            <v>026004</v>
          </cell>
          <cell r="P61">
            <v>84</v>
          </cell>
          <cell r="Q61" t="str">
            <v>026004</v>
          </cell>
          <cell r="R61">
            <v>75</v>
          </cell>
          <cell r="S61" t="str">
            <v>026004</v>
          </cell>
          <cell r="T61">
            <v>106</v>
          </cell>
          <cell r="U61" t="str">
            <v>026004</v>
          </cell>
          <cell r="V61">
            <v>87</v>
          </cell>
          <cell r="W61" t="str">
            <v>026004</v>
          </cell>
          <cell r="X61">
            <v>117</v>
          </cell>
          <cell r="Y61" t="str">
            <v>026004</v>
          </cell>
          <cell r="Z61">
            <v>90</v>
          </cell>
          <cell r="AA61" t="str">
            <v>026004</v>
          </cell>
          <cell r="AB61">
            <v>111</v>
          </cell>
          <cell r="AC61" t="str">
            <v>026003</v>
          </cell>
          <cell r="AD61">
            <v>162</v>
          </cell>
          <cell r="AE61" t="str">
            <v>026004</v>
          </cell>
          <cell r="AF61">
            <v>99</v>
          </cell>
          <cell r="AG61" t="str">
            <v>026004</v>
          </cell>
          <cell r="AH61">
            <v>117</v>
          </cell>
          <cell r="AI61" t="str">
            <v>026004</v>
          </cell>
          <cell r="AJ61">
            <v>114</v>
          </cell>
          <cell r="AK61" t="str">
            <v>026004</v>
          </cell>
          <cell r="AL61">
            <v>95</v>
          </cell>
          <cell r="AM61" t="str">
            <v>026004</v>
          </cell>
          <cell r="AN61">
            <v>109</v>
          </cell>
          <cell r="AO61" t="str">
            <v>026004</v>
          </cell>
          <cell r="AP61">
            <v>118</v>
          </cell>
          <cell r="AQ61" t="str">
            <v>026004</v>
          </cell>
          <cell r="AR61">
            <v>109</v>
          </cell>
          <cell r="AS61" t="str">
            <v>026004</v>
          </cell>
          <cell r="AT61">
            <v>113</v>
          </cell>
          <cell r="AU61" t="str">
            <v>026004</v>
          </cell>
          <cell r="AV61">
            <v>149</v>
          </cell>
          <cell r="AW61" t="str">
            <v>026004</v>
          </cell>
          <cell r="AX61">
            <v>125</v>
          </cell>
          <cell r="AY61" t="str">
            <v>026004</v>
          </cell>
          <cell r="AZ61">
            <v>147</v>
          </cell>
          <cell r="BA61" t="str">
            <v>026004</v>
          </cell>
          <cell r="BB61">
            <v>123</v>
          </cell>
          <cell r="BC61" t="str">
            <v>026003</v>
          </cell>
          <cell r="BD61">
            <v>199</v>
          </cell>
          <cell r="BE61" t="str">
            <v>026003</v>
          </cell>
          <cell r="BF61">
            <v>177</v>
          </cell>
          <cell r="BG61" t="str">
            <v>026003</v>
          </cell>
          <cell r="BH61">
            <v>128</v>
          </cell>
          <cell r="BI61" t="str">
            <v>026003</v>
          </cell>
          <cell r="BJ61">
            <v>109</v>
          </cell>
          <cell r="BK61" t="str">
            <v>026003</v>
          </cell>
          <cell r="BL61">
            <v>133</v>
          </cell>
          <cell r="BM61" t="str">
            <v>026003</v>
          </cell>
          <cell r="BN61">
            <v>107</v>
          </cell>
          <cell r="BO61" t="str">
            <v>024006</v>
          </cell>
          <cell r="BP61">
            <v>69</v>
          </cell>
          <cell r="BQ61" t="str">
            <v>024006</v>
          </cell>
          <cell r="BR61">
            <v>38</v>
          </cell>
          <cell r="BS61" t="str">
            <v>024200</v>
          </cell>
          <cell r="BT61">
            <v>125</v>
          </cell>
          <cell r="BU61" t="str">
            <v>025002</v>
          </cell>
          <cell r="BV61">
            <v>104</v>
          </cell>
          <cell r="BW61" t="str">
            <v>024200</v>
          </cell>
          <cell r="BX61">
            <v>123</v>
          </cell>
          <cell r="BY61" t="str">
            <v>025002</v>
          </cell>
          <cell r="BZ61">
            <v>76</v>
          </cell>
          <cell r="CA61" t="str">
            <v>025004</v>
          </cell>
          <cell r="CB61">
            <v>68</v>
          </cell>
          <cell r="CC61" t="str">
            <v>025003</v>
          </cell>
          <cell r="CD61">
            <v>53</v>
          </cell>
          <cell r="CE61" t="str">
            <v>025002</v>
          </cell>
          <cell r="CF61">
            <v>123</v>
          </cell>
          <cell r="CG61" t="str">
            <v>025002</v>
          </cell>
          <cell r="CH61">
            <v>59</v>
          </cell>
          <cell r="CI61" t="str">
            <v>025001</v>
          </cell>
          <cell r="CJ61">
            <v>268</v>
          </cell>
          <cell r="CK61" t="str">
            <v>025004</v>
          </cell>
          <cell r="CL61">
            <v>49</v>
          </cell>
          <cell r="CM61" t="str">
            <v>025004</v>
          </cell>
          <cell r="CN61">
            <v>97</v>
          </cell>
          <cell r="CO61" t="str">
            <v>025002</v>
          </cell>
          <cell r="CP61">
            <v>74</v>
          </cell>
          <cell r="CQ61" t="str">
            <v>025004</v>
          </cell>
          <cell r="CR61">
            <v>92</v>
          </cell>
          <cell r="CS61" t="str">
            <v>025003</v>
          </cell>
          <cell r="CT61">
            <v>53</v>
          </cell>
          <cell r="CU61" t="str">
            <v>025004</v>
          </cell>
          <cell r="CV61">
            <v>105</v>
          </cell>
          <cell r="CW61" t="str">
            <v>025004</v>
          </cell>
          <cell r="CX61">
            <v>53</v>
          </cell>
          <cell r="CY61" t="str">
            <v>025004</v>
          </cell>
          <cell r="CZ61">
            <v>89</v>
          </cell>
          <cell r="DA61" t="str">
            <v>025002</v>
          </cell>
          <cell r="DB61">
            <v>67</v>
          </cell>
          <cell r="DC61" t="str">
            <v>025004</v>
          </cell>
          <cell r="DD61">
            <v>105</v>
          </cell>
          <cell r="DE61" t="str">
            <v>025003</v>
          </cell>
          <cell r="DF61">
            <v>61</v>
          </cell>
          <cell r="DG61" t="str">
            <v>025004</v>
          </cell>
          <cell r="DH61">
            <v>88</v>
          </cell>
          <cell r="DI61" t="str">
            <v>025003</v>
          </cell>
          <cell r="DJ61">
            <v>57</v>
          </cell>
          <cell r="DK61" t="str">
            <v>025004</v>
          </cell>
          <cell r="DL61">
            <v>104</v>
          </cell>
          <cell r="DM61" t="str">
            <v>025004</v>
          </cell>
          <cell r="DN61">
            <v>86</v>
          </cell>
          <cell r="DO61" t="str">
            <v>025004</v>
          </cell>
          <cell r="DP61">
            <v>114</v>
          </cell>
          <cell r="DQ61" t="str">
            <v>025004</v>
          </cell>
          <cell r="DR61">
            <v>89</v>
          </cell>
          <cell r="DS61" t="str">
            <v>025003</v>
          </cell>
          <cell r="DT61">
            <v>157</v>
          </cell>
          <cell r="DU61" t="str">
            <v>025003</v>
          </cell>
          <cell r="DV61">
            <v>115</v>
          </cell>
          <cell r="DW61" t="str">
            <v>025004</v>
          </cell>
          <cell r="DX61">
            <v>139</v>
          </cell>
          <cell r="DY61" t="str">
            <v>025004</v>
          </cell>
          <cell r="DZ61">
            <v>123</v>
          </cell>
          <cell r="EA61" t="str">
            <v>025004</v>
          </cell>
          <cell r="EB61">
            <v>148</v>
          </cell>
          <cell r="EC61" t="str">
            <v>025004</v>
          </cell>
          <cell r="ED61">
            <v>102</v>
          </cell>
          <cell r="EE61" t="str">
            <v>025004</v>
          </cell>
          <cell r="EF61">
            <v>142</v>
          </cell>
          <cell r="EG61" t="str">
            <v>025002</v>
          </cell>
          <cell r="EH61">
            <v>130</v>
          </cell>
          <cell r="EI61" t="str">
            <v>025004</v>
          </cell>
          <cell r="EJ61">
            <v>118</v>
          </cell>
          <cell r="EK61" t="str">
            <v>025004</v>
          </cell>
          <cell r="EL61">
            <v>104</v>
          </cell>
          <cell r="EM61" t="str">
            <v>025004</v>
          </cell>
          <cell r="EN61">
            <v>132</v>
          </cell>
          <cell r="EO61" t="str">
            <v>025004</v>
          </cell>
          <cell r="EP61">
            <v>94</v>
          </cell>
          <cell r="EQ61" t="str">
            <v>025004</v>
          </cell>
          <cell r="ER61">
            <v>105</v>
          </cell>
          <cell r="ES61" t="str">
            <v>025003</v>
          </cell>
          <cell r="ET61">
            <v>122</v>
          </cell>
          <cell r="EU61" t="str">
            <v>025004</v>
          </cell>
          <cell r="EV61">
            <v>121</v>
          </cell>
          <cell r="EW61" t="str">
            <v>025003</v>
          </cell>
          <cell r="EX61">
            <v>106</v>
          </cell>
          <cell r="EY61" t="str">
            <v>025005</v>
          </cell>
          <cell r="EZ61">
            <v>107</v>
          </cell>
          <cell r="FA61" t="str">
            <v>025004</v>
          </cell>
          <cell r="FB61">
            <v>99</v>
          </cell>
          <cell r="FC61" t="str">
            <v>025004</v>
          </cell>
          <cell r="FD61">
            <v>115</v>
          </cell>
          <cell r="FE61" t="str">
            <v>025004</v>
          </cell>
          <cell r="FF61">
            <v>104</v>
          </cell>
          <cell r="FG61" t="str">
            <v>025004</v>
          </cell>
          <cell r="FH61">
            <v>97</v>
          </cell>
          <cell r="FI61" t="str">
            <v>025004</v>
          </cell>
          <cell r="FJ61">
            <v>102</v>
          </cell>
          <cell r="FK61" t="str">
            <v>025004</v>
          </cell>
          <cell r="FL61">
            <v>92</v>
          </cell>
          <cell r="FM61" t="str">
            <v>025004</v>
          </cell>
          <cell r="FN61">
            <v>107</v>
          </cell>
          <cell r="FO61" t="str">
            <v>025004</v>
          </cell>
          <cell r="FP61">
            <v>117</v>
          </cell>
          <cell r="FQ61" t="str">
            <v>025004</v>
          </cell>
          <cell r="FR61">
            <v>134</v>
          </cell>
          <cell r="FS61" t="str">
            <v>025004</v>
          </cell>
          <cell r="FT61">
            <v>110</v>
          </cell>
          <cell r="FU61" t="str">
            <v>025004</v>
          </cell>
          <cell r="FV61">
            <v>138</v>
          </cell>
          <cell r="FW61" t="str">
            <v>025004</v>
          </cell>
          <cell r="FX61">
            <v>139</v>
          </cell>
          <cell r="FY61" t="str">
            <v>025004</v>
          </cell>
          <cell r="FZ61">
            <v>128</v>
          </cell>
          <cell r="GA61" t="str">
            <v>025003</v>
          </cell>
          <cell r="GB61">
            <v>142</v>
          </cell>
          <cell r="GC61" t="str">
            <v>025004</v>
          </cell>
          <cell r="GD61">
            <v>141</v>
          </cell>
          <cell r="GE61" t="str">
            <v>025004</v>
          </cell>
          <cell r="GF61">
            <v>119</v>
          </cell>
          <cell r="GG61" t="str">
            <v>025004</v>
          </cell>
          <cell r="GH61">
            <v>123</v>
          </cell>
          <cell r="GI61" t="str">
            <v>025004</v>
          </cell>
          <cell r="GJ61">
            <v>112</v>
          </cell>
          <cell r="GK61" t="str">
            <v>025004</v>
          </cell>
          <cell r="GL61">
            <v>95</v>
          </cell>
          <cell r="GM61" t="str">
            <v>025004</v>
          </cell>
          <cell r="GN61">
            <v>123</v>
          </cell>
          <cell r="GO61" t="str">
            <v>025004</v>
          </cell>
          <cell r="GP61">
            <v>132</v>
          </cell>
          <cell r="GQ61" t="str">
            <v>025004</v>
          </cell>
          <cell r="GR61">
            <v>124</v>
          </cell>
          <cell r="GS61" t="str">
            <v>025004</v>
          </cell>
          <cell r="GT61">
            <v>131</v>
          </cell>
          <cell r="GU61" t="str">
            <v>025004</v>
          </cell>
          <cell r="GV61">
            <v>124</v>
          </cell>
          <cell r="GW61" t="str">
            <v>025004</v>
          </cell>
          <cell r="GX61">
            <v>121</v>
          </cell>
          <cell r="GY61" t="str">
            <v>025004</v>
          </cell>
          <cell r="GZ61">
            <v>160</v>
          </cell>
          <cell r="HA61" t="str">
            <v>025004</v>
          </cell>
          <cell r="HB61">
            <v>124</v>
          </cell>
          <cell r="HC61" t="str">
            <v>025004</v>
          </cell>
          <cell r="HD61">
            <v>146</v>
          </cell>
          <cell r="HE61" t="str">
            <v>025003</v>
          </cell>
          <cell r="HF61">
            <v>222</v>
          </cell>
          <cell r="HG61" t="str">
            <v>025004</v>
          </cell>
          <cell r="HH61">
            <v>152</v>
          </cell>
          <cell r="HI61" t="str">
            <v>025004</v>
          </cell>
          <cell r="HJ61">
            <v>149</v>
          </cell>
          <cell r="HK61" t="str">
            <v>025004</v>
          </cell>
          <cell r="HL61">
            <v>157</v>
          </cell>
          <cell r="HM61" t="str">
            <v>025004</v>
          </cell>
          <cell r="HN61">
            <v>153</v>
          </cell>
          <cell r="HO61" t="str">
            <v>025004</v>
          </cell>
          <cell r="HP61">
            <v>166</v>
          </cell>
          <cell r="HQ61" t="str">
            <v>025004</v>
          </cell>
          <cell r="HR61">
            <v>142</v>
          </cell>
          <cell r="HS61" t="str">
            <v>025004</v>
          </cell>
          <cell r="HT61">
            <v>180</v>
          </cell>
          <cell r="HU61" t="str">
            <v>025004</v>
          </cell>
          <cell r="HV61">
            <v>141</v>
          </cell>
          <cell r="HW61" t="str">
            <v>025004</v>
          </cell>
          <cell r="HX61">
            <v>156</v>
          </cell>
          <cell r="HY61" t="str">
            <v>025004</v>
          </cell>
          <cell r="HZ61">
            <v>163</v>
          </cell>
          <cell r="IA61" t="str">
            <v>025004</v>
          </cell>
          <cell r="IB61">
            <v>155</v>
          </cell>
          <cell r="IC61" t="str">
            <v>025004</v>
          </cell>
          <cell r="ID61">
            <v>152</v>
          </cell>
          <cell r="IE61" t="str">
            <v>025004</v>
          </cell>
          <cell r="IF61">
            <v>137</v>
          </cell>
          <cell r="IG61" t="str">
            <v>025004</v>
          </cell>
          <cell r="IH61">
            <v>169</v>
          </cell>
          <cell r="II61" t="str">
            <v>025004</v>
          </cell>
          <cell r="IJ61">
            <v>169</v>
          </cell>
          <cell r="IK61" t="str">
            <v>025003</v>
          </cell>
          <cell r="IL61">
            <v>202</v>
          </cell>
          <cell r="IM61" t="str">
            <v>025004</v>
          </cell>
          <cell r="IN61">
            <v>124</v>
          </cell>
          <cell r="IO61" t="str">
            <v>025004</v>
          </cell>
          <cell r="IP61">
            <v>168</v>
          </cell>
          <cell r="IQ61" t="str">
            <v>025004</v>
          </cell>
          <cell r="IR61">
            <v>142</v>
          </cell>
          <cell r="IS61" t="str">
            <v>025004</v>
          </cell>
          <cell r="IT61">
            <v>145</v>
          </cell>
          <cell r="IU61" t="str">
            <v>025004</v>
          </cell>
          <cell r="IV61">
            <v>108</v>
          </cell>
          <cell r="IW61" t="str">
            <v>025004</v>
          </cell>
          <cell r="IX61">
            <v>145</v>
          </cell>
          <cell r="IY61" t="str">
            <v>025004</v>
          </cell>
          <cell r="IZ61">
            <v>117</v>
          </cell>
          <cell r="JA61" t="str">
            <v>025004</v>
          </cell>
          <cell r="JB61">
            <v>126</v>
          </cell>
          <cell r="JC61" t="str">
            <v>025005</v>
          </cell>
          <cell r="JD61">
            <v>130</v>
          </cell>
          <cell r="JE61" t="str">
            <v>025004</v>
          </cell>
          <cell r="JF61">
            <v>127</v>
          </cell>
          <cell r="JG61" t="str">
            <v>025005</v>
          </cell>
          <cell r="JH61">
            <v>133</v>
          </cell>
          <cell r="JI61" t="str">
            <v>025004</v>
          </cell>
          <cell r="JJ61">
            <v>114</v>
          </cell>
          <cell r="JK61" t="str">
            <v>025004</v>
          </cell>
          <cell r="JL61">
            <v>71</v>
          </cell>
          <cell r="JM61" t="str">
            <v>025004</v>
          </cell>
          <cell r="JN61">
            <v>87</v>
          </cell>
          <cell r="JO61" t="str">
            <v>025004</v>
          </cell>
          <cell r="JP61">
            <v>85</v>
          </cell>
          <cell r="JQ61" t="str">
            <v>025004</v>
          </cell>
          <cell r="JR61">
            <v>103</v>
          </cell>
          <cell r="JS61" t="str">
            <v>025004</v>
          </cell>
          <cell r="JT61">
            <v>65</v>
          </cell>
          <cell r="JU61" t="str">
            <v>025005</v>
          </cell>
          <cell r="JV61">
            <v>149</v>
          </cell>
          <cell r="JW61" t="str">
            <v>025005</v>
          </cell>
          <cell r="JX61">
            <v>71</v>
          </cell>
          <cell r="JY61" t="str">
            <v>025005</v>
          </cell>
          <cell r="JZ61">
            <v>107</v>
          </cell>
          <cell r="KA61" t="str">
            <v>025005</v>
          </cell>
          <cell r="KB61">
            <v>74</v>
          </cell>
          <cell r="KC61" t="str">
            <v>025005</v>
          </cell>
          <cell r="KD61">
            <v>132</v>
          </cell>
          <cell r="KE61" t="str">
            <v>025005</v>
          </cell>
          <cell r="KF61">
            <v>64</v>
          </cell>
          <cell r="KG61" t="str">
            <v>025005</v>
          </cell>
          <cell r="KH61">
            <v>88</v>
          </cell>
          <cell r="KI61" t="str">
            <v>025005</v>
          </cell>
          <cell r="KJ61">
            <v>66</v>
          </cell>
          <cell r="KK61" t="str">
            <v>025005</v>
          </cell>
          <cell r="KL61">
            <v>110</v>
          </cell>
          <cell r="KM61" t="str">
            <v>025005</v>
          </cell>
          <cell r="KN61">
            <v>59</v>
          </cell>
          <cell r="KO61" t="str">
            <v>025005</v>
          </cell>
          <cell r="KP61">
            <v>98</v>
          </cell>
          <cell r="KQ61" t="str">
            <v>025005</v>
          </cell>
          <cell r="KR61">
            <v>26</v>
          </cell>
          <cell r="KS61" t="str">
            <v>025005</v>
          </cell>
          <cell r="KT61">
            <v>40</v>
          </cell>
          <cell r="KU61" t="str">
            <v>025005</v>
          </cell>
          <cell r="KV61">
            <v>14</v>
          </cell>
          <cell r="KW61" t="str">
            <v>025005</v>
          </cell>
          <cell r="KX61">
            <v>35</v>
          </cell>
          <cell r="KY61" t="str">
            <v>025005</v>
          </cell>
          <cell r="KZ61">
            <v>20</v>
          </cell>
          <cell r="LA61" t="str">
            <v>025005</v>
          </cell>
          <cell r="LB61">
            <v>45</v>
          </cell>
          <cell r="LC61" t="str">
            <v>025005</v>
          </cell>
          <cell r="LD61">
            <v>31</v>
          </cell>
          <cell r="LE61" t="str">
            <v>025005</v>
          </cell>
          <cell r="LF61">
            <v>67</v>
          </cell>
          <cell r="LG61" t="str">
            <v>025005</v>
          </cell>
          <cell r="LH61">
            <v>49</v>
          </cell>
          <cell r="LI61" t="str">
            <v>025005</v>
          </cell>
          <cell r="LJ61">
            <v>103</v>
          </cell>
          <cell r="LK61" t="str">
            <v>025005</v>
          </cell>
          <cell r="LL61">
            <v>58</v>
          </cell>
          <cell r="LM61" t="str">
            <v>025005</v>
          </cell>
          <cell r="LN61">
            <v>102</v>
          </cell>
          <cell r="LO61" t="str">
            <v>025005</v>
          </cell>
          <cell r="LP61">
            <v>46</v>
          </cell>
          <cell r="LQ61" t="str">
            <v>025005</v>
          </cell>
          <cell r="LR61">
            <v>112</v>
          </cell>
          <cell r="LS61" t="str">
            <v>025005</v>
          </cell>
          <cell r="LT61">
            <v>37</v>
          </cell>
          <cell r="LU61" t="str">
            <v>025005</v>
          </cell>
          <cell r="LV61">
            <v>97</v>
          </cell>
          <cell r="LW61" t="str">
            <v>025005</v>
          </cell>
          <cell r="LX61">
            <v>31</v>
          </cell>
          <cell r="LY61" t="str">
            <v>025005</v>
          </cell>
          <cell r="LZ61">
            <v>81</v>
          </cell>
          <cell r="MA61" t="str">
            <v>025005</v>
          </cell>
          <cell r="MB61">
            <v>22</v>
          </cell>
          <cell r="MC61" t="str">
            <v>025005</v>
          </cell>
          <cell r="MD61">
            <v>72</v>
          </cell>
          <cell r="ME61" t="str">
            <v>025005</v>
          </cell>
          <cell r="MF61">
            <v>25</v>
          </cell>
          <cell r="MG61" t="str">
            <v>025005</v>
          </cell>
          <cell r="MH61">
            <v>64</v>
          </cell>
          <cell r="MI61" t="str">
            <v>025005</v>
          </cell>
          <cell r="MJ61">
            <v>12</v>
          </cell>
          <cell r="MK61" t="str">
            <v>025005</v>
          </cell>
          <cell r="ML61">
            <v>49</v>
          </cell>
          <cell r="MM61" t="str">
            <v>025005</v>
          </cell>
          <cell r="MN61">
            <v>8</v>
          </cell>
          <cell r="MO61" t="str">
            <v>025005</v>
          </cell>
          <cell r="MP61">
            <v>38</v>
          </cell>
          <cell r="MQ61" t="str">
            <v>025005</v>
          </cell>
          <cell r="MR61">
            <v>8</v>
          </cell>
          <cell r="MS61" t="str">
            <v>025005</v>
          </cell>
          <cell r="MT61">
            <v>42</v>
          </cell>
          <cell r="MU61" t="str">
            <v>025005</v>
          </cell>
          <cell r="MV61">
            <v>6</v>
          </cell>
          <cell r="MW61" t="str">
            <v>025005</v>
          </cell>
          <cell r="MX61">
            <v>42</v>
          </cell>
          <cell r="MY61" t="str">
            <v>025005</v>
          </cell>
          <cell r="MZ61">
            <v>10</v>
          </cell>
          <cell r="NA61" t="str">
            <v>025005</v>
          </cell>
          <cell r="NB61">
            <v>22</v>
          </cell>
          <cell r="NC61" t="str">
            <v>025005</v>
          </cell>
          <cell r="ND61">
            <v>10</v>
          </cell>
          <cell r="NE61" t="str">
            <v>025005</v>
          </cell>
          <cell r="NF61">
            <v>25</v>
          </cell>
          <cell r="NG61" t="str">
            <v>025005</v>
          </cell>
          <cell r="NH61">
            <v>3</v>
          </cell>
          <cell r="NI61" t="str">
            <v>026001</v>
          </cell>
          <cell r="NJ61">
            <v>9</v>
          </cell>
          <cell r="NK61" t="str">
            <v>025005</v>
          </cell>
          <cell r="NL61">
            <v>4</v>
          </cell>
          <cell r="NM61" t="str">
            <v>026002</v>
          </cell>
          <cell r="NN61">
            <v>5</v>
          </cell>
          <cell r="NO61" t="str">
            <v>025005</v>
          </cell>
          <cell r="NP61">
            <v>2</v>
          </cell>
          <cell r="NQ61" t="str">
            <v>026001</v>
          </cell>
          <cell r="NR61">
            <v>4</v>
          </cell>
          <cell r="NU61" t="str">
            <v>026005</v>
          </cell>
          <cell r="NV61">
            <v>1</v>
          </cell>
          <cell r="NW61" t="str">
            <v>025005</v>
          </cell>
          <cell r="NX61">
            <v>2</v>
          </cell>
          <cell r="NY61" t="str">
            <v>029100</v>
          </cell>
          <cell r="NZ61">
            <v>1</v>
          </cell>
        </row>
        <row r="62">
          <cell r="C62" t="str">
            <v>026005</v>
          </cell>
          <cell r="D62">
            <v>74</v>
          </cell>
          <cell r="E62" t="str">
            <v>026005</v>
          </cell>
          <cell r="F62">
            <v>65</v>
          </cell>
          <cell r="G62" t="str">
            <v>026005</v>
          </cell>
          <cell r="H62">
            <v>85</v>
          </cell>
          <cell r="I62" t="str">
            <v>026005</v>
          </cell>
          <cell r="J62">
            <v>70</v>
          </cell>
          <cell r="K62" t="str">
            <v>026005</v>
          </cell>
          <cell r="L62">
            <v>89</v>
          </cell>
          <cell r="M62" t="str">
            <v>026005</v>
          </cell>
          <cell r="N62">
            <v>73</v>
          </cell>
          <cell r="O62" t="str">
            <v>026005</v>
          </cell>
          <cell r="P62">
            <v>102</v>
          </cell>
          <cell r="Q62" t="str">
            <v>026005</v>
          </cell>
          <cell r="R62">
            <v>85</v>
          </cell>
          <cell r="S62" t="str">
            <v>026005</v>
          </cell>
          <cell r="T62">
            <v>107</v>
          </cell>
          <cell r="U62" t="str">
            <v>026005</v>
          </cell>
          <cell r="V62">
            <v>92</v>
          </cell>
          <cell r="W62" t="str">
            <v>026005</v>
          </cell>
          <cell r="X62">
            <v>119</v>
          </cell>
          <cell r="Y62" t="str">
            <v>026005</v>
          </cell>
          <cell r="Z62">
            <v>106</v>
          </cell>
          <cell r="AA62" t="str">
            <v>026005</v>
          </cell>
          <cell r="AB62">
            <v>121</v>
          </cell>
          <cell r="AC62" t="str">
            <v>026004</v>
          </cell>
          <cell r="AD62">
            <v>118</v>
          </cell>
          <cell r="AE62" t="str">
            <v>026005</v>
          </cell>
          <cell r="AF62">
            <v>128</v>
          </cell>
          <cell r="AG62" t="str">
            <v>026005</v>
          </cell>
          <cell r="AH62">
            <v>103</v>
          </cell>
          <cell r="AI62" t="str">
            <v>026005</v>
          </cell>
          <cell r="AJ62">
            <v>129</v>
          </cell>
          <cell r="AK62" t="str">
            <v>026005</v>
          </cell>
          <cell r="AL62">
            <v>125</v>
          </cell>
          <cell r="AM62" t="str">
            <v>026005</v>
          </cell>
          <cell r="AN62">
            <v>147</v>
          </cell>
          <cell r="AO62" t="str">
            <v>026005</v>
          </cell>
          <cell r="AP62">
            <v>111</v>
          </cell>
          <cell r="AQ62" t="str">
            <v>026005</v>
          </cell>
          <cell r="AR62">
            <v>144</v>
          </cell>
          <cell r="AS62" t="str">
            <v>026005</v>
          </cell>
          <cell r="AT62">
            <v>130</v>
          </cell>
          <cell r="AU62" t="str">
            <v>026005</v>
          </cell>
          <cell r="AV62">
            <v>157</v>
          </cell>
          <cell r="AW62" t="str">
            <v>026005</v>
          </cell>
          <cell r="AX62">
            <v>136</v>
          </cell>
          <cell r="AY62" t="str">
            <v>026005</v>
          </cell>
          <cell r="AZ62">
            <v>142</v>
          </cell>
          <cell r="BA62" t="str">
            <v>026005</v>
          </cell>
          <cell r="BB62">
            <v>132</v>
          </cell>
          <cell r="BC62" t="str">
            <v>026004</v>
          </cell>
          <cell r="BD62">
            <v>127</v>
          </cell>
          <cell r="BE62" t="str">
            <v>026004</v>
          </cell>
          <cell r="BF62">
            <v>118</v>
          </cell>
          <cell r="BG62" t="str">
            <v>026004</v>
          </cell>
          <cell r="BH62">
            <v>77</v>
          </cell>
          <cell r="BI62" t="str">
            <v>026004</v>
          </cell>
          <cell r="BJ62">
            <v>64</v>
          </cell>
          <cell r="BK62" t="str">
            <v>026004</v>
          </cell>
          <cell r="BL62">
            <v>82</v>
          </cell>
          <cell r="BM62" t="str">
            <v>026004</v>
          </cell>
          <cell r="BN62">
            <v>70</v>
          </cell>
          <cell r="BO62" t="str">
            <v>024200</v>
          </cell>
          <cell r="BP62">
            <v>92</v>
          </cell>
          <cell r="BQ62" t="str">
            <v>024200</v>
          </cell>
          <cell r="BR62">
            <v>70</v>
          </cell>
          <cell r="BS62" t="str">
            <v>025001</v>
          </cell>
          <cell r="BT62">
            <v>270</v>
          </cell>
          <cell r="BU62" t="str">
            <v>025003</v>
          </cell>
          <cell r="BV62">
            <v>77</v>
          </cell>
          <cell r="BW62" t="str">
            <v>025001</v>
          </cell>
          <cell r="BX62">
            <v>233</v>
          </cell>
          <cell r="BY62" t="str">
            <v>025003</v>
          </cell>
          <cell r="BZ62">
            <v>58</v>
          </cell>
          <cell r="CA62" t="str">
            <v>025005</v>
          </cell>
          <cell r="CB62">
            <v>101</v>
          </cell>
          <cell r="CC62" t="str">
            <v>025004</v>
          </cell>
          <cell r="CD62">
            <v>40</v>
          </cell>
          <cell r="CE62" t="str">
            <v>025003</v>
          </cell>
          <cell r="CF62">
            <v>86</v>
          </cell>
          <cell r="CG62" t="str">
            <v>025003</v>
          </cell>
          <cell r="CH62">
            <v>54</v>
          </cell>
          <cell r="CI62" t="str">
            <v>025002</v>
          </cell>
          <cell r="CJ62">
            <v>114</v>
          </cell>
          <cell r="CK62" t="str">
            <v>025005</v>
          </cell>
          <cell r="CL62">
            <v>52</v>
          </cell>
          <cell r="CM62" t="str">
            <v>025005</v>
          </cell>
          <cell r="CN62">
            <v>107</v>
          </cell>
          <cell r="CO62" t="str">
            <v>025003</v>
          </cell>
          <cell r="CP62">
            <v>76</v>
          </cell>
          <cell r="CQ62" t="str">
            <v>025005</v>
          </cell>
          <cell r="CR62">
            <v>87</v>
          </cell>
          <cell r="CS62" t="str">
            <v>025004</v>
          </cell>
          <cell r="CT62">
            <v>66</v>
          </cell>
          <cell r="CU62" t="str">
            <v>025005</v>
          </cell>
          <cell r="CV62">
            <v>80</v>
          </cell>
          <cell r="CW62" t="str">
            <v>025005</v>
          </cell>
          <cell r="CX62">
            <v>67</v>
          </cell>
          <cell r="CY62" t="str">
            <v>025005</v>
          </cell>
          <cell r="CZ62">
            <v>99</v>
          </cell>
          <cell r="DA62" t="str">
            <v>025003</v>
          </cell>
          <cell r="DB62">
            <v>62</v>
          </cell>
          <cell r="DC62" t="str">
            <v>025005</v>
          </cell>
          <cell r="DD62">
            <v>104</v>
          </cell>
          <cell r="DE62" t="str">
            <v>025004</v>
          </cell>
          <cell r="DF62">
            <v>67</v>
          </cell>
          <cell r="DG62" t="str">
            <v>025005</v>
          </cell>
          <cell r="DH62">
            <v>99</v>
          </cell>
          <cell r="DI62" t="str">
            <v>025004</v>
          </cell>
          <cell r="DJ62">
            <v>50</v>
          </cell>
          <cell r="DK62" t="str">
            <v>025005</v>
          </cell>
          <cell r="DL62">
            <v>106</v>
          </cell>
          <cell r="DM62" t="str">
            <v>025005</v>
          </cell>
          <cell r="DN62">
            <v>80</v>
          </cell>
          <cell r="DO62" t="str">
            <v>025005</v>
          </cell>
          <cell r="DP62">
            <v>108</v>
          </cell>
          <cell r="DQ62" t="str">
            <v>025005</v>
          </cell>
          <cell r="DR62">
            <v>75</v>
          </cell>
          <cell r="DS62" t="str">
            <v>025004</v>
          </cell>
          <cell r="DT62">
            <v>143</v>
          </cell>
          <cell r="DU62" t="str">
            <v>025004</v>
          </cell>
          <cell r="DV62">
            <v>87</v>
          </cell>
          <cell r="DW62" t="str">
            <v>025005</v>
          </cell>
          <cell r="DX62">
            <v>113</v>
          </cell>
          <cell r="DY62" t="str">
            <v>025005</v>
          </cell>
          <cell r="DZ62">
            <v>90</v>
          </cell>
          <cell r="EA62" t="str">
            <v>025005</v>
          </cell>
          <cell r="EB62">
            <v>132</v>
          </cell>
          <cell r="EC62" t="str">
            <v>025005</v>
          </cell>
          <cell r="ED62">
            <v>94</v>
          </cell>
          <cell r="EE62" t="str">
            <v>025005</v>
          </cell>
          <cell r="EF62">
            <v>145</v>
          </cell>
          <cell r="EG62" t="str">
            <v>025003</v>
          </cell>
          <cell r="EH62">
            <v>123</v>
          </cell>
          <cell r="EI62" t="str">
            <v>025005</v>
          </cell>
          <cell r="EJ62">
            <v>122</v>
          </cell>
          <cell r="EK62" t="str">
            <v>025005</v>
          </cell>
          <cell r="EL62">
            <v>101</v>
          </cell>
          <cell r="EM62" t="str">
            <v>025005</v>
          </cell>
          <cell r="EN62">
            <v>119</v>
          </cell>
          <cell r="EO62" t="str">
            <v>025005</v>
          </cell>
          <cell r="EP62">
            <v>108</v>
          </cell>
          <cell r="EQ62" t="str">
            <v>025005</v>
          </cell>
          <cell r="ER62">
            <v>103</v>
          </cell>
          <cell r="ES62" t="str">
            <v>025004</v>
          </cell>
          <cell r="ET62">
            <v>112</v>
          </cell>
          <cell r="EU62" t="str">
            <v>025005</v>
          </cell>
          <cell r="EV62">
            <v>123</v>
          </cell>
          <cell r="EW62" t="str">
            <v>025004</v>
          </cell>
          <cell r="EX62">
            <v>85</v>
          </cell>
          <cell r="EY62" t="str">
            <v>026001</v>
          </cell>
          <cell r="EZ62">
            <v>188</v>
          </cell>
          <cell r="FA62" t="str">
            <v>025005</v>
          </cell>
          <cell r="FB62">
            <v>85</v>
          </cell>
          <cell r="FC62" t="str">
            <v>025005</v>
          </cell>
          <cell r="FD62">
            <v>110</v>
          </cell>
          <cell r="FE62" t="str">
            <v>025005</v>
          </cell>
          <cell r="FF62">
            <v>92</v>
          </cell>
          <cell r="FG62" t="str">
            <v>025005</v>
          </cell>
          <cell r="FH62">
            <v>107</v>
          </cell>
          <cell r="FI62" t="str">
            <v>025005</v>
          </cell>
          <cell r="FJ62">
            <v>89</v>
          </cell>
          <cell r="FK62" t="str">
            <v>025005</v>
          </cell>
          <cell r="FL62">
            <v>106</v>
          </cell>
          <cell r="FM62" t="str">
            <v>025005</v>
          </cell>
          <cell r="FN62">
            <v>103</v>
          </cell>
          <cell r="FO62" t="str">
            <v>025005</v>
          </cell>
          <cell r="FP62">
            <v>101</v>
          </cell>
          <cell r="FQ62" t="str">
            <v>025005</v>
          </cell>
          <cell r="FR62">
            <v>115</v>
          </cell>
          <cell r="FS62" t="str">
            <v>025005</v>
          </cell>
          <cell r="FT62">
            <v>106</v>
          </cell>
          <cell r="FU62" t="str">
            <v>025005</v>
          </cell>
          <cell r="FV62">
            <v>116</v>
          </cell>
          <cell r="FW62" t="str">
            <v>025005</v>
          </cell>
          <cell r="FX62">
            <v>120</v>
          </cell>
          <cell r="FY62" t="str">
            <v>025005</v>
          </cell>
          <cell r="FZ62">
            <v>118</v>
          </cell>
          <cell r="GA62" t="str">
            <v>025004</v>
          </cell>
          <cell r="GB62">
            <v>124</v>
          </cell>
          <cell r="GC62" t="str">
            <v>025005</v>
          </cell>
          <cell r="GD62">
            <v>106</v>
          </cell>
          <cell r="GE62" t="str">
            <v>025005</v>
          </cell>
          <cell r="GF62">
            <v>104</v>
          </cell>
          <cell r="GG62" t="str">
            <v>025005</v>
          </cell>
          <cell r="GH62">
            <v>138</v>
          </cell>
          <cell r="GI62" t="str">
            <v>025005</v>
          </cell>
          <cell r="GJ62">
            <v>118</v>
          </cell>
          <cell r="GK62" t="str">
            <v>025005</v>
          </cell>
          <cell r="GL62">
            <v>141</v>
          </cell>
          <cell r="GM62" t="str">
            <v>025005</v>
          </cell>
          <cell r="GN62">
            <v>101</v>
          </cell>
          <cell r="GO62" t="str">
            <v>025005</v>
          </cell>
          <cell r="GP62">
            <v>112</v>
          </cell>
          <cell r="GQ62" t="str">
            <v>025005</v>
          </cell>
          <cell r="GR62">
            <v>147</v>
          </cell>
          <cell r="GS62" t="str">
            <v>025005</v>
          </cell>
          <cell r="GT62">
            <v>131</v>
          </cell>
          <cell r="GU62" t="str">
            <v>025005</v>
          </cell>
          <cell r="GV62">
            <v>158</v>
          </cell>
          <cell r="GW62" t="str">
            <v>025005</v>
          </cell>
          <cell r="GX62">
            <v>115</v>
          </cell>
          <cell r="GY62" t="str">
            <v>025005</v>
          </cell>
          <cell r="GZ62">
            <v>152</v>
          </cell>
          <cell r="HA62" t="str">
            <v>025005</v>
          </cell>
          <cell r="HB62">
            <v>133</v>
          </cell>
          <cell r="HC62" t="str">
            <v>025005</v>
          </cell>
          <cell r="HD62">
            <v>153</v>
          </cell>
          <cell r="HE62" t="str">
            <v>025004</v>
          </cell>
          <cell r="HF62">
            <v>133</v>
          </cell>
          <cell r="HG62" t="str">
            <v>025005</v>
          </cell>
          <cell r="HH62">
            <v>152</v>
          </cell>
          <cell r="HI62" t="str">
            <v>025005</v>
          </cell>
          <cell r="HJ62">
            <v>155</v>
          </cell>
          <cell r="HK62" t="str">
            <v>025005</v>
          </cell>
          <cell r="HL62">
            <v>191</v>
          </cell>
          <cell r="HM62" t="str">
            <v>025005</v>
          </cell>
          <cell r="HN62">
            <v>152</v>
          </cell>
          <cell r="HO62" t="str">
            <v>025005</v>
          </cell>
          <cell r="HP62">
            <v>181</v>
          </cell>
          <cell r="HQ62" t="str">
            <v>025005</v>
          </cell>
          <cell r="HR62">
            <v>181</v>
          </cell>
          <cell r="HS62" t="str">
            <v>025005</v>
          </cell>
          <cell r="HT62">
            <v>174</v>
          </cell>
          <cell r="HU62" t="str">
            <v>025005</v>
          </cell>
          <cell r="HV62">
            <v>176</v>
          </cell>
          <cell r="HW62" t="str">
            <v>025005</v>
          </cell>
          <cell r="HX62">
            <v>184</v>
          </cell>
          <cell r="HY62" t="str">
            <v>025005</v>
          </cell>
          <cell r="HZ62">
            <v>188</v>
          </cell>
          <cell r="IA62" t="str">
            <v>025005</v>
          </cell>
          <cell r="IB62">
            <v>211</v>
          </cell>
          <cell r="IC62" t="str">
            <v>025005</v>
          </cell>
          <cell r="ID62">
            <v>210</v>
          </cell>
          <cell r="IE62" t="str">
            <v>025005</v>
          </cell>
          <cell r="IF62">
            <v>224</v>
          </cell>
          <cell r="IG62" t="str">
            <v>025005</v>
          </cell>
          <cell r="IH62">
            <v>212</v>
          </cell>
          <cell r="II62" t="str">
            <v>025005</v>
          </cell>
          <cell r="IJ62">
            <v>226</v>
          </cell>
          <cell r="IK62" t="str">
            <v>025004</v>
          </cell>
          <cell r="IL62">
            <v>170</v>
          </cell>
          <cell r="IM62" t="str">
            <v>025005</v>
          </cell>
          <cell r="IN62">
            <v>180</v>
          </cell>
          <cell r="IO62" t="str">
            <v>025005</v>
          </cell>
          <cell r="IP62">
            <v>195</v>
          </cell>
          <cell r="IQ62" t="str">
            <v>025005</v>
          </cell>
          <cell r="IR62">
            <v>190</v>
          </cell>
          <cell r="IS62" t="str">
            <v>025005</v>
          </cell>
          <cell r="IT62">
            <v>206</v>
          </cell>
          <cell r="IU62" t="str">
            <v>025005</v>
          </cell>
          <cell r="IV62">
            <v>172</v>
          </cell>
          <cell r="IW62" t="str">
            <v>025005</v>
          </cell>
          <cell r="IX62">
            <v>175</v>
          </cell>
          <cell r="IY62" t="str">
            <v>025005</v>
          </cell>
          <cell r="IZ62">
            <v>135</v>
          </cell>
          <cell r="JA62" t="str">
            <v>025005</v>
          </cell>
          <cell r="JB62">
            <v>201</v>
          </cell>
          <cell r="JC62" t="str">
            <v>026001</v>
          </cell>
          <cell r="JD62">
            <v>142</v>
          </cell>
          <cell r="JE62" t="str">
            <v>025005</v>
          </cell>
          <cell r="JF62">
            <v>153</v>
          </cell>
          <cell r="JG62" t="str">
            <v>026001</v>
          </cell>
          <cell r="JH62">
            <v>148</v>
          </cell>
          <cell r="JI62" t="str">
            <v>025005</v>
          </cell>
          <cell r="JJ62">
            <v>147</v>
          </cell>
          <cell r="JK62" t="str">
            <v>025005</v>
          </cell>
          <cell r="JL62">
            <v>109</v>
          </cell>
          <cell r="JM62" t="str">
            <v>025005</v>
          </cell>
          <cell r="JN62">
            <v>141</v>
          </cell>
          <cell r="JO62" t="str">
            <v>025005</v>
          </cell>
          <cell r="JP62">
            <v>105</v>
          </cell>
          <cell r="JQ62" t="str">
            <v>025005</v>
          </cell>
          <cell r="JR62">
            <v>141</v>
          </cell>
          <cell r="JS62" t="str">
            <v>025005</v>
          </cell>
          <cell r="JT62">
            <v>84</v>
          </cell>
          <cell r="JU62" t="str">
            <v>026001</v>
          </cell>
          <cell r="JV62">
            <v>145</v>
          </cell>
          <cell r="JW62" t="str">
            <v>026001</v>
          </cell>
          <cell r="JX62">
            <v>85</v>
          </cell>
          <cell r="JY62" t="str">
            <v>026001</v>
          </cell>
          <cell r="JZ62">
            <v>141</v>
          </cell>
          <cell r="KA62" t="str">
            <v>026001</v>
          </cell>
          <cell r="KB62">
            <v>67</v>
          </cell>
          <cell r="KC62" t="str">
            <v>026001</v>
          </cell>
          <cell r="KD62">
            <v>139</v>
          </cell>
          <cell r="KE62" t="str">
            <v>026001</v>
          </cell>
          <cell r="KF62">
            <v>66</v>
          </cell>
          <cell r="KG62" t="str">
            <v>026001</v>
          </cell>
          <cell r="KH62">
            <v>87</v>
          </cell>
          <cell r="KI62" t="str">
            <v>026001</v>
          </cell>
          <cell r="KJ62">
            <v>61</v>
          </cell>
          <cell r="KK62" t="str">
            <v>026001</v>
          </cell>
          <cell r="KL62">
            <v>104</v>
          </cell>
          <cell r="KM62" t="str">
            <v>026001</v>
          </cell>
          <cell r="KN62">
            <v>41</v>
          </cell>
          <cell r="KO62" t="str">
            <v>026001</v>
          </cell>
          <cell r="KP62">
            <v>70</v>
          </cell>
          <cell r="KQ62" t="str">
            <v>026001</v>
          </cell>
          <cell r="KR62">
            <v>15</v>
          </cell>
          <cell r="KS62" t="str">
            <v>026001</v>
          </cell>
          <cell r="KT62">
            <v>30</v>
          </cell>
          <cell r="KU62" t="str">
            <v>026001</v>
          </cell>
          <cell r="KV62">
            <v>8</v>
          </cell>
          <cell r="KW62" t="str">
            <v>026001</v>
          </cell>
          <cell r="KX62">
            <v>12</v>
          </cell>
          <cell r="KY62" t="str">
            <v>026001</v>
          </cell>
          <cell r="KZ62">
            <v>8</v>
          </cell>
          <cell r="LA62" t="str">
            <v>026001</v>
          </cell>
          <cell r="LB62">
            <v>20</v>
          </cell>
          <cell r="LC62" t="str">
            <v>026001</v>
          </cell>
          <cell r="LD62">
            <v>13</v>
          </cell>
          <cell r="LE62" t="str">
            <v>026001</v>
          </cell>
          <cell r="LF62">
            <v>35</v>
          </cell>
          <cell r="LG62" t="str">
            <v>026001</v>
          </cell>
          <cell r="LH62">
            <v>22</v>
          </cell>
          <cell r="LI62" t="str">
            <v>026001</v>
          </cell>
          <cell r="LJ62">
            <v>72</v>
          </cell>
          <cell r="LK62" t="str">
            <v>026001</v>
          </cell>
          <cell r="LL62">
            <v>28</v>
          </cell>
          <cell r="LM62" t="str">
            <v>026001</v>
          </cell>
          <cell r="LN62">
            <v>74</v>
          </cell>
          <cell r="LO62" t="str">
            <v>026001</v>
          </cell>
          <cell r="LP62">
            <v>30</v>
          </cell>
          <cell r="LQ62" t="str">
            <v>026001</v>
          </cell>
          <cell r="LR62">
            <v>76</v>
          </cell>
          <cell r="LS62" t="str">
            <v>026001</v>
          </cell>
          <cell r="LT62">
            <v>12</v>
          </cell>
          <cell r="LU62" t="str">
            <v>026001</v>
          </cell>
          <cell r="LV62">
            <v>48</v>
          </cell>
          <cell r="LW62" t="str">
            <v>026001</v>
          </cell>
          <cell r="LX62">
            <v>19</v>
          </cell>
          <cell r="LY62" t="str">
            <v>026001</v>
          </cell>
          <cell r="LZ62">
            <v>64</v>
          </cell>
          <cell r="MA62" t="str">
            <v>026001</v>
          </cell>
          <cell r="MB62">
            <v>15</v>
          </cell>
          <cell r="MC62" t="str">
            <v>026001</v>
          </cell>
          <cell r="MD62">
            <v>52</v>
          </cell>
          <cell r="ME62" t="str">
            <v>026001</v>
          </cell>
          <cell r="MF62">
            <v>10</v>
          </cell>
          <cell r="MG62" t="str">
            <v>026001</v>
          </cell>
          <cell r="MH62">
            <v>37</v>
          </cell>
          <cell r="MI62" t="str">
            <v>026001</v>
          </cell>
          <cell r="MJ62">
            <v>7</v>
          </cell>
          <cell r="MK62" t="str">
            <v>026001</v>
          </cell>
          <cell r="ML62">
            <v>31</v>
          </cell>
          <cell r="MM62" t="str">
            <v>026001</v>
          </cell>
          <cell r="MN62">
            <v>2</v>
          </cell>
          <cell r="MO62" t="str">
            <v>026001</v>
          </cell>
          <cell r="MP62">
            <v>24</v>
          </cell>
          <cell r="MQ62" t="str">
            <v>026001</v>
          </cell>
          <cell r="MR62">
            <v>6</v>
          </cell>
          <cell r="MS62" t="str">
            <v>026001</v>
          </cell>
          <cell r="MT62">
            <v>27</v>
          </cell>
          <cell r="MU62" t="str">
            <v>026001</v>
          </cell>
          <cell r="MV62">
            <v>1</v>
          </cell>
          <cell r="MW62" t="str">
            <v>026001</v>
          </cell>
          <cell r="MX62">
            <v>26</v>
          </cell>
          <cell r="MY62" t="str">
            <v>026001</v>
          </cell>
          <cell r="MZ62">
            <v>4</v>
          </cell>
          <cell r="NA62" t="str">
            <v>026001</v>
          </cell>
          <cell r="NB62">
            <v>18</v>
          </cell>
          <cell r="NC62" t="str">
            <v>026001</v>
          </cell>
          <cell r="ND62">
            <v>4</v>
          </cell>
          <cell r="NE62" t="str">
            <v>026001</v>
          </cell>
          <cell r="NF62">
            <v>18</v>
          </cell>
          <cell r="NG62" t="str">
            <v>026001</v>
          </cell>
          <cell r="NH62">
            <v>3</v>
          </cell>
          <cell r="NI62" t="str">
            <v>026002</v>
          </cell>
          <cell r="NJ62">
            <v>10</v>
          </cell>
          <cell r="NK62" t="str">
            <v>026001</v>
          </cell>
          <cell r="NL62">
            <v>2</v>
          </cell>
          <cell r="NM62" t="str">
            <v>026003</v>
          </cell>
          <cell r="NN62">
            <v>10</v>
          </cell>
          <cell r="NO62" t="str">
            <v>026001</v>
          </cell>
          <cell r="NP62">
            <v>1</v>
          </cell>
          <cell r="NQ62" t="str">
            <v>026002</v>
          </cell>
          <cell r="NR62">
            <v>2</v>
          </cell>
          <cell r="NU62" t="str">
            <v>027001</v>
          </cell>
          <cell r="NV62">
            <v>8</v>
          </cell>
          <cell r="NY62" t="str">
            <v>029300</v>
          </cell>
          <cell r="NZ62">
            <v>5</v>
          </cell>
        </row>
        <row r="63">
          <cell r="C63" t="str">
            <v>027000</v>
          </cell>
          <cell r="D63">
            <v>1146</v>
          </cell>
          <cell r="E63" t="str">
            <v>027000</v>
          </cell>
          <cell r="F63">
            <v>1085</v>
          </cell>
          <cell r="G63" t="str">
            <v>027000</v>
          </cell>
          <cell r="H63">
            <v>1170</v>
          </cell>
          <cell r="I63" t="str">
            <v>027000</v>
          </cell>
          <cell r="J63">
            <v>1114</v>
          </cell>
          <cell r="K63" t="str">
            <v>027000</v>
          </cell>
          <cell r="L63">
            <v>1289</v>
          </cell>
          <cell r="M63" t="str">
            <v>027000</v>
          </cell>
          <cell r="N63">
            <v>1222</v>
          </cell>
          <cell r="O63" t="str">
            <v>027000</v>
          </cell>
          <cell r="P63">
            <v>1363</v>
          </cell>
          <cell r="Q63" t="str">
            <v>027000</v>
          </cell>
          <cell r="R63">
            <v>1282</v>
          </cell>
          <cell r="S63" t="str">
            <v>027000</v>
          </cell>
          <cell r="T63">
            <v>1515</v>
          </cell>
          <cell r="U63" t="str">
            <v>027000</v>
          </cell>
          <cell r="V63">
            <v>1516</v>
          </cell>
          <cell r="W63" t="str">
            <v>027000</v>
          </cell>
          <cell r="X63">
            <v>1573</v>
          </cell>
          <cell r="Y63" t="str">
            <v>027000</v>
          </cell>
          <cell r="Z63">
            <v>1465</v>
          </cell>
          <cell r="AA63" t="str">
            <v>027000</v>
          </cell>
          <cell r="AB63">
            <v>1513</v>
          </cell>
          <cell r="AC63" t="str">
            <v>026005</v>
          </cell>
          <cell r="AD63">
            <v>113</v>
          </cell>
          <cell r="AE63" t="str">
            <v>027000</v>
          </cell>
          <cell r="AF63">
            <v>1474</v>
          </cell>
          <cell r="AG63" t="str">
            <v>027000</v>
          </cell>
          <cell r="AH63">
            <v>1380</v>
          </cell>
          <cell r="AI63" t="str">
            <v>027000</v>
          </cell>
          <cell r="AJ63">
            <v>1466</v>
          </cell>
          <cell r="AK63" t="str">
            <v>027000</v>
          </cell>
          <cell r="AL63">
            <v>1352</v>
          </cell>
          <cell r="AM63" t="str">
            <v>027000</v>
          </cell>
          <cell r="AN63">
            <v>1291</v>
          </cell>
          <cell r="AO63" t="str">
            <v>027000</v>
          </cell>
          <cell r="AP63">
            <v>1243</v>
          </cell>
          <cell r="AQ63" t="str">
            <v>027000</v>
          </cell>
          <cell r="AR63">
            <v>1356</v>
          </cell>
          <cell r="AS63" t="str">
            <v>027000</v>
          </cell>
          <cell r="AT63">
            <v>1291</v>
          </cell>
          <cell r="AU63" t="str">
            <v>027000</v>
          </cell>
          <cell r="AV63">
            <v>1277</v>
          </cell>
          <cell r="AW63" t="str">
            <v>027000</v>
          </cell>
          <cell r="AX63">
            <v>1221</v>
          </cell>
          <cell r="AY63" t="str">
            <v>027000</v>
          </cell>
          <cell r="AZ63">
            <v>1222</v>
          </cell>
          <cell r="BA63" t="str">
            <v>027000</v>
          </cell>
          <cell r="BB63">
            <v>1148</v>
          </cell>
          <cell r="BC63" t="str">
            <v>026005</v>
          </cell>
          <cell r="BD63">
            <v>151</v>
          </cell>
          <cell r="BE63" t="str">
            <v>026005</v>
          </cell>
          <cell r="BF63">
            <v>117</v>
          </cell>
          <cell r="BG63" t="str">
            <v>026005</v>
          </cell>
          <cell r="BH63">
            <v>112</v>
          </cell>
          <cell r="BI63" t="str">
            <v>026005</v>
          </cell>
          <cell r="BJ63">
            <v>87</v>
          </cell>
          <cell r="BK63" t="str">
            <v>026005</v>
          </cell>
          <cell r="BL63">
            <v>101</v>
          </cell>
          <cell r="BM63" t="str">
            <v>026005</v>
          </cell>
          <cell r="BN63">
            <v>108</v>
          </cell>
          <cell r="BO63" t="str">
            <v>025001</v>
          </cell>
          <cell r="BP63">
            <v>298</v>
          </cell>
          <cell r="BQ63" t="str">
            <v>025001</v>
          </cell>
          <cell r="BR63">
            <v>342</v>
          </cell>
          <cell r="BS63" t="str">
            <v>025002</v>
          </cell>
          <cell r="BT63">
            <v>116</v>
          </cell>
          <cell r="BU63" t="str">
            <v>025004</v>
          </cell>
          <cell r="BV63">
            <v>68</v>
          </cell>
          <cell r="BW63" t="str">
            <v>025002</v>
          </cell>
          <cell r="BX63">
            <v>112</v>
          </cell>
          <cell r="BY63" t="str">
            <v>025004</v>
          </cell>
          <cell r="BZ63">
            <v>54</v>
          </cell>
          <cell r="CA63" t="str">
            <v>026001</v>
          </cell>
          <cell r="CB63">
            <v>130</v>
          </cell>
          <cell r="CC63" t="str">
            <v>025005</v>
          </cell>
          <cell r="CD63">
            <v>50</v>
          </cell>
          <cell r="CE63" t="str">
            <v>025004</v>
          </cell>
          <cell r="CF63">
            <v>88</v>
          </cell>
          <cell r="CG63" t="str">
            <v>025004</v>
          </cell>
          <cell r="CH63">
            <v>45</v>
          </cell>
          <cell r="CI63" t="str">
            <v>025003</v>
          </cell>
          <cell r="CJ63">
            <v>78</v>
          </cell>
          <cell r="CK63" t="str">
            <v>026001</v>
          </cell>
          <cell r="CL63">
            <v>87</v>
          </cell>
          <cell r="CM63" t="str">
            <v>026001</v>
          </cell>
          <cell r="CN63">
            <v>130</v>
          </cell>
          <cell r="CO63" t="str">
            <v>025004</v>
          </cell>
          <cell r="CP63">
            <v>50</v>
          </cell>
          <cell r="CQ63" t="str">
            <v>026001</v>
          </cell>
          <cell r="CR63">
            <v>120</v>
          </cell>
          <cell r="CS63" t="str">
            <v>025005</v>
          </cell>
          <cell r="CT63">
            <v>43</v>
          </cell>
          <cell r="CU63" t="str">
            <v>026001</v>
          </cell>
          <cell r="CV63">
            <v>133</v>
          </cell>
          <cell r="CW63" t="str">
            <v>026001</v>
          </cell>
          <cell r="CX63">
            <v>100</v>
          </cell>
          <cell r="CY63" t="str">
            <v>026001</v>
          </cell>
          <cell r="CZ63">
            <v>123</v>
          </cell>
          <cell r="DA63" t="str">
            <v>025004</v>
          </cell>
          <cell r="DB63">
            <v>55</v>
          </cell>
          <cell r="DC63" t="str">
            <v>026001</v>
          </cell>
          <cell r="DD63">
            <v>115</v>
          </cell>
          <cell r="DE63" t="str">
            <v>025005</v>
          </cell>
          <cell r="DF63">
            <v>46</v>
          </cell>
          <cell r="DG63" t="str">
            <v>026001</v>
          </cell>
          <cell r="DH63">
            <v>127</v>
          </cell>
          <cell r="DI63" t="str">
            <v>025005</v>
          </cell>
          <cell r="DJ63">
            <v>56</v>
          </cell>
          <cell r="DK63" t="str">
            <v>026001</v>
          </cell>
          <cell r="DL63">
            <v>135</v>
          </cell>
          <cell r="DM63" t="str">
            <v>026001</v>
          </cell>
          <cell r="DN63">
            <v>124</v>
          </cell>
          <cell r="DO63" t="str">
            <v>026001</v>
          </cell>
          <cell r="DP63">
            <v>151</v>
          </cell>
          <cell r="DQ63" t="str">
            <v>026001</v>
          </cell>
          <cell r="DR63">
            <v>147</v>
          </cell>
          <cell r="DS63" t="str">
            <v>025005</v>
          </cell>
          <cell r="DT63">
            <v>109</v>
          </cell>
          <cell r="DU63" t="str">
            <v>025005</v>
          </cell>
          <cell r="DV63">
            <v>101</v>
          </cell>
          <cell r="DW63" t="str">
            <v>026001</v>
          </cell>
          <cell r="DX63">
            <v>195</v>
          </cell>
          <cell r="DY63" t="str">
            <v>026001</v>
          </cell>
          <cell r="DZ63">
            <v>173</v>
          </cell>
          <cell r="EA63" t="str">
            <v>026001</v>
          </cell>
          <cell r="EB63">
            <v>185</v>
          </cell>
          <cell r="EC63" t="str">
            <v>026001</v>
          </cell>
          <cell r="ED63">
            <v>225</v>
          </cell>
          <cell r="EE63" t="str">
            <v>026001</v>
          </cell>
          <cell r="EF63">
            <v>228</v>
          </cell>
          <cell r="EG63" t="str">
            <v>025004</v>
          </cell>
          <cell r="EH63">
            <v>118</v>
          </cell>
          <cell r="EI63" t="str">
            <v>026001</v>
          </cell>
          <cell r="EJ63">
            <v>227</v>
          </cell>
          <cell r="EK63" t="str">
            <v>026001</v>
          </cell>
          <cell r="EL63">
            <v>194</v>
          </cell>
          <cell r="EM63" t="str">
            <v>026001</v>
          </cell>
          <cell r="EN63">
            <v>191</v>
          </cell>
          <cell r="EO63" t="str">
            <v>026001</v>
          </cell>
          <cell r="EP63">
            <v>204</v>
          </cell>
          <cell r="EQ63" t="str">
            <v>026001</v>
          </cell>
          <cell r="ER63">
            <v>198</v>
          </cell>
          <cell r="ES63" t="str">
            <v>025005</v>
          </cell>
          <cell r="ET63">
            <v>95</v>
          </cell>
          <cell r="EU63" t="str">
            <v>026001</v>
          </cell>
          <cell r="EV63">
            <v>211</v>
          </cell>
          <cell r="EW63" t="str">
            <v>025005</v>
          </cell>
          <cell r="EX63">
            <v>101</v>
          </cell>
          <cell r="EY63" t="str">
            <v>026002</v>
          </cell>
          <cell r="EZ63">
            <v>127</v>
          </cell>
          <cell r="FA63" t="str">
            <v>026001</v>
          </cell>
          <cell r="FB63">
            <v>183</v>
          </cell>
          <cell r="FC63" t="str">
            <v>026001</v>
          </cell>
          <cell r="FD63">
            <v>166</v>
          </cell>
          <cell r="FE63" t="str">
            <v>026001</v>
          </cell>
          <cell r="FF63">
            <v>202</v>
          </cell>
          <cell r="FG63" t="str">
            <v>026001</v>
          </cell>
          <cell r="FH63">
            <v>181</v>
          </cell>
          <cell r="FI63" t="str">
            <v>026001</v>
          </cell>
          <cell r="FJ63">
            <v>195</v>
          </cell>
          <cell r="FK63" t="str">
            <v>026001</v>
          </cell>
          <cell r="FL63">
            <v>203</v>
          </cell>
          <cell r="FM63" t="str">
            <v>026001</v>
          </cell>
          <cell r="FN63">
            <v>202</v>
          </cell>
          <cell r="FO63" t="str">
            <v>026001</v>
          </cell>
          <cell r="FP63">
            <v>192</v>
          </cell>
          <cell r="FQ63" t="str">
            <v>026001</v>
          </cell>
          <cell r="FR63">
            <v>206</v>
          </cell>
          <cell r="FS63" t="str">
            <v>026001</v>
          </cell>
          <cell r="FT63">
            <v>167</v>
          </cell>
          <cell r="FU63" t="str">
            <v>026001</v>
          </cell>
          <cell r="FV63">
            <v>172</v>
          </cell>
          <cell r="FW63" t="str">
            <v>026001</v>
          </cell>
          <cell r="FX63">
            <v>160</v>
          </cell>
          <cell r="FY63" t="str">
            <v>026001</v>
          </cell>
          <cell r="FZ63">
            <v>178</v>
          </cell>
          <cell r="GA63" t="str">
            <v>025005</v>
          </cell>
          <cell r="GB63">
            <v>101</v>
          </cell>
          <cell r="GC63" t="str">
            <v>026001</v>
          </cell>
          <cell r="GD63">
            <v>189</v>
          </cell>
          <cell r="GE63" t="str">
            <v>026001</v>
          </cell>
          <cell r="GF63">
            <v>196</v>
          </cell>
          <cell r="GG63" t="str">
            <v>026001</v>
          </cell>
          <cell r="GH63">
            <v>195</v>
          </cell>
          <cell r="GI63" t="str">
            <v>026001</v>
          </cell>
          <cell r="GJ63">
            <v>171</v>
          </cell>
          <cell r="GK63" t="str">
            <v>026001</v>
          </cell>
          <cell r="GL63">
            <v>167</v>
          </cell>
          <cell r="GM63" t="str">
            <v>026001</v>
          </cell>
          <cell r="GN63">
            <v>161</v>
          </cell>
          <cell r="GO63" t="str">
            <v>026001</v>
          </cell>
          <cell r="GP63">
            <v>186</v>
          </cell>
          <cell r="GQ63" t="str">
            <v>026001</v>
          </cell>
          <cell r="GR63">
            <v>164</v>
          </cell>
          <cell r="GS63" t="str">
            <v>026001</v>
          </cell>
          <cell r="GT63">
            <v>165</v>
          </cell>
          <cell r="GU63" t="str">
            <v>026001</v>
          </cell>
          <cell r="GV63">
            <v>151</v>
          </cell>
          <cell r="GW63" t="str">
            <v>026001</v>
          </cell>
          <cell r="GX63">
            <v>166</v>
          </cell>
          <cell r="GY63" t="str">
            <v>026001</v>
          </cell>
          <cell r="GZ63">
            <v>152</v>
          </cell>
          <cell r="HA63" t="str">
            <v>026001</v>
          </cell>
          <cell r="HB63">
            <v>163</v>
          </cell>
          <cell r="HC63" t="str">
            <v>026001</v>
          </cell>
          <cell r="HD63">
            <v>153</v>
          </cell>
          <cell r="HE63" t="str">
            <v>025005</v>
          </cell>
          <cell r="HF63">
            <v>152</v>
          </cell>
          <cell r="HG63" t="str">
            <v>026001</v>
          </cell>
          <cell r="HH63">
            <v>162</v>
          </cell>
          <cell r="HI63" t="str">
            <v>026001</v>
          </cell>
          <cell r="HJ63">
            <v>189</v>
          </cell>
          <cell r="HK63" t="str">
            <v>026001</v>
          </cell>
          <cell r="HL63">
            <v>150</v>
          </cell>
          <cell r="HM63" t="str">
            <v>026001</v>
          </cell>
          <cell r="HN63">
            <v>185</v>
          </cell>
          <cell r="HO63" t="str">
            <v>026001</v>
          </cell>
          <cell r="HP63">
            <v>187</v>
          </cell>
          <cell r="HQ63" t="str">
            <v>026001</v>
          </cell>
          <cell r="HR63">
            <v>177</v>
          </cell>
          <cell r="HS63" t="str">
            <v>026001</v>
          </cell>
          <cell r="HT63">
            <v>187</v>
          </cell>
          <cell r="HU63" t="str">
            <v>026001</v>
          </cell>
          <cell r="HV63">
            <v>210</v>
          </cell>
          <cell r="HW63" t="str">
            <v>026001</v>
          </cell>
          <cell r="HX63">
            <v>173</v>
          </cell>
          <cell r="HY63" t="str">
            <v>026001</v>
          </cell>
          <cell r="HZ63">
            <v>234</v>
          </cell>
          <cell r="IA63" t="str">
            <v>026001</v>
          </cell>
          <cell r="IB63">
            <v>175</v>
          </cell>
          <cell r="IC63" t="str">
            <v>026001</v>
          </cell>
          <cell r="ID63">
            <v>237</v>
          </cell>
          <cell r="IE63" t="str">
            <v>026001</v>
          </cell>
          <cell r="IF63">
            <v>194</v>
          </cell>
          <cell r="IG63" t="str">
            <v>026001</v>
          </cell>
          <cell r="IH63">
            <v>252</v>
          </cell>
          <cell r="II63" t="str">
            <v>026001</v>
          </cell>
          <cell r="IJ63">
            <v>204</v>
          </cell>
          <cell r="IK63" t="str">
            <v>025005</v>
          </cell>
          <cell r="IL63">
            <v>213</v>
          </cell>
          <cell r="IM63" t="str">
            <v>026001</v>
          </cell>
          <cell r="IN63">
            <v>187</v>
          </cell>
          <cell r="IO63" t="str">
            <v>026001</v>
          </cell>
          <cell r="IP63">
            <v>205</v>
          </cell>
          <cell r="IQ63" t="str">
            <v>026001</v>
          </cell>
          <cell r="IR63">
            <v>182</v>
          </cell>
          <cell r="IS63" t="str">
            <v>026001</v>
          </cell>
          <cell r="IT63">
            <v>235</v>
          </cell>
          <cell r="IU63" t="str">
            <v>026001</v>
          </cell>
          <cell r="IV63">
            <v>157</v>
          </cell>
          <cell r="IW63" t="str">
            <v>026001</v>
          </cell>
          <cell r="IX63">
            <v>196</v>
          </cell>
          <cell r="IY63" t="str">
            <v>026001</v>
          </cell>
          <cell r="IZ63">
            <v>163</v>
          </cell>
          <cell r="JA63" t="str">
            <v>026001</v>
          </cell>
          <cell r="JB63">
            <v>202</v>
          </cell>
          <cell r="JC63" t="str">
            <v>026002</v>
          </cell>
          <cell r="JD63">
            <v>119</v>
          </cell>
          <cell r="JE63" t="str">
            <v>026001</v>
          </cell>
          <cell r="JF63">
            <v>223</v>
          </cell>
          <cell r="JG63" t="str">
            <v>026002</v>
          </cell>
          <cell r="JH63">
            <v>113</v>
          </cell>
          <cell r="JI63" t="str">
            <v>026001</v>
          </cell>
          <cell r="JJ63">
            <v>182</v>
          </cell>
          <cell r="JK63" t="str">
            <v>026001</v>
          </cell>
          <cell r="JL63">
            <v>145</v>
          </cell>
          <cell r="JM63" t="str">
            <v>026001</v>
          </cell>
          <cell r="JN63">
            <v>167</v>
          </cell>
          <cell r="JO63" t="str">
            <v>026001</v>
          </cell>
          <cell r="JP63">
            <v>120</v>
          </cell>
          <cell r="JQ63" t="str">
            <v>026001</v>
          </cell>
          <cell r="JR63">
            <v>176</v>
          </cell>
          <cell r="JS63" t="str">
            <v>026001</v>
          </cell>
          <cell r="JT63">
            <v>95</v>
          </cell>
          <cell r="JU63" t="str">
            <v>026002</v>
          </cell>
          <cell r="JV63">
            <v>107</v>
          </cell>
          <cell r="JW63" t="str">
            <v>026002</v>
          </cell>
          <cell r="JX63">
            <v>62</v>
          </cell>
          <cell r="JY63" t="str">
            <v>026002</v>
          </cell>
          <cell r="JZ63">
            <v>102</v>
          </cell>
          <cell r="KA63" t="str">
            <v>026002</v>
          </cell>
          <cell r="KB63">
            <v>78</v>
          </cell>
          <cell r="KC63" t="str">
            <v>026002</v>
          </cell>
          <cell r="KD63">
            <v>95</v>
          </cell>
          <cell r="KE63" t="str">
            <v>026002</v>
          </cell>
          <cell r="KF63">
            <v>44</v>
          </cell>
          <cell r="KG63" t="str">
            <v>026002</v>
          </cell>
          <cell r="KH63">
            <v>79</v>
          </cell>
          <cell r="KI63" t="str">
            <v>026002</v>
          </cell>
          <cell r="KJ63">
            <v>44</v>
          </cell>
          <cell r="KK63" t="str">
            <v>026002</v>
          </cell>
          <cell r="KL63">
            <v>78</v>
          </cell>
          <cell r="KM63" t="str">
            <v>026002</v>
          </cell>
          <cell r="KN63">
            <v>38</v>
          </cell>
          <cell r="KO63" t="str">
            <v>026002</v>
          </cell>
          <cell r="KP63">
            <v>67</v>
          </cell>
          <cell r="KQ63" t="str">
            <v>026002</v>
          </cell>
          <cell r="KR63">
            <v>14</v>
          </cell>
          <cell r="KS63" t="str">
            <v>026002</v>
          </cell>
          <cell r="KT63">
            <v>24</v>
          </cell>
          <cell r="KU63" t="str">
            <v>026002</v>
          </cell>
          <cell r="KV63">
            <v>6</v>
          </cell>
          <cell r="KW63" t="str">
            <v>026002</v>
          </cell>
          <cell r="KX63">
            <v>19</v>
          </cell>
          <cell r="KY63" t="str">
            <v>026002</v>
          </cell>
          <cell r="KZ63">
            <v>11</v>
          </cell>
          <cell r="LA63" t="str">
            <v>026002</v>
          </cell>
          <cell r="LB63">
            <v>29</v>
          </cell>
          <cell r="LC63" t="str">
            <v>026002</v>
          </cell>
          <cell r="LD63">
            <v>25</v>
          </cell>
          <cell r="LE63" t="str">
            <v>026002</v>
          </cell>
          <cell r="LF63">
            <v>39</v>
          </cell>
          <cell r="LG63" t="str">
            <v>026002</v>
          </cell>
          <cell r="LH63">
            <v>26</v>
          </cell>
          <cell r="LI63" t="str">
            <v>026002</v>
          </cell>
          <cell r="LJ63">
            <v>66</v>
          </cell>
          <cell r="LK63" t="str">
            <v>026002</v>
          </cell>
          <cell r="LL63">
            <v>25</v>
          </cell>
          <cell r="LM63" t="str">
            <v>026002</v>
          </cell>
          <cell r="LN63">
            <v>85</v>
          </cell>
          <cell r="LO63" t="str">
            <v>026002</v>
          </cell>
          <cell r="LP63">
            <v>32</v>
          </cell>
          <cell r="LQ63" t="str">
            <v>026002</v>
          </cell>
          <cell r="LR63">
            <v>87</v>
          </cell>
          <cell r="LS63" t="str">
            <v>026002</v>
          </cell>
          <cell r="LT63">
            <v>20</v>
          </cell>
          <cell r="LU63" t="str">
            <v>026002</v>
          </cell>
          <cell r="LV63">
            <v>62</v>
          </cell>
          <cell r="LW63" t="str">
            <v>026002</v>
          </cell>
          <cell r="LX63">
            <v>19</v>
          </cell>
          <cell r="LY63" t="str">
            <v>026002</v>
          </cell>
          <cell r="LZ63">
            <v>63</v>
          </cell>
          <cell r="MA63" t="str">
            <v>026002</v>
          </cell>
          <cell r="MB63">
            <v>11</v>
          </cell>
          <cell r="MC63" t="str">
            <v>026002</v>
          </cell>
          <cell r="MD63">
            <v>69</v>
          </cell>
          <cell r="ME63" t="str">
            <v>026002</v>
          </cell>
          <cell r="MF63">
            <v>17</v>
          </cell>
          <cell r="MG63" t="str">
            <v>026002</v>
          </cell>
          <cell r="MH63">
            <v>54</v>
          </cell>
          <cell r="MI63" t="str">
            <v>026002</v>
          </cell>
          <cell r="MJ63">
            <v>7</v>
          </cell>
          <cell r="MK63" t="str">
            <v>026002</v>
          </cell>
          <cell r="ML63">
            <v>31</v>
          </cell>
          <cell r="MM63" t="str">
            <v>026002</v>
          </cell>
          <cell r="MN63">
            <v>3</v>
          </cell>
          <cell r="MO63" t="str">
            <v>026002</v>
          </cell>
          <cell r="MP63">
            <v>22</v>
          </cell>
          <cell r="MQ63" t="str">
            <v>026002</v>
          </cell>
          <cell r="MR63">
            <v>6</v>
          </cell>
          <cell r="MS63" t="str">
            <v>026002</v>
          </cell>
          <cell r="MT63">
            <v>18</v>
          </cell>
          <cell r="MU63" t="str">
            <v>026002</v>
          </cell>
          <cell r="MV63">
            <v>6</v>
          </cell>
          <cell r="MW63" t="str">
            <v>026002</v>
          </cell>
          <cell r="MX63">
            <v>22</v>
          </cell>
          <cell r="MY63" t="str">
            <v>026002</v>
          </cell>
          <cell r="MZ63">
            <v>7</v>
          </cell>
          <cell r="NA63" t="str">
            <v>026002</v>
          </cell>
          <cell r="NB63">
            <v>19</v>
          </cell>
          <cell r="NC63" t="str">
            <v>026002</v>
          </cell>
          <cell r="ND63">
            <v>4</v>
          </cell>
          <cell r="NE63" t="str">
            <v>026002</v>
          </cell>
          <cell r="NF63">
            <v>18</v>
          </cell>
          <cell r="NG63" t="str">
            <v>026002</v>
          </cell>
          <cell r="NH63">
            <v>2</v>
          </cell>
          <cell r="NI63" t="str">
            <v>026003</v>
          </cell>
          <cell r="NJ63">
            <v>7</v>
          </cell>
          <cell r="NM63" t="str">
            <v>026004</v>
          </cell>
          <cell r="NN63">
            <v>2</v>
          </cell>
          <cell r="NQ63" t="str">
            <v>026003</v>
          </cell>
          <cell r="NR63">
            <v>1</v>
          </cell>
          <cell r="NU63" t="str">
            <v>027002</v>
          </cell>
          <cell r="NV63">
            <v>9</v>
          </cell>
          <cell r="NW63" t="str">
            <v>026002</v>
          </cell>
          <cell r="NX63">
            <v>1</v>
          </cell>
          <cell r="NY63" t="str">
            <v>029400</v>
          </cell>
          <cell r="NZ63">
            <v>5</v>
          </cell>
        </row>
        <row r="64">
          <cell r="C64" t="str">
            <v>027001</v>
          </cell>
          <cell r="D64">
            <v>265</v>
          </cell>
          <cell r="E64" t="str">
            <v>027001</v>
          </cell>
          <cell r="F64">
            <v>272</v>
          </cell>
          <cell r="G64" t="str">
            <v>027001</v>
          </cell>
          <cell r="H64">
            <v>232</v>
          </cell>
          <cell r="I64" t="str">
            <v>027001</v>
          </cell>
          <cell r="J64">
            <v>232</v>
          </cell>
          <cell r="K64" t="str">
            <v>027001</v>
          </cell>
          <cell r="L64">
            <v>298</v>
          </cell>
          <cell r="M64" t="str">
            <v>027001</v>
          </cell>
          <cell r="N64">
            <v>292</v>
          </cell>
          <cell r="O64" t="str">
            <v>027001</v>
          </cell>
          <cell r="P64">
            <v>322</v>
          </cell>
          <cell r="Q64" t="str">
            <v>027001</v>
          </cell>
          <cell r="R64">
            <v>297</v>
          </cell>
          <cell r="S64" t="str">
            <v>027001</v>
          </cell>
          <cell r="T64">
            <v>340</v>
          </cell>
          <cell r="U64" t="str">
            <v>027001</v>
          </cell>
          <cell r="V64">
            <v>295</v>
          </cell>
          <cell r="W64" t="str">
            <v>027001</v>
          </cell>
          <cell r="X64">
            <v>436</v>
          </cell>
          <cell r="Y64" t="str">
            <v>027001</v>
          </cell>
          <cell r="Z64">
            <v>373</v>
          </cell>
          <cell r="AA64" t="str">
            <v>027001</v>
          </cell>
          <cell r="AB64">
            <v>443</v>
          </cell>
          <cell r="AC64" t="str">
            <v>027000</v>
          </cell>
          <cell r="AD64">
            <v>1515</v>
          </cell>
          <cell r="AE64" t="str">
            <v>027001</v>
          </cell>
          <cell r="AF64">
            <v>393</v>
          </cell>
          <cell r="AG64" t="str">
            <v>027001</v>
          </cell>
          <cell r="AH64">
            <v>365</v>
          </cell>
          <cell r="AI64" t="str">
            <v>027001</v>
          </cell>
          <cell r="AJ64">
            <v>396</v>
          </cell>
          <cell r="AK64" t="str">
            <v>027001</v>
          </cell>
          <cell r="AL64">
            <v>404</v>
          </cell>
          <cell r="AM64" t="str">
            <v>027001</v>
          </cell>
          <cell r="AN64">
            <v>398</v>
          </cell>
          <cell r="AO64" t="str">
            <v>027001</v>
          </cell>
          <cell r="AP64">
            <v>352</v>
          </cell>
          <cell r="AQ64" t="str">
            <v>027001</v>
          </cell>
          <cell r="AR64">
            <v>413</v>
          </cell>
          <cell r="AS64" t="str">
            <v>027001</v>
          </cell>
          <cell r="AT64">
            <v>398</v>
          </cell>
          <cell r="AU64" t="str">
            <v>027001</v>
          </cell>
          <cell r="AV64">
            <v>363</v>
          </cell>
          <cell r="AW64" t="str">
            <v>027001</v>
          </cell>
          <cell r="AX64">
            <v>349</v>
          </cell>
          <cell r="AY64" t="str">
            <v>027001</v>
          </cell>
          <cell r="AZ64">
            <v>384</v>
          </cell>
          <cell r="BA64" t="str">
            <v>027001</v>
          </cell>
          <cell r="BB64">
            <v>369</v>
          </cell>
          <cell r="BC64" t="str">
            <v>027000</v>
          </cell>
          <cell r="BD64">
            <v>1085</v>
          </cell>
          <cell r="BE64" t="str">
            <v>027000</v>
          </cell>
          <cell r="BF64">
            <v>1075</v>
          </cell>
          <cell r="BG64" t="str">
            <v>027000</v>
          </cell>
          <cell r="BH64">
            <v>953</v>
          </cell>
          <cell r="BI64" t="str">
            <v>027000</v>
          </cell>
          <cell r="BJ64">
            <v>898</v>
          </cell>
          <cell r="BK64" t="str">
            <v>027000</v>
          </cell>
          <cell r="BL64">
            <v>957</v>
          </cell>
          <cell r="BM64" t="str">
            <v>027000</v>
          </cell>
          <cell r="BN64">
            <v>904</v>
          </cell>
          <cell r="BO64" t="str">
            <v>025002</v>
          </cell>
          <cell r="BP64">
            <v>114</v>
          </cell>
          <cell r="BQ64" t="str">
            <v>025002</v>
          </cell>
          <cell r="BR64">
            <v>106</v>
          </cell>
          <cell r="BS64" t="str">
            <v>025003</v>
          </cell>
          <cell r="BT64">
            <v>106</v>
          </cell>
          <cell r="BU64" t="str">
            <v>025005</v>
          </cell>
          <cell r="BV64">
            <v>55</v>
          </cell>
          <cell r="BW64" t="str">
            <v>025003</v>
          </cell>
          <cell r="BX64">
            <v>88</v>
          </cell>
          <cell r="BY64" t="str">
            <v>025005</v>
          </cell>
          <cell r="BZ64">
            <v>57</v>
          </cell>
          <cell r="CA64" t="str">
            <v>026002</v>
          </cell>
          <cell r="CB64">
            <v>125</v>
          </cell>
          <cell r="CC64" t="str">
            <v>026001</v>
          </cell>
          <cell r="CD64">
            <v>108</v>
          </cell>
          <cell r="CE64" t="str">
            <v>025005</v>
          </cell>
          <cell r="CF64">
            <v>77</v>
          </cell>
          <cell r="CG64" t="str">
            <v>025005</v>
          </cell>
          <cell r="CH64">
            <v>40</v>
          </cell>
          <cell r="CI64" t="str">
            <v>025004</v>
          </cell>
          <cell r="CJ64">
            <v>89</v>
          </cell>
          <cell r="CK64" t="str">
            <v>026002</v>
          </cell>
          <cell r="CL64">
            <v>56</v>
          </cell>
          <cell r="CM64" t="str">
            <v>026002</v>
          </cell>
          <cell r="CN64">
            <v>93</v>
          </cell>
          <cell r="CO64" t="str">
            <v>025005</v>
          </cell>
          <cell r="CP64">
            <v>67</v>
          </cell>
          <cell r="CQ64" t="str">
            <v>026002</v>
          </cell>
          <cell r="CR64">
            <v>89</v>
          </cell>
          <cell r="CS64" t="str">
            <v>026001</v>
          </cell>
          <cell r="CT64">
            <v>90</v>
          </cell>
          <cell r="CU64" t="str">
            <v>026002</v>
          </cell>
          <cell r="CV64">
            <v>92</v>
          </cell>
          <cell r="CW64" t="str">
            <v>026002</v>
          </cell>
          <cell r="CX64">
            <v>58</v>
          </cell>
          <cell r="CY64" t="str">
            <v>026002</v>
          </cell>
          <cell r="CZ64">
            <v>94</v>
          </cell>
          <cell r="DA64" t="str">
            <v>025005</v>
          </cell>
          <cell r="DB64">
            <v>52</v>
          </cell>
          <cell r="DC64" t="str">
            <v>026002</v>
          </cell>
          <cell r="DD64">
            <v>95</v>
          </cell>
          <cell r="DE64" t="str">
            <v>026001</v>
          </cell>
          <cell r="DF64">
            <v>108</v>
          </cell>
          <cell r="DG64" t="str">
            <v>026002</v>
          </cell>
          <cell r="DH64">
            <v>115</v>
          </cell>
          <cell r="DI64" t="str">
            <v>026001</v>
          </cell>
          <cell r="DJ64">
            <v>120</v>
          </cell>
          <cell r="DK64" t="str">
            <v>026002</v>
          </cell>
          <cell r="DL64">
            <v>102</v>
          </cell>
          <cell r="DM64" t="str">
            <v>026002</v>
          </cell>
          <cell r="DN64">
            <v>86</v>
          </cell>
          <cell r="DO64" t="str">
            <v>026002</v>
          </cell>
          <cell r="DP64">
            <v>132</v>
          </cell>
          <cell r="DQ64" t="str">
            <v>026002</v>
          </cell>
          <cell r="DR64">
            <v>84</v>
          </cell>
          <cell r="DS64" t="str">
            <v>026001</v>
          </cell>
          <cell r="DT64">
            <v>186</v>
          </cell>
          <cell r="DU64" t="str">
            <v>026001</v>
          </cell>
          <cell r="DV64">
            <v>146</v>
          </cell>
          <cell r="DW64" t="str">
            <v>026002</v>
          </cell>
          <cell r="DX64">
            <v>142</v>
          </cell>
          <cell r="DY64" t="str">
            <v>026002</v>
          </cell>
          <cell r="DZ64">
            <v>112</v>
          </cell>
          <cell r="EA64" t="str">
            <v>026002</v>
          </cell>
          <cell r="EB64">
            <v>130</v>
          </cell>
          <cell r="EC64" t="str">
            <v>026002</v>
          </cell>
          <cell r="ED64">
            <v>118</v>
          </cell>
          <cell r="EE64" t="str">
            <v>026002</v>
          </cell>
          <cell r="EF64">
            <v>163</v>
          </cell>
          <cell r="EG64" t="str">
            <v>025005</v>
          </cell>
          <cell r="EH64">
            <v>116</v>
          </cell>
          <cell r="EI64" t="str">
            <v>026002</v>
          </cell>
          <cell r="EJ64">
            <v>129</v>
          </cell>
          <cell r="EK64" t="str">
            <v>026002</v>
          </cell>
          <cell r="EL64">
            <v>115</v>
          </cell>
          <cell r="EM64" t="str">
            <v>026002</v>
          </cell>
          <cell r="EN64">
            <v>140</v>
          </cell>
          <cell r="EO64" t="str">
            <v>026002</v>
          </cell>
          <cell r="EP64">
            <v>116</v>
          </cell>
          <cell r="EQ64" t="str">
            <v>026002</v>
          </cell>
          <cell r="ER64">
            <v>147</v>
          </cell>
          <cell r="ES64" t="str">
            <v>026001</v>
          </cell>
          <cell r="ET64">
            <v>194</v>
          </cell>
          <cell r="EU64" t="str">
            <v>026002</v>
          </cell>
          <cell r="EV64">
            <v>117</v>
          </cell>
          <cell r="EW64" t="str">
            <v>026001</v>
          </cell>
          <cell r="EX64">
            <v>228</v>
          </cell>
          <cell r="EY64" t="str">
            <v>026003</v>
          </cell>
          <cell r="EZ64">
            <v>145</v>
          </cell>
          <cell r="FA64" t="str">
            <v>026002</v>
          </cell>
          <cell r="FB64">
            <v>103</v>
          </cell>
          <cell r="FC64" t="str">
            <v>026002</v>
          </cell>
          <cell r="FD64">
            <v>112</v>
          </cell>
          <cell r="FE64" t="str">
            <v>026002</v>
          </cell>
          <cell r="FF64">
            <v>121</v>
          </cell>
          <cell r="FG64" t="str">
            <v>026002</v>
          </cell>
          <cell r="FH64">
            <v>107</v>
          </cell>
          <cell r="FI64" t="str">
            <v>026002</v>
          </cell>
          <cell r="FJ64">
            <v>108</v>
          </cell>
          <cell r="FK64" t="str">
            <v>026002</v>
          </cell>
          <cell r="FL64">
            <v>101</v>
          </cell>
          <cell r="FM64" t="str">
            <v>026002</v>
          </cell>
          <cell r="FN64">
            <v>119</v>
          </cell>
          <cell r="FO64" t="str">
            <v>026002</v>
          </cell>
          <cell r="FP64">
            <v>133</v>
          </cell>
          <cell r="FQ64" t="str">
            <v>026002</v>
          </cell>
          <cell r="FR64">
            <v>121</v>
          </cell>
          <cell r="FS64" t="str">
            <v>026002</v>
          </cell>
          <cell r="FT64">
            <v>104</v>
          </cell>
          <cell r="FU64" t="str">
            <v>026002</v>
          </cell>
          <cell r="FV64">
            <v>133</v>
          </cell>
          <cell r="FW64" t="str">
            <v>026002</v>
          </cell>
          <cell r="FX64">
            <v>121</v>
          </cell>
          <cell r="FY64" t="str">
            <v>026002</v>
          </cell>
          <cell r="FZ64">
            <v>127</v>
          </cell>
          <cell r="GA64" t="str">
            <v>026001</v>
          </cell>
          <cell r="GB64">
            <v>190</v>
          </cell>
          <cell r="GC64" t="str">
            <v>026002</v>
          </cell>
          <cell r="GD64">
            <v>140</v>
          </cell>
          <cell r="GE64" t="str">
            <v>026002</v>
          </cell>
          <cell r="GF64">
            <v>110</v>
          </cell>
          <cell r="GG64" t="str">
            <v>026002</v>
          </cell>
          <cell r="GH64">
            <v>125</v>
          </cell>
          <cell r="GI64" t="str">
            <v>026002</v>
          </cell>
          <cell r="GJ64">
            <v>99</v>
          </cell>
          <cell r="GK64" t="str">
            <v>026002</v>
          </cell>
          <cell r="GL64">
            <v>144</v>
          </cell>
          <cell r="GM64" t="str">
            <v>026002</v>
          </cell>
          <cell r="GN64">
            <v>102</v>
          </cell>
          <cell r="GO64" t="str">
            <v>026002</v>
          </cell>
          <cell r="GP64">
            <v>140</v>
          </cell>
          <cell r="GQ64" t="str">
            <v>026002</v>
          </cell>
          <cell r="GR64">
            <v>133</v>
          </cell>
          <cell r="GS64" t="str">
            <v>026002</v>
          </cell>
          <cell r="GT64">
            <v>140</v>
          </cell>
          <cell r="GU64" t="str">
            <v>026002</v>
          </cell>
          <cell r="GV64">
            <v>101</v>
          </cell>
          <cell r="GW64" t="str">
            <v>026002</v>
          </cell>
          <cell r="GX64">
            <v>131</v>
          </cell>
          <cell r="GY64" t="str">
            <v>026002</v>
          </cell>
          <cell r="GZ64">
            <v>128</v>
          </cell>
          <cell r="HA64" t="str">
            <v>026002</v>
          </cell>
          <cell r="HB64">
            <v>130</v>
          </cell>
          <cell r="HC64" t="str">
            <v>026002</v>
          </cell>
          <cell r="HD64">
            <v>153</v>
          </cell>
          <cell r="HE64" t="str">
            <v>026001</v>
          </cell>
          <cell r="HF64">
            <v>188</v>
          </cell>
          <cell r="HG64" t="str">
            <v>026002</v>
          </cell>
          <cell r="HH64">
            <v>113</v>
          </cell>
          <cell r="HI64" t="str">
            <v>026002</v>
          </cell>
          <cell r="HJ64">
            <v>128</v>
          </cell>
          <cell r="HK64" t="str">
            <v>026002</v>
          </cell>
          <cell r="HL64">
            <v>168</v>
          </cell>
          <cell r="HM64" t="str">
            <v>026002</v>
          </cell>
          <cell r="HN64">
            <v>158</v>
          </cell>
          <cell r="HO64" t="str">
            <v>026002</v>
          </cell>
          <cell r="HP64">
            <v>158</v>
          </cell>
          <cell r="HQ64" t="str">
            <v>026002</v>
          </cell>
          <cell r="HR64">
            <v>148</v>
          </cell>
          <cell r="HS64" t="str">
            <v>026002</v>
          </cell>
          <cell r="HT64">
            <v>161</v>
          </cell>
          <cell r="HU64" t="str">
            <v>026002</v>
          </cell>
          <cell r="HV64">
            <v>178</v>
          </cell>
          <cell r="HW64" t="str">
            <v>026002</v>
          </cell>
          <cell r="HX64">
            <v>160</v>
          </cell>
          <cell r="HY64" t="str">
            <v>026002</v>
          </cell>
          <cell r="HZ64">
            <v>201</v>
          </cell>
          <cell r="IA64" t="str">
            <v>026002</v>
          </cell>
          <cell r="IB64">
            <v>179</v>
          </cell>
          <cell r="IC64" t="str">
            <v>026002</v>
          </cell>
          <cell r="ID64">
            <v>192</v>
          </cell>
          <cell r="IE64" t="str">
            <v>026002</v>
          </cell>
          <cell r="IF64">
            <v>167</v>
          </cell>
          <cell r="IG64" t="str">
            <v>026002</v>
          </cell>
          <cell r="IH64">
            <v>192</v>
          </cell>
          <cell r="II64" t="str">
            <v>026002</v>
          </cell>
          <cell r="IJ64">
            <v>188</v>
          </cell>
          <cell r="IK64" t="str">
            <v>026001</v>
          </cell>
          <cell r="IL64">
            <v>241</v>
          </cell>
          <cell r="IM64" t="str">
            <v>026002</v>
          </cell>
          <cell r="IN64">
            <v>173</v>
          </cell>
          <cell r="IO64" t="str">
            <v>026002</v>
          </cell>
          <cell r="IP64">
            <v>176</v>
          </cell>
          <cell r="IQ64" t="str">
            <v>026002</v>
          </cell>
          <cell r="IR64">
            <v>163</v>
          </cell>
          <cell r="IS64" t="str">
            <v>026002</v>
          </cell>
          <cell r="IT64">
            <v>129</v>
          </cell>
          <cell r="IU64" t="str">
            <v>026002</v>
          </cell>
          <cell r="IV64">
            <v>130</v>
          </cell>
          <cell r="IW64" t="str">
            <v>026002</v>
          </cell>
          <cell r="IX64">
            <v>170</v>
          </cell>
          <cell r="IY64" t="str">
            <v>026002</v>
          </cell>
          <cell r="IZ64">
            <v>135</v>
          </cell>
          <cell r="JA64" t="str">
            <v>026002</v>
          </cell>
          <cell r="JB64">
            <v>179</v>
          </cell>
          <cell r="JC64" t="str">
            <v>026003</v>
          </cell>
          <cell r="JD64">
            <v>121</v>
          </cell>
          <cell r="JE64" t="str">
            <v>026002</v>
          </cell>
          <cell r="JF64">
            <v>161</v>
          </cell>
          <cell r="JG64" t="str">
            <v>026003</v>
          </cell>
          <cell r="JH64">
            <v>92</v>
          </cell>
          <cell r="JI64" t="str">
            <v>026002</v>
          </cell>
          <cell r="JJ64">
            <v>154</v>
          </cell>
          <cell r="JK64" t="str">
            <v>026002</v>
          </cell>
          <cell r="JL64">
            <v>86</v>
          </cell>
          <cell r="JM64" t="str">
            <v>026002</v>
          </cell>
          <cell r="JN64">
            <v>138</v>
          </cell>
          <cell r="JO64" t="str">
            <v>026002</v>
          </cell>
          <cell r="JP64">
            <v>115</v>
          </cell>
          <cell r="JQ64" t="str">
            <v>026002</v>
          </cell>
          <cell r="JR64">
            <v>126</v>
          </cell>
          <cell r="JS64" t="str">
            <v>026002</v>
          </cell>
          <cell r="JT64">
            <v>73</v>
          </cell>
          <cell r="JU64" t="str">
            <v>026003</v>
          </cell>
          <cell r="JV64">
            <v>101</v>
          </cell>
          <cell r="JW64" t="str">
            <v>026003</v>
          </cell>
          <cell r="JX64">
            <v>75</v>
          </cell>
          <cell r="JY64" t="str">
            <v>026003</v>
          </cell>
          <cell r="JZ64">
            <v>83</v>
          </cell>
          <cell r="KA64" t="str">
            <v>026003</v>
          </cell>
          <cell r="KB64">
            <v>57</v>
          </cell>
          <cell r="KC64" t="str">
            <v>026003</v>
          </cell>
          <cell r="KD64">
            <v>94</v>
          </cell>
          <cell r="KE64" t="str">
            <v>026003</v>
          </cell>
          <cell r="KF64">
            <v>32</v>
          </cell>
          <cell r="KG64" t="str">
            <v>026003</v>
          </cell>
          <cell r="KH64">
            <v>63</v>
          </cell>
          <cell r="KI64" t="str">
            <v>026003</v>
          </cell>
          <cell r="KJ64">
            <v>34</v>
          </cell>
          <cell r="KK64" t="str">
            <v>026003</v>
          </cell>
          <cell r="KL64">
            <v>70</v>
          </cell>
          <cell r="KM64" t="str">
            <v>026003</v>
          </cell>
          <cell r="KN64">
            <v>21</v>
          </cell>
          <cell r="KO64" t="str">
            <v>026003</v>
          </cell>
          <cell r="KP64">
            <v>62</v>
          </cell>
          <cell r="KQ64" t="str">
            <v>026003</v>
          </cell>
          <cell r="KR64">
            <v>14</v>
          </cell>
          <cell r="KS64" t="str">
            <v>026003</v>
          </cell>
          <cell r="KT64">
            <v>26</v>
          </cell>
          <cell r="KU64" t="str">
            <v>026003</v>
          </cell>
          <cell r="KV64">
            <v>13</v>
          </cell>
          <cell r="KW64" t="str">
            <v>026003</v>
          </cell>
          <cell r="KX64">
            <v>16</v>
          </cell>
          <cell r="KY64" t="str">
            <v>026003</v>
          </cell>
          <cell r="KZ64">
            <v>18</v>
          </cell>
          <cell r="LA64" t="str">
            <v>026003</v>
          </cell>
          <cell r="LB64">
            <v>23</v>
          </cell>
          <cell r="LC64" t="str">
            <v>026003</v>
          </cell>
          <cell r="LD64">
            <v>10</v>
          </cell>
          <cell r="LE64" t="str">
            <v>026003</v>
          </cell>
          <cell r="LF64">
            <v>41</v>
          </cell>
          <cell r="LG64" t="str">
            <v>026003</v>
          </cell>
          <cell r="LH64">
            <v>32</v>
          </cell>
          <cell r="LI64" t="str">
            <v>026003</v>
          </cell>
          <cell r="LJ64">
            <v>72</v>
          </cell>
          <cell r="LK64" t="str">
            <v>026003</v>
          </cell>
          <cell r="LL64">
            <v>19</v>
          </cell>
          <cell r="LM64" t="str">
            <v>026003</v>
          </cell>
          <cell r="LN64">
            <v>63</v>
          </cell>
          <cell r="LO64" t="str">
            <v>026003</v>
          </cell>
          <cell r="LP64">
            <v>37</v>
          </cell>
          <cell r="LQ64" t="str">
            <v>026003</v>
          </cell>
          <cell r="LR64">
            <v>68</v>
          </cell>
          <cell r="LS64" t="str">
            <v>026003</v>
          </cell>
          <cell r="LT64">
            <v>25</v>
          </cell>
          <cell r="LU64" t="str">
            <v>026003</v>
          </cell>
          <cell r="LV64">
            <v>54</v>
          </cell>
          <cell r="LW64" t="str">
            <v>026003</v>
          </cell>
          <cell r="LX64">
            <v>16</v>
          </cell>
          <cell r="LY64" t="str">
            <v>026003</v>
          </cell>
          <cell r="LZ64">
            <v>62</v>
          </cell>
          <cell r="MA64" t="str">
            <v>026003</v>
          </cell>
          <cell r="MB64">
            <v>13</v>
          </cell>
          <cell r="MC64" t="str">
            <v>026003</v>
          </cell>
          <cell r="MD64">
            <v>65</v>
          </cell>
          <cell r="ME64" t="str">
            <v>026003</v>
          </cell>
          <cell r="MF64">
            <v>9</v>
          </cell>
          <cell r="MG64" t="str">
            <v>026003</v>
          </cell>
          <cell r="MH64">
            <v>58</v>
          </cell>
          <cell r="MI64" t="str">
            <v>026003</v>
          </cell>
          <cell r="MJ64">
            <v>11</v>
          </cell>
          <cell r="MK64" t="str">
            <v>026003</v>
          </cell>
          <cell r="ML64">
            <v>29</v>
          </cell>
          <cell r="MM64" t="str">
            <v>026003</v>
          </cell>
          <cell r="MN64">
            <v>6</v>
          </cell>
          <cell r="MO64" t="str">
            <v>026003</v>
          </cell>
          <cell r="MP64">
            <v>20</v>
          </cell>
          <cell r="MQ64" t="str">
            <v>026003</v>
          </cell>
          <cell r="MR64">
            <v>2</v>
          </cell>
          <cell r="MS64" t="str">
            <v>026003</v>
          </cell>
          <cell r="MT64">
            <v>22</v>
          </cell>
          <cell r="MU64" t="str">
            <v>026003</v>
          </cell>
          <cell r="MV64">
            <v>4</v>
          </cell>
          <cell r="MW64" t="str">
            <v>026003</v>
          </cell>
          <cell r="MX64">
            <v>13</v>
          </cell>
          <cell r="MY64" t="str">
            <v>026003</v>
          </cell>
          <cell r="MZ64">
            <v>5</v>
          </cell>
          <cell r="NA64" t="str">
            <v>026003</v>
          </cell>
          <cell r="NB64">
            <v>16</v>
          </cell>
          <cell r="NC64" t="str">
            <v>026003</v>
          </cell>
          <cell r="ND64">
            <v>4</v>
          </cell>
          <cell r="NE64" t="str">
            <v>026003</v>
          </cell>
          <cell r="NF64">
            <v>5</v>
          </cell>
          <cell r="NG64" t="str">
            <v>026003</v>
          </cell>
          <cell r="NH64">
            <v>3</v>
          </cell>
          <cell r="NI64" t="str">
            <v>026004</v>
          </cell>
          <cell r="NJ64">
            <v>9</v>
          </cell>
          <cell r="NM64" t="str">
            <v>026005</v>
          </cell>
          <cell r="NN64">
            <v>4</v>
          </cell>
          <cell r="NQ64" t="str">
            <v>026004</v>
          </cell>
          <cell r="NR64">
            <v>3</v>
          </cell>
          <cell r="NU64" t="str">
            <v>028000</v>
          </cell>
          <cell r="NV64">
            <v>10</v>
          </cell>
          <cell r="NY64" t="str">
            <v>029700</v>
          </cell>
          <cell r="NZ64">
            <v>9</v>
          </cell>
        </row>
        <row r="65">
          <cell r="C65" t="str">
            <v>027002</v>
          </cell>
          <cell r="D65">
            <v>111</v>
          </cell>
          <cell r="E65" t="str">
            <v>027002</v>
          </cell>
          <cell r="F65">
            <v>92</v>
          </cell>
          <cell r="G65" t="str">
            <v>027002</v>
          </cell>
          <cell r="H65">
            <v>111</v>
          </cell>
          <cell r="I65" t="str">
            <v>027002</v>
          </cell>
          <cell r="J65">
            <v>115</v>
          </cell>
          <cell r="K65" t="str">
            <v>027002</v>
          </cell>
          <cell r="L65">
            <v>116</v>
          </cell>
          <cell r="M65" t="str">
            <v>027002</v>
          </cell>
          <cell r="N65">
            <v>111</v>
          </cell>
          <cell r="O65" t="str">
            <v>027002</v>
          </cell>
          <cell r="P65">
            <v>148</v>
          </cell>
          <cell r="Q65" t="str">
            <v>027002</v>
          </cell>
          <cell r="R65">
            <v>121</v>
          </cell>
          <cell r="S65" t="str">
            <v>027002</v>
          </cell>
          <cell r="T65">
            <v>142</v>
          </cell>
          <cell r="U65" t="str">
            <v>027002</v>
          </cell>
          <cell r="V65">
            <v>146</v>
          </cell>
          <cell r="W65" t="str">
            <v>027002</v>
          </cell>
          <cell r="X65">
            <v>168</v>
          </cell>
          <cell r="Y65" t="str">
            <v>027002</v>
          </cell>
          <cell r="Z65">
            <v>170</v>
          </cell>
          <cell r="AA65" t="str">
            <v>027002</v>
          </cell>
          <cell r="AB65">
            <v>190</v>
          </cell>
          <cell r="AC65" t="str">
            <v>027001</v>
          </cell>
          <cell r="AD65">
            <v>388</v>
          </cell>
          <cell r="AE65" t="str">
            <v>027002</v>
          </cell>
          <cell r="AF65">
            <v>192</v>
          </cell>
          <cell r="AG65" t="str">
            <v>027002</v>
          </cell>
          <cell r="AH65">
            <v>166</v>
          </cell>
          <cell r="AI65" t="str">
            <v>027002</v>
          </cell>
          <cell r="AJ65">
            <v>179</v>
          </cell>
          <cell r="AK65" t="str">
            <v>027002</v>
          </cell>
          <cell r="AL65">
            <v>184</v>
          </cell>
          <cell r="AM65" t="str">
            <v>027002</v>
          </cell>
          <cell r="AN65">
            <v>192</v>
          </cell>
          <cell r="AO65" t="str">
            <v>027002</v>
          </cell>
          <cell r="AP65">
            <v>160</v>
          </cell>
          <cell r="AQ65" t="str">
            <v>027002</v>
          </cell>
          <cell r="AR65">
            <v>174</v>
          </cell>
          <cell r="AS65" t="str">
            <v>027002</v>
          </cell>
          <cell r="AT65">
            <v>201</v>
          </cell>
          <cell r="AU65" t="str">
            <v>027002</v>
          </cell>
          <cell r="AV65">
            <v>175</v>
          </cell>
          <cell r="AW65" t="str">
            <v>027002</v>
          </cell>
          <cell r="AX65">
            <v>183</v>
          </cell>
          <cell r="AY65" t="str">
            <v>027002</v>
          </cell>
          <cell r="AZ65">
            <v>190</v>
          </cell>
          <cell r="BA65" t="str">
            <v>027002</v>
          </cell>
          <cell r="BB65">
            <v>179</v>
          </cell>
          <cell r="BC65" t="str">
            <v>027001</v>
          </cell>
          <cell r="BD65">
            <v>360</v>
          </cell>
          <cell r="BE65" t="str">
            <v>027001</v>
          </cell>
          <cell r="BF65">
            <v>363</v>
          </cell>
          <cell r="BG65" t="str">
            <v>027001</v>
          </cell>
          <cell r="BH65">
            <v>298</v>
          </cell>
          <cell r="BI65" t="str">
            <v>027001</v>
          </cell>
          <cell r="BJ65">
            <v>282</v>
          </cell>
          <cell r="BK65" t="str">
            <v>027001</v>
          </cell>
          <cell r="BL65">
            <v>285</v>
          </cell>
          <cell r="BM65" t="str">
            <v>027001</v>
          </cell>
          <cell r="BN65">
            <v>248</v>
          </cell>
          <cell r="BO65" t="str">
            <v>025003</v>
          </cell>
          <cell r="BP65">
            <v>100</v>
          </cell>
          <cell r="BQ65" t="str">
            <v>025003</v>
          </cell>
          <cell r="BR65">
            <v>74</v>
          </cell>
          <cell r="BS65" t="str">
            <v>025004</v>
          </cell>
          <cell r="BT65">
            <v>80</v>
          </cell>
          <cell r="BU65" t="str">
            <v>026001</v>
          </cell>
          <cell r="BV65">
            <v>160</v>
          </cell>
          <cell r="BW65" t="str">
            <v>025004</v>
          </cell>
          <cell r="BX65">
            <v>95</v>
          </cell>
          <cell r="BY65" t="str">
            <v>026001</v>
          </cell>
          <cell r="BZ65">
            <v>130</v>
          </cell>
          <cell r="CA65" t="str">
            <v>026003</v>
          </cell>
          <cell r="CB65">
            <v>96</v>
          </cell>
          <cell r="CC65" t="str">
            <v>026002</v>
          </cell>
          <cell r="CD65">
            <v>81</v>
          </cell>
          <cell r="CE65" t="str">
            <v>026001</v>
          </cell>
          <cell r="CF65">
            <v>116</v>
          </cell>
          <cell r="CG65" t="str">
            <v>026001</v>
          </cell>
          <cell r="CH65">
            <v>95</v>
          </cell>
          <cell r="CI65" t="str">
            <v>025005</v>
          </cell>
          <cell r="CJ65">
            <v>80</v>
          </cell>
          <cell r="CK65" t="str">
            <v>026003</v>
          </cell>
          <cell r="CL65">
            <v>83</v>
          </cell>
          <cell r="CM65" t="str">
            <v>026003</v>
          </cell>
          <cell r="CN65">
            <v>138</v>
          </cell>
          <cell r="CO65" t="str">
            <v>026001</v>
          </cell>
          <cell r="CP65">
            <v>104</v>
          </cell>
          <cell r="CQ65" t="str">
            <v>026003</v>
          </cell>
          <cell r="CR65">
            <v>117</v>
          </cell>
          <cell r="CS65" t="str">
            <v>026002</v>
          </cell>
          <cell r="CT65">
            <v>69</v>
          </cell>
          <cell r="CU65" t="str">
            <v>026003</v>
          </cell>
          <cell r="CV65">
            <v>130</v>
          </cell>
          <cell r="CW65" t="str">
            <v>026003</v>
          </cell>
          <cell r="CX65">
            <v>82</v>
          </cell>
          <cell r="CY65" t="str">
            <v>026003</v>
          </cell>
          <cell r="CZ65">
            <v>124</v>
          </cell>
          <cell r="DA65" t="str">
            <v>026001</v>
          </cell>
          <cell r="DB65">
            <v>103</v>
          </cell>
          <cell r="DC65" t="str">
            <v>026003</v>
          </cell>
          <cell r="DD65">
            <v>123</v>
          </cell>
          <cell r="DE65" t="str">
            <v>026002</v>
          </cell>
          <cell r="DF65">
            <v>54</v>
          </cell>
          <cell r="DG65" t="str">
            <v>026003</v>
          </cell>
          <cell r="DH65">
            <v>114</v>
          </cell>
          <cell r="DI65" t="str">
            <v>026002</v>
          </cell>
          <cell r="DJ65">
            <v>69</v>
          </cell>
          <cell r="DK65" t="str">
            <v>026003</v>
          </cell>
          <cell r="DL65">
            <v>127</v>
          </cell>
          <cell r="DM65" t="str">
            <v>026003</v>
          </cell>
          <cell r="DN65">
            <v>104</v>
          </cell>
          <cell r="DO65" t="str">
            <v>026003</v>
          </cell>
          <cell r="DP65">
            <v>160</v>
          </cell>
          <cell r="DQ65" t="str">
            <v>026003</v>
          </cell>
          <cell r="DR65">
            <v>116</v>
          </cell>
          <cell r="DS65" t="str">
            <v>026002</v>
          </cell>
          <cell r="DT65">
            <v>125</v>
          </cell>
          <cell r="DU65" t="str">
            <v>026002</v>
          </cell>
          <cell r="DV65">
            <v>92</v>
          </cell>
          <cell r="DW65" t="str">
            <v>026003</v>
          </cell>
          <cell r="DX65">
            <v>179</v>
          </cell>
          <cell r="DY65" t="str">
            <v>026003</v>
          </cell>
          <cell r="DZ65">
            <v>125</v>
          </cell>
          <cell r="EA65" t="str">
            <v>026003</v>
          </cell>
          <cell r="EB65">
            <v>184</v>
          </cell>
          <cell r="EC65" t="str">
            <v>026003</v>
          </cell>
          <cell r="ED65">
            <v>152</v>
          </cell>
          <cell r="EE65" t="str">
            <v>026003</v>
          </cell>
          <cell r="EF65">
            <v>210</v>
          </cell>
          <cell r="EG65" t="str">
            <v>026001</v>
          </cell>
          <cell r="EH65">
            <v>223</v>
          </cell>
          <cell r="EI65" t="str">
            <v>026003</v>
          </cell>
          <cell r="EJ65">
            <v>203</v>
          </cell>
          <cell r="EK65" t="str">
            <v>026003</v>
          </cell>
          <cell r="EL65">
            <v>181</v>
          </cell>
          <cell r="EM65" t="str">
            <v>026003</v>
          </cell>
          <cell r="EN65">
            <v>190</v>
          </cell>
          <cell r="EO65" t="str">
            <v>026003</v>
          </cell>
          <cell r="EP65">
            <v>165</v>
          </cell>
          <cell r="EQ65" t="str">
            <v>026003</v>
          </cell>
          <cell r="ER65">
            <v>150</v>
          </cell>
          <cell r="ES65" t="str">
            <v>026002</v>
          </cell>
          <cell r="ET65">
            <v>121</v>
          </cell>
          <cell r="EU65" t="str">
            <v>026003</v>
          </cell>
          <cell r="EV65">
            <v>148</v>
          </cell>
          <cell r="EW65" t="str">
            <v>026002</v>
          </cell>
          <cell r="EX65">
            <v>127</v>
          </cell>
          <cell r="EY65" t="str">
            <v>026004</v>
          </cell>
          <cell r="EZ65">
            <v>91</v>
          </cell>
          <cell r="FA65" t="str">
            <v>026003</v>
          </cell>
          <cell r="FB65">
            <v>137</v>
          </cell>
          <cell r="FC65" t="str">
            <v>026003</v>
          </cell>
          <cell r="FD65">
            <v>123</v>
          </cell>
          <cell r="FE65" t="str">
            <v>026003</v>
          </cell>
          <cell r="FF65">
            <v>138</v>
          </cell>
          <cell r="FG65" t="str">
            <v>026003</v>
          </cell>
          <cell r="FH65">
            <v>118</v>
          </cell>
          <cell r="FI65" t="str">
            <v>026003</v>
          </cell>
          <cell r="FJ65">
            <v>130</v>
          </cell>
          <cell r="FK65" t="str">
            <v>026003</v>
          </cell>
          <cell r="FL65">
            <v>126</v>
          </cell>
          <cell r="FM65" t="str">
            <v>026003</v>
          </cell>
          <cell r="FN65">
            <v>147</v>
          </cell>
          <cell r="FO65" t="str">
            <v>026003</v>
          </cell>
          <cell r="FP65">
            <v>130</v>
          </cell>
          <cell r="FQ65" t="str">
            <v>026003</v>
          </cell>
          <cell r="FR65">
            <v>131</v>
          </cell>
          <cell r="FS65" t="str">
            <v>026003</v>
          </cell>
          <cell r="FT65">
            <v>135</v>
          </cell>
          <cell r="FU65" t="str">
            <v>026003</v>
          </cell>
          <cell r="FV65">
            <v>138</v>
          </cell>
          <cell r="FW65" t="str">
            <v>026003</v>
          </cell>
          <cell r="FX65">
            <v>184</v>
          </cell>
          <cell r="FY65" t="str">
            <v>026003</v>
          </cell>
          <cell r="FZ65">
            <v>148</v>
          </cell>
          <cell r="GA65" t="str">
            <v>026002</v>
          </cell>
          <cell r="GB65">
            <v>121</v>
          </cell>
          <cell r="GC65" t="str">
            <v>026003</v>
          </cell>
          <cell r="GD65">
            <v>140</v>
          </cell>
          <cell r="GE65" t="str">
            <v>026003</v>
          </cell>
          <cell r="GF65">
            <v>148</v>
          </cell>
          <cell r="GG65" t="str">
            <v>026003</v>
          </cell>
          <cell r="GH65">
            <v>127</v>
          </cell>
          <cell r="GI65" t="str">
            <v>026003</v>
          </cell>
          <cell r="GJ65">
            <v>151</v>
          </cell>
          <cell r="GK65" t="str">
            <v>026003</v>
          </cell>
          <cell r="GL65">
            <v>165</v>
          </cell>
          <cell r="GM65" t="str">
            <v>026003</v>
          </cell>
          <cell r="GN65">
            <v>125</v>
          </cell>
          <cell r="GO65" t="str">
            <v>026003</v>
          </cell>
          <cell r="GP65">
            <v>158</v>
          </cell>
          <cell r="GQ65" t="str">
            <v>026003</v>
          </cell>
          <cell r="GR65">
            <v>150</v>
          </cell>
          <cell r="GS65" t="str">
            <v>026003</v>
          </cell>
          <cell r="GT65">
            <v>165</v>
          </cell>
          <cell r="GU65" t="str">
            <v>026003</v>
          </cell>
          <cell r="GV65">
            <v>128</v>
          </cell>
          <cell r="GW65" t="str">
            <v>026003</v>
          </cell>
          <cell r="GX65">
            <v>137</v>
          </cell>
          <cell r="GY65" t="str">
            <v>026003</v>
          </cell>
          <cell r="GZ65">
            <v>154</v>
          </cell>
          <cell r="HA65" t="str">
            <v>026003</v>
          </cell>
          <cell r="HB65">
            <v>174</v>
          </cell>
          <cell r="HC65" t="str">
            <v>026003</v>
          </cell>
          <cell r="HD65">
            <v>185</v>
          </cell>
          <cell r="HE65" t="str">
            <v>026002</v>
          </cell>
          <cell r="HF65">
            <v>139</v>
          </cell>
          <cell r="HG65" t="str">
            <v>026003</v>
          </cell>
          <cell r="HH65">
            <v>166</v>
          </cell>
          <cell r="HI65" t="str">
            <v>026003</v>
          </cell>
          <cell r="HJ65">
            <v>176</v>
          </cell>
          <cell r="HK65" t="str">
            <v>026003</v>
          </cell>
          <cell r="HL65">
            <v>193</v>
          </cell>
          <cell r="HM65" t="str">
            <v>026003</v>
          </cell>
          <cell r="HN65">
            <v>191</v>
          </cell>
          <cell r="HO65" t="str">
            <v>026003</v>
          </cell>
          <cell r="HP65">
            <v>180</v>
          </cell>
          <cell r="HQ65" t="str">
            <v>026003</v>
          </cell>
          <cell r="HR65">
            <v>173</v>
          </cell>
          <cell r="HS65" t="str">
            <v>026003</v>
          </cell>
          <cell r="HT65">
            <v>200</v>
          </cell>
          <cell r="HU65" t="str">
            <v>026003</v>
          </cell>
          <cell r="HV65">
            <v>211</v>
          </cell>
          <cell r="HW65" t="str">
            <v>026003</v>
          </cell>
          <cell r="HX65">
            <v>192</v>
          </cell>
          <cell r="HY65" t="str">
            <v>026003</v>
          </cell>
          <cell r="HZ65">
            <v>196</v>
          </cell>
          <cell r="IA65" t="str">
            <v>026003</v>
          </cell>
          <cell r="IB65">
            <v>181</v>
          </cell>
          <cell r="IC65" t="str">
            <v>026003</v>
          </cell>
          <cell r="ID65">
            <v>206</v>
          </cell>
          <cell r="IE65" t="str">
            <v>026003</v>
          </cell>
          <cell r="IF65">
            <v>217</v>
          </cell>
          <cell r="IG65" t="str">
            <v>026003</v>
          </cell>
          <cell r="IH65">
            <v>238</v>
          </cell>
          <cell r="II65" t="str">
            <v>026003</v>
          </cell>
          <cell r="IJ65">
            <v>206</v>
          </cell>
          <cell r="IK65" t="str">
            <v>026002</v>
          </cell>
          <cell r="IL65">
            <v>188</v>
          </cell>
          <cell r="IM65" t="str">
            <v>026003</v>
          </cell>
          <cell r="IN65">
            <v>153</v>
          </cell>
          <cell r="IO65" t="str">
            <v>026003</v>
          </cell>
          <cell r="IP65">
            <v>204</v>
          </cell>
          <cell r="IQ65" t="str">
            <v>026003</v>
          </cell>
          <cell r="IR65">
            <v>150</v>
          </cell>
          <cell r="IS65" t="str">
            <v>026003</v>
          </cell>
          <cell r="IT65">
            <v>179</v>
          </cell>
          <cell r="IU65" t="str">
            <v>026003</v>
          </cell>
          <cell r="IV65">
            <v>161</v>
          </cell>
          <cell r="IW65" t="str">
            <v>026003</v>
          </cell>
          <cell r="IX65">
            <v>186</v>
          </cell>
          <cell r="IY65" t="str">
            <v>026003</v>
          </cell>
          <cell r="IZ65">
            <v>131</v>
          </cell>
          <cell r="JA65" t="str">
            <v>026003</v>
          </cell>
          <cell r="JB65">
            <v>146</v>
          </cell>
          <cell r="JC65" t="str">
            <v>026004</v>
          </cell>
          <cell r="JD65">
            <v>87</v>
          </cell>
          <cell r="JE65" t="str">
            <v>026003</v>
          </cell>
          <cell r="JF65">
            <v>141</v>
          </cell>
          <cell r="JG65" t="str">
            <v>026004</v>
          </cell>
          <cell r="JH65">
            <v>83</v>
          </cell>
          <cell r="JI65" t="str">
            <v>026003</v>
          </cell>
          <cell r="JJ65">
            <v>152</v>
          </cell>
          <cell r="JK65" t="str">
            <v>026003</v>
          </cell>
          <cell r="JL65">
            <v>55</v>
          </cell>
          <cell r="JM65" t="str">
            <v>026003</v>
          </cell>
          <cell r="JN65">
            <v>123</v>
          </cell>
          <cell r="JO65" t="str">
            <v>026003</v>
          </cell>
          <cell r="JP65">
            <v>92</v>
          </cell>
          <cell r="JQ65" t="str">
            <v>026003</v>
          </cell>
          <cell r="JR65">
            <v>136</v>
          </cell>
          <cell r="JS65" t="str">
            <v>026003</v>
          </cell>
          <cell r="JT65">
            <v>61</v>
          </cell>
          <cell r="JU65" t="str">
            <v>026004</v>
          </cell>
          <cell r="JV65">
            <v>89</v>
          </cell>
          <cell r="JW65" t="str">
            <v>026004</v>
          </cell>
          <cell r="JX65">
            <v>48</v>
          </cell>
          <cell r="JY65" t="str">
            <v>026004</v>
          </cell>
          <cell r="JZ65">
            <v>76</v>
          </cell>
          <cell r="KA65" t="str">
            <v>026004</v>
          </cell>
          <cell r="KB65">
            <v>39</v>
          </cell>
          <cell r="KC65" t="str">
            <v>026004</v>
          </cell>
          <cell r="KD65">
            <v>65</v>
          </cell>
          <cell r="KE65" t="str">
            <v>026004</v>
          </cell>
          <cell r="KF65">
            <v>37</v>
          </cell>
          <cell r="KG65" t="str">
            <v>026004</v>
          </cell>
          <cell r="KH65">
            <v>50</v>
          </cell>
          <cell r="KI65" t="str">
            <v>026004</v>
          </cell>
          <cell r="KJ65">
            <v>33</v>
          </cell>
          <cell r="KK65" t="str">
            <v>026004</v>
          </cell>
          <cell r="KL65">
            <v>51</v>
          </cell>
          <cell r="KM65" t="str">
            <v>026004</v>
          </cell>
          <cell r="KN65">
            <v>21</v>
          </cell>
          <cell r="KO65" t="str">
            <v>026004</v>
          </cell>
          <cell r="KP65">
            <v>46</v>
          </cell>
          <cell r="KQ65" t="str">
            <v>026004</v>
          </cell>
          <cell r="KR65">
            <v>17</v>
          </cell>
          <cell r="KS65" t="str">
            <v>026004</v>
          </cell>
          <cell r="KT65">
            <v>17</v>
          </cell>
          <cell r="KU65" t="str">
            <v>026004</v>
          </cell>
          <cell r="KV65">
            <v>3</v>
          </cell>
          <cell r="KW65" t="str">
            <v>026004</v>
          </cell>
          <cell r="KX65">
            <v>11</v>
          </cell>
          <cell r="KY65" t="str">
            <v>026004</v>
          </cell>
          <cell r="KZ65">
            <v>6</v>
          </cell>
          <cell r="LA65" t="str">
            <v>026004</v>
          </cell>
          <cell r="LB65">
            <v>17</v>
          </cell>
          <cell r="LC65" t="str">
            <v>026004</v>
          </cell>
          <cell r="LD65">
            <v>14</v>
          </cell>
          <cell r="LE65" t="str">
            <v>026004</v>
          </cell>
          <cell r="LF65">
            <v>21</v>
          </cell>
          <cell r="LG65" t="str">
            <v>026004</v>
          </cell>
          <cell r="LH65">
            <v>12</v>
          </cell>
          <cell r="LI65" t="str">
            <v>026004</v>
          </cell>
          <cell r="LJ65">
            <v>48</v>
          </cell>
          <cell r="LK65" t="str">
            <v>026004</v>
          </cell>
          <cell r="LL65">
            <v>15</v>
          </cell>
          <cell r="LM65" t="str">
            <v>026004</v>
          </cell>
          <cell r="LN65">
            <v>50</v>
          </cell>
          <cell r="LO65" t="str">
            <v>026004</v>
          </cell>
          <cell r="LP65">
            <v>17</v>
          </cell>
          <cell r="LQ65" t="str">
            <v>026004</v>
          </cell>
          <cell r="LR65">
            <v>64</v>
          </cell>
          <cell r="LS65" t="str">
            <v>026004</v>
          </cell>
          <cell r="LT65">
            <v>19</v>
          </cell>
          <cell r="LU65" t="str">
            <v>026004</v>
          </cell>
          <cell r="LV65">
            <v>40</v>
          </cell>
          <cell r="LW65" t="str">
            <v>026004</v>
          </cell>
          <cell r="LX65">
            <v>18</v>
          </cell>
          <cell r="LY65" t="str">
            <v>026004</v>
          </cell>
          <cell r="LZ65">
            <v>38</v>
          </cell>
          <cell r="MA65" t="str">
            <v>026004</v>
          </cell>
          <cell r="MB65">
            <v>8</v>
          </cell>
          <cell r="MC65" t="str">
            <v>026004</v>
          </cell>
          <cell r="MD65">
            <v>51</v>
          </cell>
          <cell r="ME65" t="str">
            <v>026004</v>
          </cell>
          <cell r="MF65">
            <v>6</v>
          </cell>
          <cell r="MG65" t="str">
            <v>026004</v>
          </cell>
          <cell r="MH65">
            <v>48</v>
          </cell>
          <cell r="MI65" t="str">
            <v>026004</v>
          </cell>
          <cell r="MJ65">
            <v>5</v>
          </cell>
          <cell r="MK65" t="str">
            <v>026004</v>
          </cell>
          <cell r="ML65">
            <v>9</v>
          </cell>
          <cell r="MM65" t="str">
            <v>026004</v>
          </cell>
          <cell r="MN65">
            <v>2</v>
          </cell>
          <cell r="MO65" t="str">
            <v>026004</v>
          </cell>
          <cell r="MP65">
            <v>20</v>
          </cell>
          <cell r="MQ65" t="str">
            <v>026004</v>
          </cell>
          <cell r="MR65">
            <v>5</v>
          </cell>
          <cell r="MS65" t="str">
            <v>026004</v>
          </cell>
          <cell r="MT65">
            <v>12</v>
          </cell>
          <cell r="MU65" t="str">
            <v>026004</v>
          </cell>
          <cell r="MV65">
            <v>1</v>
          </cell>
          <cell r="MW65" t="str">
            <v>026004</v>
          </cell>
          <cell r="MX65">
            <v>14</v>
          </cell>
          <cell r="MY65" t="str">
            <v>026004</v>
          </cell>
          <cell r="MZ65">
            <v>3</v>
          </cell>
          <cell r="NA65" t="str">
            <v>026004</v>
          </cell>
          <cell r="NB65">
            <v>11</v>
          </cell>
          <cell r="NC65" t="str">
            <v>026004</v>
          </cell>
          <cell r="ND65">
            <v>1</v>
          </cell>
          <cell r="NE65" t="str">
            <v>026004</v>
          </cell>
          <cell r="NF65">
            <v>10</v>
          </cell>
          <cell r="NI65" t="str">
            <v>026005</v>
          </cell>
          <cell r="NJ65">
            <v>10</v>
          </cell>
          <cell r="NK65" t="str">
            <v>026004</v>
          </cell>
          <cell r="NL65">
            <v>4</v>
          </cell>
          <cell r="NM65" t="str">
            <v>027001</v>
          </cell>
          <cell r="NN65">
            <v>12</v>
          </cell>
          <cell r="NO65" t="str">
            <v>026004</v>
          </cell>
          <cell r="NP65">
            <v>1</v>
          </cell>
          <cell r="NQ65" t="str">
            <v>026005</v>
          </cell>
          <cell r="NR65">
            <v>3</v>
          </cell>
          <cell r="NU65" t="str">
            <v>028002</v>
          </cell>
          <cell r="NV65">
            <v>11</v>
          </cell>
        </row>
        <row r="66">
          <cell r="C66" t="str">
            <v>028002</v>
          </cell>
          <cell r="D66">
            <v>138</v>
          </cell>
          <cell r="E66" t="str">
            <v>028002</v>
          </cell>
          <cell r="F66">
            <v>136</v>
          </cell>
          <cell r="G66" t="str">
            <v>028002</v>
          </cell>
          <cell r="H66">
            <v>126</v>
          </cell>
          <cell r="I66" t="str">
            <v>028002</v>
          </cell>
          <cell r="J66">
            <v>128</v>
          </cell>
          <cell r="K66" t="str">
            <v>028002</v>
          </cell>
          <cell r="L66">
            <v>151</v>
          </cell>
          <cell r="M66" t="str">
            <v>028002</v>
          </cell>
          <cell r="N66">
            <v>140</v>
          </cell>
          <cell r="O66" t="str">
            <v>028002</v>
          </cell>
          <cell r="P66">
            <v>128</v>
          </cell>
          <cell r="Q66" t="str">
            <v>028002</v>
          </cell>
          <cell r="R66">
            <v>150</v>
          </cell>
          <cell r="S66" t="str">
            <v>028002</v>
          </cell>
          <cell r="T66">
            <v>174</v>
          </cell>
          <cell r="U66" t="str">
            <v>028002</v>
          </cell>
          <cell r="V66">
            <v>150</v>
          </cell>
          <cell r="W66" t="str">
            <v>028002</v>
          </cell>
          <cell r="X66">
            <v>172</v>
          </cell>
          <cell r="Y66" t="str">
            <v>028002</v>
          </cell>
          <cell r="Z66">
            <v>184</v>
          </cell>
          <cell r="AA66" t="str">
            <v>028002</v>
          </cell>
          <cell r="AB66">
            <v>225</v>
          </cell>
          <cell r="AC66" t="str">
            <v>027002</v>
          </cell>
          <cell r="AD66">
            <v>167</v>
          </cell>
          <cell r="AE66" t="str">
            <v>028002</v>
          </cell>
          <cell r="AF66">
            <v>218</v>
          </cell>
          <cell r="AG66" t="str">
            <v>028002</v>
          </cell>
          <cell r="AH66">
            <v>182</v>
          </cell>
          <cell r="AI66" t="str">
            <v>028002</v>
          </cell>
          <cell r="AJ66">
            <v>184</v>
          </cell>
          <cell r="AK66" t="str">
            <v>028002</v>
          </cell>
          <cell r="AL66">
            <v>200</v>
          </cell>
          <cell r="AM66" t="str">
            <v>028002</v>
          </cell>
          <cell r="AN66">
            <v>203</v>
          </cell>
          <cell r="AO66" t="str">
            <v>028002</v>
          </cell>
          <cell r="AP66">
            <v>187</v>
          </cell>
          <cell r="AQ66" t="str">
            <v>028002</v>
          </cell>
          <cell r="AR66">
            <v>185</v>
          </cell>
          <cell r="AS66" t="str">
            <v>028002</v>
          </cell>
          <cell r="AT66">
            <v>183</v>
          </cell>
          <cell r="AU66" t="str">
            <v>028002</v>
          </cell>
          <cell r="AV66">
            <v>196</v>
          </cell>
          <cell r="AW66" t="str">
            <v>028002</v>
          </cell>
          <cell r="AX66">
            <v>196</v>
          </cell>
          <cell r="AY66" t="str">
            <v>028002</v>
          </cell>
          <cell r="AZ66">
            <v>224</v>
          </cell>
          <cell r="BA66" t="str">
            <v>028002</v>
          </cell>
          <cell r="BB66">
            <v>199</v>
          </cell>
          <cell r="BC66" t="str">
            <v>027002</v>
          </cell>
          <cell r="BD66">
            <v>183</v>
          </cell>
          <cell r="BE66" t="str">
            <v>027002</v>
          </cell>
          <cell r="BF66">
            <v>147</v>
          </cell>
          <cell r="BG66" t="str">
            <v>027002</v>
          </cell>
          <cell r="BH66">
            <v>134</v>
          </cell>
          <cell r="BI66" t="str">
            <v>027002</v>
          </cell>
          <cell r="BJ66">
            <v>121</v>
          </cell>
          <cell r="BK66" t="str">
            <v>027002</v>
          </cell>
          <cell r="BL66">
            <v>128</v>
          </cell>
          <cell r="BM66" t="str">
            <v>027002</v>
          </cell>
          <cell r="BN66">
            <v>92</v>
          </cell>
          <cell r="BO66" t="str">
            <v>025004</v>
          </cell>
          <cell r="BP66">
            <v>68</v>
          </cell>
          <cell r="BQ66" t="str">
            <v>025004</v>
          </cell>
          <cell r="BR66">
            <v>71</v>
          </cell>
          <cell r="BS66" t="str">
            <v>025005</v>
          </cell>
          <cell r="BT66">
            <v>76</v>
          </cell>
          <cell r="BU66" t="str">
            <v>026002</v>
          </cell>
          <cell r="BV66">
            <v>82</v>
          </cell>
          <cell r="BW66" t="str">
            <v>025005</v>
          </cell>
          <cell r="BX66">
            <v>61</v>
          </cell>
          <cell r="BY66" t="str">
            <v>026002</v>
          </cell>
          <cell r="BZ66">
            <v>85</v>
          </cell>
          <cell r="CA66" t="str">
            <v>026004</v>
          </cell>
          <cell r="CB66">
            <v>89</v>
          </cell>
          <cell r="CC66" t="str">
            <v>026003</v>
          </cell>
          <cell r="CD66">
            <v>67</v>
          </cell>
          <cell r="CE66" t="str">
            <v>026002</v>
          </cell>
          <cell r="CF66">
            <v>108</v>
          </cell>
          <cell r="CG66" t="str">
            <v>026002</v>
          </cell>
          <cell r="CH66">
            <v>75</v>
          </cell>
          <cell r="CI66" t="str">
            <v>026001</v>
          </cell>
          <cell r="CJ66">
            <v>125</v>
          </cell>
          <cell r="CK66" t="str">
            <v>026004</v>
          </cell>
          <cell r="CL66">
            <v>49</v>
          </cell>
          <cell r="CM66" t="str">
            <v>026004</v>
          </cell>
          <cell r="CN66">
            <v>74</v>
          </cell>
          <cell r="CO66" t="str">
            <v>026002</v>
          </cell>
          <cell r="CP66">
            <v>68</v>
          </cell>
          <cell r="CQ66" t="str">
            <v>026004</v>
          </cell>
          <cell r="CR66">
            <v>97</v>
          </cell>
          <cell r="CS66" t="str">
            <v>026003</v>
          </cell>
          <cell r="CT66">
            <v>65</v>
          </cell>
          <cell r="CU66" t="str">
            <v>026004</v>
          </cell>
          <cell r="CV66">
            <v>86</v>
          </cell>
          <cell r="CW66" t="str">
            <v>026004</v>
          </cell>
          <cell r="CX66">
            <v>44</v>
          </cell>
          <cell r="CY66" t="str">
            <v>026004</v>
          </cell>
          <cell r="CZ66">
            <v>77</v>
          </cell>
          <cell r="DA66" t="str">
            <v>026002</v>
          </cell>
          <cell r="DB66">
            <v>69</v>
          </cell>
          <cell r="DC66" t="str">
            <v>026004</v>
          </cell>
          <cell r="DD66">
            <v>60</v>
          </cell>
          <cell r="DE66" t="str">
            <v>026003</v>
          </cell>
          <cell r="DF66">
            <v>77</v>
          </cell>
          <cell r="DG66" t="str">
            <v>026004</v>
          </cell>
          <cell r="DH66">
            <v>89</v>
          </cell>
          <cell r="DI66" t="str">
            <v>026003</v>
          </cell>
          <cell r="DJ66">
            <v>59</v>
          </cell>
          <cell r="DK66" t="str">
            <v>026004</v>
          </cell>
          <cell r="DL66">
            <v>94</v>
          </cell>
          <cell r="DM66" t="str">
            <v>026004</v>
          </cell>
          <cell r="DN66">
            <v>60</v>
          </cell>
          <cell r="DO66" t="str">
            <v>026004</v>
          </cell>
          <cell r="DP66">
            <v>101</v>
          </cell>
          <cell r="DQ66" t="str">
            <v>026004</v>
          </cell>
          <cell r="DR66">
            <v>75</v>
          </cell>
          <cell r="DS66" t="str">
            <v>026003</v>
          </cell>
          <cell r="DT66">
            <v>155</v>
          </cell>
          <cell r="DU66" t="str">
            <v>026003</v>
          </cell>
          <cell r="DV66">
            <v>131</v>
          </cell>
          <cell r="DW66" t="str">
            <v>026004</v>
          </cell>
          <cell r="DX66">
            <v>100</v>
          </cell>
          <cell r="DY66" t="str">
            <v>026004</v>
          </cell>
          <cell r="DZ66">
            <v>83</v>
          </cell>
          <cell r="EA66" t="str">
            <v>026004</v>
          </cell>
          <cell r="EB66">
            <v>128</v>
          </cell>
          <cell r="EC66" t="str">
            <v>026004</v>
          </cell>
          <cell r="ED66">
            <v>73</v>
          </cell>
          <cell r="EE66" t="str">
            <v>026004</v>
          </cell>
          <cell r="EF66">
            <v>121</v>
          </cell>
          <cell r="EG66" t="str">
            <v>026002</v>
          </cell>
          <cell r="EH66">
            <v>116</v>
          </cell>
          <cell r="EI66" t="str">
            <v>026004</v>
          </cell>
          <cell r="EJ66">
            <v>98</v>
          </cell>
          <cell r="EK66" t="str">
            <v>026004</v>
          </cell>
          <cell r="EL66">
            <v>98</v>
          </cell>
          <cell r="EM66" t="str">
            <v>026004</v>
          </cell>
          <cell r="EN66">
            <v>122</v>
          </cell>
          <cell r="EO66" t="str">
            <v>026004</v>
          </cell>
          <cell r="EP66">
            <v>103</v>
          </cell>
          <cell r="EQ66" t="str">
            <v>026004</v>
          </cell>
          <cell r="ER66">
            <v>107</v>
          </cell>
          <cell r="ES66" t="str">
            <v>026003</v>
          </cell>
          <cell r="ET66">
            <v>136</v>
          </cell>
          <cell r="EU66" t="str">
            <v>026004</v>
          </cell>
          <cell r="EV66">
            <v>115</v>
          </cell>
          <cell r="EW66" t="str">
            <v>026003</v>
          </cell>
          <cell r="EX66">
            <v>169</v>
          </cell>
          <cell r="EY66" t="str">
            <v>026005</v>
          </cell>
          <cell r="EZ66">
            <v>115</v>
          </cell>
          <cell r="FA66" t="str">
            <v>026004</v>
          </cell>
          <cell r="FB66">
            <v>77</v>
          </cell>
          <cell r="FC66" t="str">
            <v>026004</v>
          </cell>
          <cell r="FD66">
            <v>98</v>
          </cell>
          <cell r="FE66" t="str">
            <v>026004</v>
          </cell>
          <cell r="FF66">
            <v>83</v>
          </cell>
          <cell r="FG66" t="str">
            <v>026004</v>
          </cell>
          <cell r="FH66">
            <v>71</v>
          </cell>
          <cell r="FI66" t="str">
            <v>026004</v>
          </cell>
          <cell r="FJ66">
            <v>87</v>
          </cell>
          <cell r="FK66" t="str">
            <v>026004</v>
          </cell>
          <cell r="FL66">
            <v>80</v>
          </cell>
          <cell r="FM66" t="str">
            <v>026004</v>
          </cell>
          <cell r="FN66">
            <v>98</v>
          </cell>
          <cell r="FO66" t="str">
            <v>026004</v>
          </cell>
          <cell r="FP66">
            <v>96</v>
          </cell>
          <cell r="FQ66" t="str">
            <v>026004</v>
          </cell>
          <cell r="FR66">
            <v>101</v>
          </cell>
          <cell r="FS66" t="str">
            <v>026004</v>
          </cell>
          <cell r="FT66">
            <v>78</v>
          </cell>
          <cell r="FU66" t="str">
            <v>026004</v>
          </cell>
          <cell r="FV66">
            <v>89</v>
          </cell>
          <cell r="FW66" t="str">
            <v>026004</v>
          </cell>
          <cell r="FX66">
            <v>83</v>
          </cell>
          <cell r="FY66" t="str">
            <v>026004</v>
          </cell>
          <cell r="FZ66">
            <v>82</v>
          </cell>
          <cell r="GA66" t="str">
            <v>026003</v>
          </cell>
          <cell r="GB66">
            <v>127</v>
          </cell>
          <cell r="GC66" t="str">
            <v>026004</v>
          </cell>
          <cell r="GD66">
            <v>85</v>
          </cell>
          <cell r="GE66" t="str">
            <v>026004</v>
          </cell>
          <cell r="GF66">
            <v>91</v>
          </cell>
          <cell r="GG66" t="str">
            <v>026004</v>
          </cell>
          <cell r="GH66">
            <v>111</v>
          </cell>
          <cell r="GI66" t="str">
            <v>026004</v>
          </cell>
          <cell r="GJ66">
            <v>71</v>
          </cell>
          <cell r="GK66" t="str">
            <v>026004</v>
          </cell>
          <cell r="GL66">
            <v>95</v>
          </cell>
          <cell r="GM66" t="str">
            <v>026004</v>
          </cell>
          <cell r="GN66">
            <v>95</v>
          </cell>
          <cell r="GO66" t="str">
            <v>026004</v>
          </cell>
          <cell r="GP66">
            <v>90</v>
          </cell>
          <cell r="GQ66" t="str">
            <v>026004</v>
          </cell>
          <cell r="GR66">
            <v>90</v>
          </cell>
          <cell r="GS66" t="str">
            <v>026004</v>
          </cell>
          <cell r="GT66">
            <v>106</v>
          </cell>
          <cell r="GU66" t="str">
            <v>026004</v>
          </cell>
          <cell r="GV66">
            <v>85</v>
          </cell>
          <cell r="GW66" t="str">
            <v>026004</v>
          </cell>
          <cell r="GX66">
            <v>95</v>
          </cell>
          <cell r="GY66" t="str">
            <v>026004</v>
          </cell>
          <cell r="GZ66">
            <v>107</v>
          </cell>
          <cell r="HA66" t="str">
            <v>026004</v>
          </cell>
          <cell r="HB66">
            <v>103</v>
          </cell>
          <cell r="HC66" t="str">
            <v>026004</v>
          </cell>
          <cell r="HD66">
            <v>94</v>
          </cell>
          <cell r="HE66" t="str">
            <v>026003</v>
          </cell>
          <cell r="HF66">
            <v>168</v>
          </cell>
          <cell r="HG66" t="str">
            <v>026004</v>
          </cell>
          <cell r="HH66">
            <v>106</v>
          </cell>
          <cell r="HI66" t="str">
            <v>026004</v>
          </cell>
          <cell r="HJ66">
            <v>110</v>
          </cell>
          <cell r="HK66" t="str">
            <v>026004</v>
          </cell>
          <cell r="HL66">
            <v>134</v>
          </cell>
          <cell r="HM66" t="str">
            <v>026004</v>
          </cell>
          <cell r="HN66">
            <v>119</v>
          </cell>
          <cell r="HO66" t="str">
            <v>026004</v>
          </cell>
          <cell r="HP66">
            <v>114</v>
          </cell>
          <cell r="HQ66" t="str">
            <v>026004</v>
          </cell>
          <cell r="HR66">
            <v>130</v>
          </cell>
          <cell r="HS66" t="str">
            <v>026004</v>
          </cell>
          <cell r="HT66">
            <v>106</v>
          </cell>
          <cell r="HU66" t="str">
            <v>026004</v>
          </cell>
          <cell r="HV66">
            <v>126</v>
          </cell>
          <cell r="HW66" t="str">
            <v>026004</v>
          </cell>
          <cell r="HX66">
            <v>128</v>
          </cell>
          <cell r="HY66" t="str">
            <v>026004</v>
          </cell>
          <cell r="HZ66">
            <v>119</v>
          </cell>
          <cell r="IA66" t="str">
            <v>026004</v>
          </cell>
          <cell r="IB66">
            <v>140</v>
          </cell>
          <cell r="IC66" t="str">
            <v>026004</v>
          </cell>
          <cell r="ID66">
            <v>147</v>
          </cell>
          <cell r="IE66" t="str">
            <v>026004</v>
          </cell>
          <cell r="IF66">
            <v>140</v>
          </cell>
          <cell r="IG66" t="str">
            <v>026004</v>
          </cell>
          <cell r="IH66">
            <v>143</v>
          </cell>
          <cell r="II66" t="str">
            <v>026004</v>
          </cell>
          <cell r="IJ66">
            <v>140</v>
          </cell>
          <cell r="IK66" t="str">
            <v>026003</v>
          </cell>
          <cell r="IL66">
            <v>208</v>
          </cell>
          <cell r="IM66" t="str">
            <v>026004</v>
          </cell>
          <cell r="IN66">
            <v>140</v>
          </cell>
          <cell r="IO66" t="str">
            <v>026004</v>
          </cell>
          <cell r="IP66">
            <v>144</v>
          </cell>
          <cell r="IQ66" t="str">
            <v>026004</v>
          </cell>
          <cell r="IR66">
            <v>103</v>
          </cell>
          <cell r="IS66" t="str">
            <v>026004</v>
          </cell>
          <cell r="IT66">
            <v>128</v>
          </cell>
          <cell r="IU66" t="str">
            <v>026004</v>
          </cell>
          <cell r="IV66">
            <v>104</v>
          </cell>
          <cell r="IW66" t="str">
            <v>026004</v>
          </cell>
          <cell r="IX66">
            <v>137</v>
          </cell>
          <cell r="IY66" t="str">
            <v>026004</v>
          </cell>
          <cell r="IZ66">
            <v>103</v>
          </cell>
          <cell r="JA66" t="str">
            <v>026004</v>
          </cell>
          <cell r="JB66">
            <v>138</v>
          </cell>
          <cell r="JC66" t="str">
            <v>026005</v>
          </cell>
          <cell r="JD66">
            <v>98</v>
          </cell>
          <cell r="JE66" t="str">
            <v>026004</v>
          </cell>
          <cell r="JF66">
            <v>117</v>
          </cell>
          <cell r="JG66" t="str">
            <v>026005</v>
          </cell>
          <cell r="JH66">
            <v>97</v>
          </cell>
          <cell r="JI66" t="str">
            <v>026004</v>
          </cell>
          <cell r="JJ66">
            <v>98</v>
          </cell>
          <cell r="JK66" t="str">
            <v>026004</v>
          </cell>
          <cell r="JL66">
            <v>62</v>
          </cell>
          <cell r="JM66" t="str">
            <v>026004</v>
          </cell>
          <cell r="JN66">
            <v>87</v>
          </cell>
          <cell r="JO66" t="str">
            <v>026004</v>
          </cell>
          <cell r="JP66">
            <v>61</v>
          </cell>
          <cell r="JQ66" t="str">
            <v>026004</v>
          </cell>
          <cell r="JR66">
            <v>107</v>
          </cell>
          <cell r="JS66" t="str">
            <v>026004</v>
          </cell>
          <cell r="JT66">
            <v>58</v>
          </cell>
          <cell r="JU66" t="str">
            <v>026005</v>
          </cell>
          <cell r="JV66">
            <v>101</v>
          </cell>
          <cell r="JW66" t="str">
            <v>026005</v>
          </cell>
          <cell r="JX66">
            <v>47</v>
          </cell>
          <cell r="JY66" t="str">
            <v>026005</v>
          </cell>
          <cell r="JZ66">
            <v>91</v>
          </cell>
          <cell r="KA66" t="str">
            <v>026005</v>
          </cell>
          <cell r="KB66">
            <v>50</v>
          </cell>
          <cell r="KC66" t="str">
            <v>026005</v>
          </cell>
          <cell r="KD66">
            <v>77</v>
          </cell>
          <cell r="KE66" t="str">
            <v>026005</v>
          </cell>
          <cell r="KF66">
            <v>46</v>
          </cell>
          <cell r="KG66" t="str">
            <v>026005</v>
          </cell>
          <cell r="KH66">
            <v>49</v>
          </cell>
          <cell r="KI66" t="str">
            <v>026005</v>
          </cell>
          <cell r="KJ66">
            <v>36</v>
          </cell>
          <cell r="KK66" t="str">
            <v>026005</v>
          </cell>
          <cell r="KL66">
            <v>76</v>
          </cell>
          <cell r="KM66" t="str">
            <v>026005</v>
          </cell>
          <cell r="KN66">
            <v>25</v>
          </cell>
          <cell r="KO66" t="str">
            <v>026005</v>
          </cell>
          <cell r="KP66">
            <v>48</v>
          </cell>
          <cell r="KQ66" t="str">
            <v>026005</v>
          </cell>
          <cell r="KR66">
            <v>13</v>
          </cell>
          <cell r="KS66" t="str">
            <v>026005</v>
          </cell>
          <cell r="KT66">
            <v>18</v>
          </cell>
          <cell r="KU66" t="str">
            <v>026005</v>
          </cell>
          <cell r="KV66">
            <v>6</v>
          </cell>
          <cell r="KW66" t="str">
            <v>026005</v>
          </cell>
          <cell r="KX66">
            <v>13</v>
          </cell>
          <cell r="KY66" t="str">
            <v>026005</v>
          </cell>
          <cell r="KZ66">
            <v>4</v>
          </cell>
          <cell r="LA66" t="str">
            <v>026005</v>
          </cell>
          <cell r="LB66">
            <v>11</v>
          </cell>
          <cell r="LC66" t="str">
            <v>026005</v>
          </cell>
          <cell r="LD66">
            <v>10</v>
          </cell>
          <cell r="LE66" t="str">
            <v>026005</v>
          </cell>
          <cell r="LF66">
            <v>24</v>
          </cell>
          <cell r="LG66" t="str">
            <v>026005</v>
          </cell>
          <cell r="LH66">
            <v>16</v>
          </cell>
          <cell r="LI66" t="str">
            <v>026005</v>
          </cell>
          <cell r="LJ66">
            <v>42</v>
          </cell>
          <cell r="LK66" t="str">
            <v>026005</v>
          </cell>
          <cell r="LL66">
            <v>12</v>
          </cell>
          <cell r="LM66" t="str">
            <v>026005</v>
          </cell>
          <cell r="LN66">
            <v>51</v>
          </cell>
          <cell r="LO66" t="str">
            <v>026005</v>
          </cell>
          <cell r="LP66">
            <v>8</v>
          </cell>
          <cell r="LQ66" t="str">
            <v>026005</v>
          </cell>
          <cell r="LR66">
            <v>60</v>
          </cell>
          <cell r="LS66" t="str">
            <v>026005</v>
          </cell>
          <cell r="LT66">
            <v>12</v>
          </cell>
          <cell r="LU66" t="str">
            <v>026005</v>
          </cell>
          <cell r="LV66">
            <v>48</v>
          </cell>
          <cell r="LW66" t="str">
            <v>026005</v>
          </cell>
          <cell r="LX66">
            <v>11</v>
          </cell>
          <cell r="LY66" t="str">
            <v>026005</v>
          </cell>
          <cell r="LZ66">
            <v>50</v>
          </cell>
          <cell r="MA66" t="str">
            <v>026005</v>
          </cell>
          <cell r="MB66">
            <v>5</v>
          </cell>
          <cell r="MC66" t="str">
            <v>026005</v>
          </cell>
          <cell r="MD66">
            <v>28</v>
          </cell>
          <cell r="ME66" t="str">
            <v>026005</v>
          </cell>
          <cell r="MF66">
            <v>10</v>
          </cell>
          <cell r="MG66" t="str">
            <v>026005</v>
          </cell>
          <cell r="MH66">
            <v>31</v>
          </cell>
          <cell r="MI66" t="str">
            <v>026005</v>
          </cell>
          <cell r="MJ66">
            <v>6</v>
          </cell>
          <cell r="MK66" t="str">
            <v>026005</v>
          </cell>
          <cell r="ML66">
            <v>19</v>
          </cell>
          <cell r="MM66" t="str">
            <v>026005</v>
          </cell>
          <cell r="MN66">
            <v>4</v>
          </cell>
          <cell r="MO66" t="str">
            <v>026005</v>
          </cell>
          <cell r="MP66">
            <v>18</v>
          </cell>
          <cell r="MQ66" t="str">
            <v>026005</v>
          </cell>
          <cell r="MR66">
            <v>4</v>
          </cell>
          <cell r="MS66" t="str">
            <v>026005</v>
          </cell>
          <cell r="MT66">
            <v>21</v>
          </cell>
          <cell r="MU66" t="str">
            <v>026005</v>
          </cell>
          <cell r="MV66">
            <v>3</v>
          </cell>
          <cell r="MW66" t="str">
            <v>026005</v>
          </cell>
          <cell r="MX66">
            <v>20</v>
          </cell>
          <cell r="MY66" t="str">
            <v>026005</v>
          </cell>
          <cell r="MZ66">
            <v>7</v>
          </cell>
          <cell r="NA66" t="str">
            <v>026005</v>
          </cell>
          <cell r="NB66">
            <v>16</v>
          </cell>
          <cell r="NC66" t="str">
            <v>026005</v>
          </cell>
          <cell r="ND66">
            <v>2</v>
          </cell>
          <cell r="NE66" t="str">
            <v>026005</v>
          </cell>
          <cell r="NF66">
            <v>11</v>
          </cell>
          <cell r="NG66" t="str">
            <v>026005</v>
          </cell>
          <cell r="NH66">
            <v>1</v>
          </cell>
          <cell r="NI66" t="str">
            <v>027001</v>
          </cell>
          <cell r="NJ66">
            <v>23</v>
          </cell>
          <cell r="NK66" t="str">
            <v>026005</v>
          </cell>
          <cell r="NL66">
            <v>2</v>
          </cell>
          <cell r="NM66" t="str">
            <v>027002</v>
          </cell>
          <cell r="NN66">
            <v>15</v>
          </cell>
          <cell r="NQ66" t="str">
            <v>027001</v>
          </cell>
          <cell r="NR66">
            <v>6</v>
          </cell>
          <cell r="NU66" t="str">
            <v>028004</v>
          </cell>
          <cell r="NV66">
            <v>4</v>
          </cell>
        </row>
        <row r="67">
          <cell r="C67" t="str">
            <v>028004</v>
          </cell>
          <cell r="D67">
            <v>106</v>
          </cell>
          <cell r="E67" t="str">
            <v>028004</v>
          </cell>
          <cell r="F67">
            <v>77</v>
          </cell>
          <cell r="G67" t="str">
            <v>028004</v>
          </cell>
          <cell r="H67">
            <v>117</v>
          </cell>
          <cell r="I67" t="str">
            <v>028004</v>
          </cell>
          <cell r="J67">
            <v>95</v>
          </cell>
          <cell r="K67" t="str">
            <v>028004</v>
          </cell>
          <cell r="L67">
            <v>116</v>
          </cell>
          <cell r="M67" t="str">
            <v>028004</v>
          </cell>
          <cell r="N67">
            <v>116</v>
          </cell>
          <cell r="O67" t="str">
            <v>028004</v>
          </cell>
          <cell r="P67">
            <v>135</v>
          </cell>
          <cell r="Q67" t="str">
            <v>028004</v>
          </cell>
          <cell r="R67">
            <v>105</v>
          </cell>
          <cell r="S67" t="str">
            <v>028004</v>
          </cell>
          <cell r="T67">
            <v>124</v>
          </cell>
          <cell r="U67" t="str">
            <v>028004</v>
          </cell>
          <cell r="V67">
            <v>133</v>
          </cell>
          <cell r="W67" t="str">
            <v>028004</v>
          </cell>
          <cell r="X67">
            <v>130</v>
          </cell>
          <cell r="Y67" t="str">
            <v>028004</v>
          </cell>
          <cell r="Z67">
            <v>139</v>
          </cell>
          <cell r="AA67" t="str">
            <v>028004</v>
          </cell>
          <cell r="AB67">
            <v>135</v>
          </cell>
          <cell r="AC67" t="str">
            <v>028002</v>
          </cell>
          <cell r="AD67">
            <v>175</v>
          </cell>
          <cell r="AE67" t="str">
            <v>028004</v>
          </cell>
          <cell r="AF67">
            <v>163</v>
          </cell>
          <cell r="AG67" t="str">
            <v>028004</v>
          </cell>
          <cell r="AH67">
            <v>154</v>
          </cell>
          <cell r="AI67" t="str">
            <v>028004</v>
          </cell>
          <cell r="AJ67">
            <v>173</v>
          </cell>
          <cell r="AK67" t="str">
            <v>028004</v>
          </cell>
          <cell r="AL67">
            <v>143</v>
          </cell>
          <cell r="AM67" t="str">
            <v>028004</v>
          </cell>
          <cell r="AN67">
            <v>158</v>
          </cell>
          <cell r="AO67" t="str">
            <v>028004</v>
          </cell>
          <cell r="AP67">
            <v>150</v>
          </cell>
          <cell r="AQ67" t="str">
            <v>028004</v>
          </cell>
          <cell r="AR67">
            <v>166</v>
          </cell>
          <cell r="AS67" t="str">
            <v>028004</v>
          </cell>
          <cell r="AT67">
            <v>168</v>
          </cell>
          <cell r="AU67" t="str">
            <v>028004</v>
          </cell>
          <cell r="AV67">
            <v>147</v>
          </cell>
          <cell r="AW67" t="str">
            <v>028004</v>
          </cell>
          <cell r="AX67">
            <v>180</v>
          </cell>
          <cell r="AY67" t="str">
            <v>028004</v>
          </cell>
          <cell r="AZ67">
            <v>178</v>
          </cell>
          <cell r="BA67" t="str">
            <v>028004</v>
          </cell>
          <cell r="BB67">
            <v>206</v>
          </cell>
          <cell r="BC67" t="str">
            <v>028002</v>
          </cell>
          <cell r="BD67">
            <v>237</v>
          </cell>
          <cell r="BE67" t="str">
            <v>028002</v>
          </cell>
          <cell r="BF67">
            <v>171</v>
          </cell>
          <cell r="BG67" t="str">
            <v>028002</v>
          </cell>
          <cell r="BH67">
            <v>190</v>
          </cell>
          <cell r="BI67" t="str">
            <v>027100</v>
          </cell>
          <cell r="BJ67">
            <v>1</v>
          </cell>
          <cell r="BK67" t="str">
            <v>027100</v>
          </cell>
          <cell r="BL67">
            <v>3</v>
          </cell>
          <cell r="BM67" t="str">
            <v>027100</v>
          </cell>
          <cell r="BN67">
            <v>9</v>
          </cell>
          <cell r="BO67" t="str">
            <v>025005</v>
          </cell>
          <cell r="BP67">
            <v>67</v>
          </cell>
          <cell r="BQ67" t="str">
            <v>025005</v>
          </cell>
          <cell r="BR67">
            <v>54</v>
          </cell>
          <cell r="BS67" t="str">
            <v>026001</v>
          </cell>
          <cell r="BT67">
            <v>152</v>
          </cell>
          <cell r="BU67" t="str">
            <v>026003</v>
          </cell>
          <cell r="BV67">
            <v>73</v>
          </cell>
          <cell r="BW67" t="str">
            <v>026001</v>
          </cell>
          <cell r="BX67">
            <v>126</v>
          </cell>
          <cell r="BY67" t="str">
            <v>026003</v>
          </cell>
          <cell r="BZ67">
            <v>74</v>
          </cell>
          <cell r="CA67" t="str">
            <v>026005</v>
          </cell>
          <cell r="CB67">
            <v>87</v>
          </cell>
          <cell r="CC67" t="str">
            <v>026004</v>
          </cell>
          <cell r="CD67">
            <v>55</v>
          </cell>
          <cell r="CE67" t="str">
            <v>026003</v>
          </cell>
          <cell r="CF67">
            <v>104</v>
          </cell>
          <cell r="CG67" t="str">
            <v>026003</v>
          </cell>
          <cell r="CH67">
            <v>64</v>
          </cell>
          <cell r="CI67" t="str">
            <v>026002</v>
          </cell>
          <cell r="CJ67">
            <v>98</v>
          </cell>
          <cell r="CK67" t="str">
            <v>026005</v>
          </cell>
          <cell r="CL67">
            <v>57</v>
          </cell>
          <cell r="CM67" t="str">
            <v>026005</v>
          </cell>
          <cell r="CN67">
            <v>79</v>
          </cell>
          <cell r="CO67" t="str">
            <v>026003</v>
          </cell>
          <cell r="CP67">
            <v>81</v>
          </cell>
          <cell r="CQ67" t="str">
            <v>026005</v>
          </cell>
          <cell r="CR67">
            <v>72</v>
          </cell>
          <cell r="CS67" t="str">
            <v>026004</v>
          </cell>
          <cell r="CT67">
            <v>58</v>
          </cell>
          <cell r="CU67" t="str">
            <v>026005</v>
          </cell>
          <cell r="CV67">
            <v>77</v>
          </cell>
          <cell r="CW67" t="str">
            <v>026005</v>
          </cell>
          <cell r="CX67">
            <v>46</v>
          </cell>
          <cell r="CY67" t="str">
            <v>026005</v>
          </cell>
          <cell r="CZ67">
            <v>61</v>
          </cell>
          <cell r="DA67" t="str">
            <v>026003</v>
          </cell>
          <cell r="DB67">
            <v>72</v>
          </cell>
          <cell r="DC67" t="str">
            <v>026005</v>
          </cell>
          <cell r="DD67">
            <v>98</v>
          </cell>
          <cell r="DE67" t="str">
            <v>026004</v>
          </cell>
          <cell r="DF67">
            <v>50</v>
          </cell>
          <cell r="DG67" t="str">
            <v>026005</v>
          </cell>
          <cell r="DH67">
            <v>95</v>
          </cell>
          <cell r="DI67" t="str">
            <v>026004</v>
          </cell>
          <cell r="DJ67">
            <v>63</v>
          </cell>
          <cell r="DK67" t="str">
            <v>026005</v>
          </cell>
          <cell r="DL67">
            <v>101</v>
          </cell>
          <cell r="DM67" t="str">
            <v>026005</v>
          </cell>
          <cell r="DN67">
            <v>67</v>
          </cell>
          <cell r="DO67" t="str">
            <v>026005</v>
          </cell>
          <cell r="DP67">
            <v>139</v>
          </cell>
          <cell r="DQ67" t="str">
            <v>026005</v>
          </cell>
          <cell r="DR67">
            <v>85</v>
          </cell>
          <cell r="DS67" t="str">
            <v>026004</v>
          </cell>
          <cell r="DT67">
            <v>122</v>
          </cell>
          <cell r="DU67" t="str">
            <v>026004</v>
          </cell>
          <cell r="DV67">
            <v>72</v>
          </cell>
          <cell r="DW67" t="str">
            <v>026005</v>
          </cell>
          <cell r="DX67">
            <v>121</v>
          </cell>
          <cell r="DY67" t="str">
            <v>026005</v>
          </cell>
          <cell r="DZ67">
            <v>94</v>
          </cell>
          <cell r="EA67" t="str">
            <v>026005</v>
          </cell>
          <cell r="EB67">
            <v>114</v>
          </cell>
          <cell r="EC67" t="str">
            <v>026005</v>
          </cell>
          <cell r="ED67">
            <v>117</v>
          </cell>
          <cell r="EE67" t="str">
            <v>026005</v>
          </cell>
          <cell r="EF67">
            <v>120</v>
          </cell>
          <cell r="EG67" t="str">
            <v>026003</v>
          </cell>
          <cell r="EH67">
            <v>144</v>
          </cell>
          <cell r="EI67" t="str">
            <v>026005</v>
          </cell>
          <cell r="EJ67">
            <v>121</v>
          </cell>
          <cell r="EK67" t="str">
            <v>026005</v>
          </cell>
          <cell r="EL67">
            <v>94</v>
          </cell>
          <cell r="EM67" t="str">
            <v>026005</v>
          </cell>
          <cell r="EN67">
            <v>113</v>
          </cell>
          <cell r="EO67" t="str">
            <v>026005</v>
          </cell>
          <cell r="EP67">
            <v>97</v>
          </cell>
          <cell r="EQ67" t="str">
            <v>026005</v>
          </cell>
          <cell r="ER67">
            <v>118</v>
          </cell>
          <cell r="ES67" t="str">
            <v>026004</v>
          </cell>
          <cell r="ET67">
            <v>71</v>
          </cell>
          <cell r="EU67" t="str">
            <v>026005</v>
          </cell>
          <cell r="EV67">
            <v>134</v>
          </cell>
          <cell r="EW67" t="str">
            <v>026004</v>
          </cell>
          <cell r="EX67">
            <v>85</v>
          </cell>
          <cell r="EY67" t="str">
            <v>027001</v>
          </cell>
          <cell r="EZ67">
            <v>344</v>
          </cell>
          <cell r="FA67" t="str">
            <v>026005</v>
          </cell>
          <cell r="FB67">
            <v>93</v>
          </cell>
          <cell r="FC67" t="str">
            <v>026005</v>
          </cell>
          <cell r="FD67">
            <v>97</v>
          </cell>
          <cell r="FE67" t="str">
            <v>026005</v>
          </cell>
          <cell r="FF67">
            <v>102</v>
          </cell>
          <cell r="FG67" t="str">
            <v>026005</v>
          </cell>
          <cell r="FH67">
            <v>94</v>
          </cell>
          <cell r="FI67" t="str">
            <v>026005</v>
          </cell>
          <cell r="FJ67">
            <v>90</v>
          </cell>
          <cell r="FK67" t="str">
            <v>026005</v>
          </cell>
          <cell r="FL67">
            <v>93</v>
          </cell>
          <cell r="FM67" t="str">
            <v>026005</v>
          </cell>
          <cell r="FN67">
            <v>128</v>
          </cell>
          <cell r="FO67" t="str">
            <v>026005</v>
          </cell>
          <cell r="FP67">
            <v>98</v>
          </cell>
          <cell r="FQ67" t="str">
            <v>026005</v>
          </cell>
          <cell r="FR67">
            <v>110</v>
          </cell>
          <cell r="FS67" t="str">
            <v>026005</v>
          </cell>
          <cell r="FT67">
            <v>122</v>
          </cell>
          <cell r="FU67" t="str">
            <v>026005</v>
          </cell>
          <cell r="FV67">
            <v>121</v>
          </cell>
          <cell r="FW67" t="str">
            <v>026005</v>
          </cell>
          <cell r="FX67">
            <v>110</v>
          </cell>
          <cell r="FY67" t="str">
            <v>026005</v>
          </cell>
          <cell r="FZ67">
            <v>90</v>
          </cell>
          <cell r="GA67" t="str">
            <v>026004</v>
          </cell>
          <cell r="GB67">
            <v>94</v>
          </cell>
          <cell r="GC67" t="str">
            <v>026005</v>
          </cell>
          <cell r="GD67">
            <v>107</v>
          </cell>
          <cell r="GE67" t="str">
            <v>026005</v>
          </cell>
          <cell r="GF67">
            <v>90</v>
          </cell>
          <cell r="GG67" t="str">
            <v>026005</v>
          </cell>
          <cell r="GH67">
            <v>118</v>
          </cell>
          <cell r="GI67" t="str">
            <v>026005</v>
          </cell>
          <cell r="GJ67">
            <v>115</v>
          </cell>
          <cell r="GK67" t="str">
            <v>026005</v>
          </cell>
          <cell r="GL67">
            <v>112</v>
          </cell>
          <cell r="GM67" t="str">
            <v>026005</v>
          </cell>
          <cell r="GN67">
            <v>111</v>
          </cell>
          <cell r="GO67" t="str">
            <v>026005</v>
          </cell>
          <cell r="GP67">
            <v>101</v>
          </cell>
          <cell r="GQ67" t="str">
            <v>026005</v>
          </cell>
          <cell r="GR67">
            <v>105</v>
          </cell>
          <cell r="GS67" t="str">
            <v>026005</v>
          </cell>
          <cell r="GT67">
            <v>115</v>
          </cell>
          <cell r="GU67" t="str">
            <v>026005</v>
          </cell>
          <cell r="GV67">
            <v>84</v>
          </cell>
          <cell r="GW67" t="str">
            <v>026005</v>
          </cell>
          <cell r="GX67">
            <v>100</v>
          </cell>
          <cell r="GY67" t="str">
            <v>026005</v>
          </cell>
          <cell r="GZ67">
            <v>103</v>
          </cell>
          <cell r="HA67" t="str">
            <v>026005</v>
          </cell>
          <cell r="HB67">
            <v>107</v>
          </cell>
          <cell r="HC67" t="str">
            <v>026005</v>
          </cell>
          <cell r="HD67">
            <v>116</v>
          </cell>
          <cell r="HE67" t="str">
            <v>026004</v>
          </cell>
          <cell r="HF67">
            <v>106</v>
          </cell>
          <cell r="HG67" t="str">
            <v>026005</v>
          </cell>
          <cell r="HH67">
            <v>91</v>
          </cell>
          <cell r="HI67" t="str">
            <v>026005</v>
          </cell>
          <cell r="HJ67">
            <v>115</v>
          </cell>
          <cell r="HK67" t="str">
            <v>026005</v>
          </cell>
          <cell r="HL67">
            <v>123</v>
          </cell>
          <cell r="HM67" t="str">
            <v>026005</v>
          </cell>
          <cell r="HN67">
            <v>132</v>
          </cell>
          <cell r="HO67" t="str">
            <v>026005</v>
          </cell>
          <cell r="HP67">
            <v>123</v>
          </cell>
          <cell r="HQ67" t="str">
            <v>026005</v>
          </cell>
          <cell r="HR67">
            <v>142</v>
          </cell>
          <cell r="HS67" t="str">
            <v>026005</v>
          </cell>
          <cell r="HT67">
            <v>112</v>
          </cell>
          <cell r="HU67" t="str">
            <v>026005</v>
          </cell>
          <cell r="HV67">
            <v>153</v>
          </cell>
          <cell r="HW67" t="str">
            <v>026005</v>
          </cell>
          <cell r="HX67">
            <v>132</v>
          </cell>
          <cell r="HY67" t="str">
            <v>026005</v>
          </cell>
          <cell r="HZ67">
            <v>145</v>
          </cell>
          <cell r="IA67" t="str">
            <v>026005</v>
          </cell>
          <cell r="IB67">
            <v>137</v>
          </cell>
          <cell r="IC67" t="str">
            <v>026005</v>
          </cell>
          <cell r="ID67">
            <v>167</v>
          </cell>
          <cell r="IE67" t="str">
            <v>026005</v>
          </cell>
          <cell r="IF67">
            <v>167</v>
          </cell>
          <cell r="IG67" t="str">
            <v>026005</v>
          </cell>
          <cell r="IH67">
            <v>134</v>
          </cell>
          <cell r="II67" t="str">
            <v>026005</v>
          </cell>
          <cell r="IJ67">
            <v>156</v>
          </cell>
          <cell r="IK67" t="str">
            <v>026004</v>
          </cell>
          <cell r="IL67">
            <v>155</v>
          </cell>
          <cell r="IM67" t="str">
            <v>026005</v>
          </cell>
          <cell r="IN67">
            <v>128</v>
          </cell>
          <cell r="IO67" t="str">
            <v>026005</v>
          </cell>
          <cell r="IP67">
            <v>153</v>
          </cell>
          <cell r="IQ67" t="str">
            <v>026005</v>
          </cell>
          <cell r="IR67">
            <v>132</v>
          </cell>
          <cell r="IS67" t="str">
            <v>026005</v>
          </cell>
          <cell r="IT67">
            <v>116</v>
          </cell>
          <cell r="IU67" t="str">
            <v>026005</v>
          </cell>
          <cell r="IV67">
            <v>137</v>
          </cell>
          <cell r="IW67" t="str">
            <v>026005</v>
          </cell>
          <cell r="IX67">
            <v>120</v>
          </cell>
          <cell r="IY67" t="str">
            <v>026005</v>
          </cell>
          <cell r="IZ67">
            <v>98</v>
          </cell>
          <cell r="JA67" t="str">
            <v>026005</v>
          </cell>
          <cell r="JB67">
            <v>144</v>
          </cell>
          <cell r="JC67" t="str">
            <v>027001</v>
          </cell>
          <cell r="JD67">
            <v>323</v>
          </cell>
          <cell r="JE67" t="str">
            <v>026005</v>
          </cell>
          <cell r="JF67">
            <v>127</v>
          </cell>
          <cell r="JG67" t="str">
            <v>027001</v>
          </cell>
          <cell r="JH67">
            <v>287</v>
          </cell>
          <cell r="JI67" t="str">
            <v>026005</v>
          </cell>
          <cell r="JJ67">
            <v>133</v>
          </cell>
          <cell r="JK67" t="str">
            <v>026005</v>
          </cell>
          <cell r="JL67">
            <v>83</v>
          </cell>
          <cell r="JM67" t="str">
            <v>026005</v>
          </cell>
          <cell r="JN67">
            <v>114</v>
          </cell>
          <cell r="JO67" t="str">
            <v>026005</v>
          </cell>
          <cell r="JP67">
            <v>93</v>
          </cell>
          <cell r="JQ67" t="str">
            <v>026005</v>
          </cell>
          <cell r="JR67">
            <v>102</v>
          </cell>
          <cell r="JS67" t="str">
            <v>026005</v>
          </cell>
          <cell r="JT67">
            <v>56</v>
          </cell>
          <cell r="JU67" t="str">
            <v>027001</v>
          </cell>
          <cell r="JV67">
            <v>322</v>
          </cell>
          <cell r="JW67" t="str">
            <v>027001</v>
          </cell>
          <cell r="JX67">
            <v>181</v>
          </cell>
          <cell r="JY67" t="str">
            <v>027001</v>
          </cell>
          <cell r="JZ67">
            <v>263</v>
          </cell>
          <cell r="KA67" t="str">
            <v>027001</v>
          </cell>
          <cell r="KB67">
            <v>176</v>
          </cell>
          <cell r="KC67" t="str">
            <v>027001</v>
          </cell>
          <cell r="KD67">
            <v>302</v>
          </cell>
          <cell r="KE67" t="str">
            <v>027001</v>
          </cell>
          <cell r="KF67">
            <v>126</v>
          </cell>
          <cell r="KG67" t="str">
            <v>027001</v>
          </cell>
          <cell r="KH67">
            <v>217</v>
          </cell>
          <cell r="KI67" t="str">
            <v>027001</v>
          </cell>
          <cell r="KJ67">
            <v>104</v>
          </cell>
          <cell r="KK67" t="str">
            <v>027001</v>
          </cell>
          <cell r="KL67">
            <v>243</v>
          </cell>
          <cell r="KM67" t="str">
            <v>027001</v>
          </cell>
          <cell r="KN67">
            <v>94</v>
          </cell>
          <cell r="KO67" t="str">
            <v>027001</v>
          </cell>
          <cell r="KP67">
            <v>197</v>
          </cell>
          <cell r="KQ67" t="str">
            <v>027001</v>
          </cell>
          <cell r="KR67">
            <v>44</v>
          </cell>
          <cell r="KS67" t="str">
            <v>027001</v>
          </cell>
          <cell r="KT67">
            <v>107</v>
          </cell>
          <cell r="KU67" t="str">
            <v>027001</v>
          </cell>
          <cell r="KV67">
            <v>35</v>
          </cell>
          <cell r="KW67" t="str">
            <v>027001</v>
          </cell>
          <cell r="KX67">
            <v>75</v>
          </cell>
          <cell r="KY67" t="str">
            <v>027001</v>
          </cell>
          <cell r="KZ67">
            <v>39</v>
          </cell>
          <cell r="LA67" t="str">
            <v>027001</v>
          </cell>
          <cell r="LB67">
            <v>96</v>
          </cell>
          <cell r="LC67" t="str">
            <v>027001</v>
          </cell>
          <cell r="LD67">
            <v>61</v>
          </cell>
          <cell r="LE67" t="str">
            <v>027001</v>
          </cell>
          <cell r="LF67">
            <v>150</v>
          </cell>
          <cell r="LG67" t="str">
            <v>027001</v>
          </cell>
          <cell r="LH67">
            <v>90</v>
          </cell>
          <cell r="LI67" t="str">
            <v>027001</v>
          </cell>
          <cell r="LJ67">
            <v>212</v>
          </cell>
          <cell r="LK67" t="str">
            <v>027001</v>
          </cell>
          <cell r="LL67">
            <v>72</v>
          </cell>
          <cell r="LM67" t="str">
            <v>027001</v>
          </cell>
          <cell r="LN67">
            <v>190</v>
          </cell>
          <cell r="LO67" t="str">
            <v>027001</v>
          </cell>
          <cell r="LP67">
            <v>79</v>
          </cell>
          <cell r="LQ67" t="str">
            <v>027001</v>
          </cell>
          <cell r="LR67">
            <v>219</v>
          </cell>
          <cell r="LS67" t="str">
            <v>027001</v>
          </cell>
          <cell r="LT67">
            <v>57</v>
          </cell>
          <cell r="LU67" t="str">
            <v>027001</v>
          </cell>
          <cell r="LV67">
            <v>186</v>
          </cell>
          <cell r="LW67" t="str">
            <v>027001</v>
          </cell>
          <cell r="LX67">
            <v>62</v>
          </cell>
          <cell r="LY67" t="str">
            <v>027001</v>
          </cell>
          <cell r="LZ67">
            <v>150</v>
          </cell>
          <cell r="MA67" t="str">
            <v>027001</v>
          </cell>
          <cell r="MB67">
            <v>49</v>
          </cell>
          <cell r="MC67" t="str">
            <v>027001</v>
          </cell>
          <cell r="MD67">
            <v>135</v>
          </cell>
          <cell r="ME67" t="str">
            <v>027001</v>
          </cell>
          <cell r="MF67">
            <v>41</v>
          </cell>
          <cell r="MG67" t="str">
            <v>027001</v>
          </cell>
          <cell r="MH67">
            <v>142</v>
          </cell>
          <cell r="MI67" t="str">
            <v>027001</v>
          </cell>
          <cell r="MJ67">
            <v>26</v>
          </cell>
          <cell r="MK67" t="str">
            <v>027001</v>
          </cell>
          <cell r="ML67">
            <v>82</v>
          </cell>
          <cell r="MM67" t="str">
            <v>027001</v>
          </cell>
          <cell r="MN67">
            <v>18</v>
          </cell>
          <cell r="MO67" t="str">
            <v>027001</v>
          </cell>
          <cell r="MP67">
            <v>49</v>
          </cell>
          <cell r="MQ67" t="str">
            <v>027001</v>
          </cell>
          <cell r="MR67">
            <v>24</v>
          </cell>
          <cell r="MS67" t="str">
            <v>027001</v>
          </cell>
          <cell r="MT67">
            <v>63</v>
          </cell>
          <cell r="MU67" t="str">
            <v>027001</v>
          </cell>
          <cell r="MV67">
            <v>14</v>
          </cell>
          <cell r="MW67" t="str">
            <v>027001</v>
          </cell>
          <cell r="MX67">
            <v>52</v>
          </cell>
          <cell r="MY67" t="str">
            <v>027001</v>
          </cell>
          <cell r="MZ67">
            <v>12</v>
          </cell>
          <cell r="NA67" t="str">
            <v>027001</v>
          </cell>
          <cell r="NB67">
            <v>54</v>
          </cell>
          <cell r="NC67" t="str">
            <v>027001</v>
          </cell>
          <cell r="ND67">
            <v>10</v>
          </cell>
          <cell r="NE67" t="str">
            <v>027001</v>
          </cell>
          <cell r="NF67">
            <v>25</v>
          </cell>
          <cell r="NG67" t="str">
            <v>027001</v>
          </cell>
          <cell r="NH67">
            <v>5</v>
          </cell>
          <cell r="NI67" t="str">
            <v>027002</v>
          </cell>
          <cell r="NJ67">
            <v>23</v>
          </cell>
          <cell r="NM67" t="str">
            <v>028000</v>
          </cell>
          <cell r="NN67">
            <v>24</v>
          </cell>
          <cell r="NO67" t="str">
            <v>027001</v>
          </cell>
          <cell r="NP67">
            <v>2</v>
          </cell>
          <cell r="NQ67" t="str">
            <v>027002</v>
          </cell>
          <cell r="NR67">
            <v>11</v>
          </cell>
          <cell r="NU67" t="str">
            <v>029001</v>
          </cell>
          <cell r="NV67">
            <v>7</v>
          </cell>
          <cell r="NW67" t="str">
            <v>027001</v>
          </cell>
          <cell r="NX67">
            <v>2</v>
          </cell>
        </row>
        <row r="68">
          <cell r="C68" t="str">
            <v>029001</v>
          </cell>
          <cell r="D68">
            <v>370</v>
          </cell>
          <cell r="E68" t="str">
            <v>029001</v>
          </cell>
          <cell r="F68">
            <v>364</v>
          </cell>
          <cell r="G68" t="str">
            <v>029001</v>
          </cell>
          <cell r="H68">
            <v>411</v>
          </cell>
          <cell r="I68" t="str">
            <v>029001</v>
          </cell>
          <cell r="J68">
            <v>357</v>
          </cell>
          <cell r="K68" t="str">
            <v>029001</v>
          </cell>
          <cell r="L68">
            <v>425</v>
          </cell>
          <cell r="M68" t="str">
            <v>029001</v>
          </cell>
          <cell r="N68">
            <v>462</v>
          </cell>
          <cell r="O68" t="str">
            <v>029001</v>
          </cell>
          <cell r="P68">
            <v>465</v>
          </cell>
          <cell r="Q68" t="str">
            <v>029001</v>
          </cell>
          <cell r="R68">
            <v>419</v>
          </cell>
          <cell r="S68" t="str">
            <v>029001</v>
          </cell>
          <cell r="T68">
            <v>524</v>
          </cell>
          <cell r="U68" t="str">
            <v>029001</v>
          </cell>
          <cell r="V68">
            <v>471</v>
          </cell>
          <cell r="W68" t="str">
            <v>029001</v>
          </cell>
          <cell r="X68">
            <v>589</v>
          </cell>
          <cell r="Y68" t="str">
            <v>029001</v>
          </cell>
          <cell r="Z68">
            <v>565</v>
          </cell>
          <cell r="AA68" t="str">
            <v>029001</v>
          </cell>
          <cell r="AB68">
            <v>587</v>
          </cell>
          <cell r="AC68" t="str">
            <v>028004</v>
          </cell>
          <cell r="AD68">
            <v>164</v>
          </cell>
          <cell r="AE68" t="str">
            <v>029001</v>
          </cell>
          <cell r="AF68">
            <v>573</v>
          </cell>
          <cell r="AG68" t="str">
            <v>029001</v>
          </cell>
          <cell r="AH68">
            <v>592</v>
          </cell>
          <cell r="AI68" t="str">
            <v>029001</v>
          </cell>
          <cell r="AJ68">
            <v>579</v>
          </cell>
          <cell r="AK68" t="str">
            <v>029001</v>
          </cell>
          <cell r="AL68">
            <v>542</v>
          </cell>
          <cell r="AM68" t="str">
            <v>029001</v>
          </cell>
          <cell r="AN68">
            <v>570</v>
          </cell>
          <cell r="AO68" t="str">
            <v>029001</v>
          </cell>
          <cell r="AP68">
            <v>536</v>
          </cell>
          <cell r="AQ68" t="str">
            <v>029001</v>
          </cell>
          <cell r="AR68">
            <v>584</v>
          </cell>
          <cell r="AS68" t="str">
            <v>029001</v>
          </cell>
          <cell r="AT68">
            <v>531</v>
          </cell>
          <cell r="AU68" t="str">
            <v>029001</v>
          </cell>
          <cell r="AV68">
            <v>622</v>
          </cell>
          <cell r="AW68" t="str">
            <v>029001</v>
          </cell>
          <cell r="AX68">
            <v>575</v>
          </cell>
          <cell r="AY68" t="str">
            <v>029001</v>
          </cell>
          <cell r="AZ68">
            <v>639</v>
          </cell>
          <cell r="BA68" t="str">
            <v>029001</v>
          </cell>
          <cell r="BB68">
            <v>514</v>
          </cell>
          <cell r="BC68" t="str">
            <v>028004</v>
          </cell>
          <cell r="BD68">
            <v>175</v>
          </cell>
          <cell r="BE68" t="str">
            <v>028004</v>
          </cell>
          <cell r="BF68">
            <v>152</v>
          </cell>
          <cell r="BG68" t="str">
            <v>028004</v>
          </cell>
          <cell r="BH68">
            <v>166</v>
          </cell>
          <cell r="BI68" t="str">
            <v>028002</v>
          </cell>
          <cell r="BJ68">
            <v>127</v>
          </cell>
          <cell r="BK68" t="str">
            <v>028002</v>
          </cell>
          <cell r="BL68">
            <v>132</v>
          </cell>
          <cell r="BM68" t="str">
            <v>028002</v>
          </cell>
          <cell r="BN68">
            <v>152</v>
          </cell>
          <cell r="BO68" t="str">
            <v>026001</v>
          </cell>
          <cell r="BP68">
            <v>198</v>
          </cell>
          <cell r="BQ68" t="str">
            <v>026001</v>
          </cell>
          <cell r="BR68">
            <v>175</v>
          </cell>
          <cell r="BS68" t="str">
            <v>026002</v>
          </cell>
          <cell r="BT68">
            <v>101</v>
          </cell>
          <cell r="BU68" t="str">
            <v>026004</v>
          </cell>
          <cell r="BV68">
            <v>67</v>
          </cell>
          <cell r="BW68" t="str">
            <v>026002</v>
          </cell>
          <cell r="BX68">
            <v>97</v>
          </cell>
          <cell r="BY68" t="str">
            <v>026004</v>
          </cell>
          <cell r="BZ68">
            <v>65</v>
          </cell>
          <cell r="CA68" t="str">
            <v>027001</v>
          </cell>
          <cell r="CB68">
            <v>205</v>
          </cell>
          <cell r="CC68" t="str">
            <v>026005</v>
          </cell>
          <cell r="CD68">
            <v>52</v>
          </cell>
          <cell r="CE68" t="str">
            <v>026004</v>
          </cell>
          <cell r="CF68">
            <v>86</v>
          </cell>
          <cell r="CG68" t="str">
            <v>026004</v>
          </cell>
          <cell r="CH68">
            <v>43</v>
          </cell>
          <cell r="CI68" t="str">
            <v>026003</v>
          </cell>
          <cell r="CJ68">
            <v>98</v>
          </cell>
          <cell r="CK68" t="str">
            <v>027001</v>
          </cell>
          <cell r="CL68">
            <v>158</v>
          </cell>
          <cell r="CM68" t="str">
            <v>027001</v>
          </cell>
          <cell r="CN68">
            <v>208</v>
          </cell>
          <cell r="CO68" t="str">
            <v>026004</v>
          </cell>
          <cell r="CP68">
            <v>52</v>
          </cell>
          <cell r="CQ68" t="str">
            <v>027001</v>
          </cell>
          <cell r="CR68">
            <v>264</v>
          </cell>
          <cell r="CS68" t="str">
            <v>026005</v>
          </cell>
          <cell r="CT68">
            <v>39</v>
          </cell>
          <cell r="CU68" t="str">
            <v>027001</v>
          </cell>
          <cell r="CV68">
            <v>268</v>
          </cell>
          <cell r="CW68" t="str">
            <v>027000</v>
          </cell>
          <cell r="CX68">
            <v>1</v>
          </cell>
          <cell r="CY68" t="str">
            <v>027001</v>
          </cell>
          <cell r="CZ68">
            <v>277</v>
          </cell>
          <cell r="DA68" t="str">
            <v>026004</v>
          </cell>
          <cell r="DB68">
            <v>57</v>
          </cell>
          <cell r="DC68" t="str">
            <v>027001</v>
          </cell>
          <cell r="DD68">
            <v>263</v>
          </cell>
          <cell r="DE68" t="str">
            <v>026005</v>
          </cell>
          <cell r="DF68">
            <v>57</v>
          </cell>
          <cell r="DG68" t="str">
            <v>027001</v>
          </cell>
          <cell r="DH68">
            <v>298</v>
          </cell>
          <cell r="DI68" t="str">
            <v>026005</v>
          </cell>
          <cell r="DJ68">
            <v>59</v>
          </cell>
          <cell r="DK68" t="str">
            <v>027001</v>
          </cell>
          <cell r="DL68">
            <v>295</v>
          </cell>
          <cell r="DM68" t="str">
            <v>027001</v>
          </cell>
          <cell r="DN68">
            <v>230</v>
          </cell>
          <cell r="DO68" t="str">
            <v>027001</v>
          </cell>
          <cell r="DP68">
            <v>340</v>
          </cell>
          <cell r="DQ68" t="str">
            <v>027001</v>
          </cell>
          <cell r="DR68">
            <v>290</v>
          </cell>
          <cell r="DS68" t="str">
            <v>026005</v>
          </cell>
          <cell r="DT68">
            <v>125</v>
          </cell>
          <cell r="DU68" t="str">
            <v>026005</v>
          </cell>
          <cell r="DV68">
            <v>78</v>
          </cell>
          <cell r="DW68" t="str">
            <v>027001</v>
          </cell>
          <cell r="DX68">
            <v>393</v>
          </cell>
          <cell r="DY68" t="str">
            <v>027000</v>
          </cell>
          <cell r="DZ68">
            <v>1</v>
          </cell>
          <cell r="EA68" t="str">
            <v>027001</v>
          </cell>
          <cell r="EB68">
            <v>467</v>
          </cell>
          <cell r="EC68" t="str">
            <v>027001</v>
          </cell>
          <cell r="ED68">
            <v>366</v>
          </cell>
          <cell r="EE68" t="str">
            <v>027001</v>
          </cell>
          <cell r="EF68">
            <v>468</v>
          </cell>
          <cell r="EG68" t="str">
            <v>026004</v>
          </cell>
          <cell r="EH68">
            <v>104</v>
          </cell>
          <cell r="EI68" t="str">
            <v>027001</v>
          </cell>
          <cell r="EJ68">
            <v>430</v>
          </cell>
          <cell r="EK68" t="str">
            <v>027001</v>
          </cell>
          <cell r="EL68">
            <v>432</v>
          </cell>
          <cell r="EM68" t="str">
            <v>027001</v>
          </cell>
          <cell r="EN68">
            <v>403</v>
          </cell>
          <cell r="EO68" t="str">
            <v>027001</v>
          </cell>
          <cell r="EP68">
            <v>369</v>
          </cell>
          <cell r="EQ68" t="str">
            <v>027001</v>
          </cell>
          <cell r="ER68">
            <v>411</v>
          </cell>
          <cell r="ES68" t="str">
            <v>026005</v>
          </cell>
          <cell r="ET68">
            <v>88</v>
          </cell>
          <cell r="EU68" t="str">
            <v>027001</v>
          </cell>
          <cell r="EV68">
            <v>378</v>
          </cell>
          <cell r="EW68" t="str">
            <v>026005</v>
          </cell>
          <cell r="EX68">
            <v>118</v>
          </cell>
          <cell r="EY68" t="str">
            <v>027002</v>
          </cell>
          <cell r="EZ68">
            <v>137</v>
          </cell>
          <cell r="FA68" t="str">
            <v>027001</v>
          </cell>
          <cell r="FB68">
            <v>338</v>
          </cell>
          <cell r="FC68" t="str">
            <v>027001</v>
          </cell>
          <cell r="FD68">
            <v>328</v>
          </cell>
          <cell r="FE68" t="str">
            <v>027001</v>
          </cell>
          <cell r="FF68">
            <v>357</v>
          </cell>
          <cell r="FG68" t="str">
            <v>027001</v>
          </cell>
          <cell r="FH68">
            <v>319</v>
          </cell>
          <cell r="FI68" t="str">
            <v>027001</v>
          </cell>
          <cell r="FJ68">
            <v>365</v>
          </cell>
          <cell r="FK68" t="str">
            <v>027001</v>
          </cell>
          <cell r="FL68">
            <v>316</v>
          </cell>
          <cell r="FM68" t="str">
            <v>027001</v>
          </cell>
          <cell r="FN68">
            <v>328</v>
          </cell>
          <cell r="FO68" t="str">
            <v>027001</v>
          </cell>
          <cell r="FP68">
            <v>336</v>
          </cell>
          <cell r="FQ68" t="str">
            <v>027001</v>
          </cell>
          <cell r="FR68">
            <v>355</v>
          </cell>
          <cell r="FS68" t="str">
            <v>027001</v>
          </cell>
          <cell r="FT68">
            <v>306</v>
          </cell>
          <cell r="FU68" t="str">
            <v>027001</v>
          </cell>
          <cell r="FV68">
            <v>368</v>
          </cell>
          <cell r="FW68" t="str">
            <v>027001</v>
          </cell>
          <cell r="FX68">
            <v>322</v>
          </cell>
          <cell r="FY68" t="str">
            <v>027001</v>
          </cell>
          <cell r="FZ68">
            <v>389</v>
          </cell>
          <cell r="GA68" t="str">
            <v>026005</v>
          </cell>
          <cell r="GB68">
            <v>112</v>
          </cell>
          <cell r="GC68" t="str">
            <v>027001</v>
          </cell>
          <cell r="GD68">
            <v>366</v>
          </cell>
          <cell r="GE68" t="str">
            <v>027001</v>
          </cell>
          <cell r="GF68">
            <v>309</v>
          </cell>
          <cell r="GG68" t="str">
            <v>027001</v>
          </cell>
          <cell r="GH68">
            <v>320</v>
          </cell>
          <cell r="GI68" t="str">
            <v>027001</v>
          </cell>
          <cell r="GJ68">
            <v>316</v>
          </cell>
          <cell r="GK68" t="str">
            <v>027001</v>
          </cell>
          <cell r="GL68">
            <v>370</v>
          </cell>
          <cell r="GM68" t="str">
            <v>027001</v>
          </cell>
          <cell r="GN68">
            <v>346</v>
          </cell>
          <cell r="GO68" t="str">
            <v>027001</v>
          </cell>
          <cell r="GP68">
            <v>341</v>
          </cell>
          <cell r="GQ68" t="str">
            <v>027001</v>
          </cell>
          <cell r="GR68">
            <v>341</v>
          </cell>
          <cell r="GS68" t="str">
            <v>027001</v>
          </cell>
          <cell r="GT68">
            <v>382</v>
          </cell>
          <cell r="GU68" t="str">
            <v>027001</v>
          </cell>
          <cell r="GV68">
            <v>343</v>
          </cell>
          <cell r="GW68" t="str">
            <v>027001</v>
          </cell>
          <cell r="GX68">
            <v>380</v>
          </cell>
          <cell r="GY68" t="str">
            <v>027001</v>
          </cell>
          <cell r="GZ68">
            <v>378</v>
          </cell>
          <cell r="HA68" t="str">
            <v>027001</v>
          </cell>
          <cell r="HB68">
            <v>396</v>
          </cell>
          <cell r="HC68" t="str">
            <v>027001</v>
          </cell>
          <cell r="HD68">
            <v>406</v>
          </cell>
          <cell r="HE68" t="str">
            <v>026005</v>
          </cell>
          <cell r="HF68">
            <v>106</v>
          </cell>
          <cell r="HG68" t="str">
            <v>027001</v>
          </cell>
          <cell r="HH68">
            <v>383</v>
          </cell>
          <cell r="HI68" t="str">
            <v>027001</v>
          </cell>
          <cell r="HJ68">
            <v>419</v>
          </cell>
          <cell r="HK68" t="str">
            <v>027001</v>
          </cell>
          <cell r="HL68">
            <v>424</v>
          </cell>
          <cell r="HM68" t="str">
            <v>027001</v>
          </cell>
          <cell r="HN68">
            <v>497</v>
          </cell>
          <cell r="HO68" t="str">
            <v>027001</v>
          </cell>
          <cell r="HP68">
            <v>420</v>
          </cell>
          <cell r="HQ68" t="str">
            <v>027001</v>
          </cell>
          <cell r="HR68">
            <v>468</v>
          </cell>
          <cell r="HS68" t="str">
            <v>027001</v>
          </cell>
          <cell r="HT68">
            <v>474</v>
          </cell>
          <cell r="HU68" t="str">
            <v>027001</v>
          </cell>
          <cell r="HV68">
            <v>526</v>
          </cell>
          <cell r="HW68" t="str">
            <v>027001</v>
          </cell>
          <cell r="HX68">
            <v>463</v>
          </cell>
          <cell r="HY68" t="str">
            <v>027001</v>
          </cell>
          <cell r="HZ68">
            <v>472</v>
          </cell>
          <cell r="IA68" t="str">
            <v>027001</v>
          </cell>
          <cell r="IB68">
            <v>474</v>
          </cell>
          <cell r="IC68" t="str">
            <v>027001</v>
          </cell>
          <cell r="ID68">
            <v>554</v>
          </cell>
          <cell r="IE68" t="str">
            <v>027001</v>
          </cell>
          <cell r="IF68">
            <v>506</v>
          </cell>
          <cell r="IG68" t="str">
            <v>027001</v>
          </cell>
          <cell r="IH68">
            <v>527</v>
          </cell>
          <cell r="II68" t="str">
            <v>027001</v>
          </cell>
          <cell r="IJ68">
            <v>521</v>
          </cell>
          <cell r="IK68" t="str">
            <v>026005</v>
          </cell>
          <cell r="IL68">
            <v>172</v>
          </cell>
          <cell r="IM68" t="str">
            <v>027001</v>
          </cell>
          <cell r="IN68">
            <v>429</v>
          </cell>
          <cell r="IO68" t="str">
            <v>027001</v>
          </cell>
          <cell r="IP68">
            <v>496</v>
          </cell>
          <cell r="IQ68" t="str">
            <v>027001</v>
          </cell>
          <cell r="IR68">
            <v>404</v>
          </cell>
          <cell r="IS68" t="str">
            <v>027001</v>
          </cell>
          <cell r="IT68">
            <v>541</v>
          </cell>
          <cell r="IU68" t="str">
            <v>027001</v>
          </cell>
          <cell r="IV68">
            <v>362</v>
          </cell>
          <cell r="IW68" t="str">
            <v>027001</v>
          </cell>
          <cell r="IX68">
            <v>479</v>
          </cell>
          <cell r="IY68" t="str">
            <v>027001</v>
          </cell>
          <cell r="IZ68">
            <v>323</v>
          </cell>
          <cell r="JA68" t="str">
            <v>027001</v>
          </cell>
          <cell r="JB68">
            <v>460</v>
          </cell>
          <cell r="JC68" t="str">
            <v>027002</v>
          </cell>
          <cell r="JD68">
            <v>154</v>
          </cell>
          <cell r="JE68" t="str">
            <v>027001</v>
          </cell>
          <cell r="JF68">
            <v>442</v>
          </cell>
          <cell r="JG68" t="str">
            <v>027002</v>
          </cell>
          <cell r="JH68">
            <v>124</v>
          </cell>
          <cell r="JI68" t="str">
            <v>027001</v>
          </cell>
          <cell r="JJ68">
            <v>389</v>
          </cell>
          <cell r="JK68" t="str">
            <v>027001</v>
          </cell>
          <cell r="JL68">
            <v>245</v>
          </cell>
          <cell r="JM68" t="str">
            <v>027001</v>
          </cell>
          <cell r="JN68">
            <v>373</v>
          </cell>
          <cell r="JO68" t="str">
            <v>027001</v>
          </cell>
          <cell r="JP68">
            <v>244</v>
          </cell>
          <cell r="JQ68" t="str">
            <v>027001</v>
          </cell>
          <cell r="JR68">
            <v>370</v>
          </cell>
          <cell r="JS68" t="str">
            <v>027001</v>
          </cell>
          <cell r="JT68">
            <v>212</v>
          </cell>
          <cell r="JU68" t="str">
            <v>027002</v>
          </cell>
          <cell r="JV68">
            <v>161</v>
          </cell>
          <cell r="JW68" t="str">
            <v>027002</v>
          </cell>
          <cell r="JX68">
            <v>89</v>
          </cell>
          <cell r="JY68" t="str">
            <v>027002</v>
          </cell>
          <cell r="JZ68">
            <v>142</v>
          </cell>
          <cell r="KA68" t="str">
            <v>027002</v>
          </cell>
          <cell r="KB68">
            <v>81</v>
          </cell>
          <cell r="KC68" t="str">
            <v>027002</v>
          </cell>
          <cell r="KD68">
            <v>141</v>
          </cell>
          <cell r="KE68" t="str">
            <v>027002</v>
          </cell>
          <cell r="KF68">
            <v>64</v>
          </cell>
          <cell r="KG68" t="str">
            <v>027002</v>
          </cell>
          <cell r="KH68">
            <v>106</v>
          </cell>
          <cell r="KI68" t="str">
            <v>027002</v>
          </cell>
          <cell r="KJ68">
            <v>52</v>
          </cell>
          <cell r="KK68" t="str">
            <v>027002</v>
          </cell>
          <cell r="KL68">
            <v>109</v>
          </cell>
          <cell r="KM68" t="str">
            <v>027002</v>
          </cell>
          <cell r="KN68">
            <v>45</v>
          </cell>
          <cell r="KO68" t="str">
            <v>027002</v>
          </cell>
          <cell r="KP68">
            <v>95</v>
          </cell>
          <cell r="KQ68" t="str">
            <v>027002</v>
          </cell>
          <cell r="KR68">
            <v>34</v>
          </cell>
          <cell r="KS68" t="str">
            <v>027002</v>
          </cell>
          <cell r="KT68">
            <v>49</v>
          </cell>
          <cell r="KU68" t="str">
            <v>027002</v>
          </cell>
          <cell r="KV68">
            <v>16</v>
          </cell>
          <cell r="KW68" t="str">
            <v>027002</v>
          </cell>
          <cell r="KX68">
            <v>31</v>
          </cell>
          <cell r="KY68" t="str">
            <v>027002</v>
          </cell>
          <cell r="KZ68">
            <v>27</v>
          </cell>
          <cell r="LA68" t="str">
            <v>027002</v>
          </cell>
          <cell r="LB68">
            <v>43</v>
          </cell>
          <cell r="LC68" t="str">
            <v>027002</v>
          </cell>
          <cell r="LD68">
            <v>32</v>
          </cell>
          <cell r="LE68" t="str">
            <v>027002</v>
          </cell>
          <cell r="LF68">
            <v>54</v>
          </cell>
          <cell r="LG68" t="str">
            <v>027002</v>
          </cell>
          <cell r="LH68">
            <v>47</v>
          </cell>
          <cell r="LI68" t="str">
            <v>027002</v>
          </cell>
          <cell r="LJ68">
            <v>104</v>
          </cell>
          <cell r="LK68" t="str">
            <v>027002</v>
          </cell>
          <cell r="LL68">
            <v>53</v>
          </cell>
          <cell r="LM68" t="str">
            <v>027002</v>
          </cell>
          <cell r="LN68">
            <v>122</v>
          </cell>
          <cell r="LO68" t="str">
            <v>027002</v>
          </cell>
          <cell r="LP68">
            <v>43</v>
          </cell>
          <cell r="LQ68" t="str">
            <v>027002</v>
          </cell>
          <cell r="LR68">
            <v>134</v>
          </cell>
          <cell r="LS68" t="str">
            <v>027002</v>
          </cell>
          <cell r="LT68">
            <v>40</v>
          </cell>
          <cell r="LU68" t="str">
            <v>027002</v>
          </cell>
          <cell r="LV68">
            <v>120</v>
          </cell>
          <cell r="LW68" t="str">
            <v>027002</v>
          </cell>
          <cell r="LX68">
            <v>26</v>
          </cell>
          <cell r="LY68" t="str">
            <v>027002</v>
          </cell>
          <cell r="LZ68">
            <v>85</v>
          </cell>
          <cell r="MA68" t="str">
            <v>027002</v>
          </cell>
          <cell r="MB68">
            <v>35</v>
          </cell>
          <cell r="MC68" t="str">
            <v>027002</v>
          </cell>
          <cell r="MD68">
            <v>114</v>
          </cell>
          <cell r="ME68" t="str">
            <v>027002</v>
          </cell>
          <cell r="MF68">
            <v>20</v>
          </cell>
          <cell r="MG68" t="str">
            <v>027002</v>
          </cell>
          <cell r="MH68">
            <v>74</v>
          </cell>
          <cell r="MI68" t="str">
            <v>027002</v>
          </cell>
          <cell r="MJ68">
            <v>18</v>
          </cell>
          <cell r="MK68" t="str">
            <v>027002</v>
          </cell>
          <cell r="ML68">
            <v>58</v>
          </cell>
          <cell r="MM68" t="str">
            <v>027002</v>
          </cell>
          <cell r="MN68">
            <v>16</v>
          </cell>
          <cell r="MO68" t="str">
            <v>027002</v>
          </cell>
          <cell r="MP68">
            <v>39</v>
          </cell>
          <cell r="MQ68" t="str">
            <v>027002</v>
          </cell>
          <cell r="MR68">
            <v>11</v>
          </cell>
          <cell r="MS68" t="str">
            <v>027002</v>
          </cell>
          <cell r="MT68">
            <v>34</v>
          </cell>
          <cell r="MU68" t="str">
            <v>027002</v>
          </cell>
          <cell r="MV68">
            <v>9</v>
          </cell>
          <cell r="MW68" t="str">
            <v>027002</v>
          </cell>
          <cell r="MX68">
            <v>31</v>
          </cell>
          <cell r="MY68" t="str">
            <v>027002</v>
          </cell>
          <cell r="MZ68">
            <v>5</v>
          </cell>
          <cell r="NA68" t="str">
            <v>027002</v>
          </cell>
          <cell r="NB68">
            <v>33</v>
          </cell>
          <cell r="NC68" t="str">
            <v>027002</v>
          </cell>
          <cell r="ND68">
            <v>10</v>
          </cell>
          <cell r="NE68" t="str">
            <v>027002</v>
          </cell>
          <cell r="NF68">
            <v>33</v>
          </cell>
          <cell r="NG68" t="str">
            <v>027002</v>
          </cell>
          <cell r="NH68">
            <v>6</v>
          </cell>
          <cell r="NI68" t="str">
            <v>028000</v>
          </cell>
          <cell r="NJ68">
            <v>41</v>
          </cell>
          <cell r="NK68" t="str">
            <v>027002</v>
          </cell>
          <cell r="NL68">
            <v>4</v>
          </cell>
          <cell r="NM68" t="str">
            <v>028002</v>
          </cell>
          <cell r="NN68">
            <v>11</v>
          </cell>
          <cell r="NQ68" t="str">
            <v>028000</v>
          </cell>
          <cell r="NR68">
            <v>14</v>
          </cell>
          <cell r="NU68" t="str">
            <v>029100</v>
          </cell>
          <cell r="NV68">
            <v>9</v>
          </cell>
        </row>
        <row r="69">
          <cell r="C69" t="str">
            <v>029400</v>
          </cell>
          <cell r="D69">
            <v>640</v>
          </cell>
          <cell r="E69" t="str">
            <v>029400</v>
          </cell>
          <cell r="F69">
            <v>659</v>
          </cell>
          <cell r="G69" t="str">
            <v>029400</v>
          </cell>
          <cell r="H69">
            <v>732</v>
          </cell>
          <cell r="I69" t="str">
            <v>029400</v>
          </cell>
          <cell r="J69">
            <v>729</v>
          </cell>
          <cell r="K69" t="str">
            <v>029400</v>
          </cell>
          <cell r="L69">
            <v>738</v>
          </cell>
          <cell r="M69" t="str">
            <v>029400</v>
          </cell>
          <cell r="N69">
            <v>675</v>
          </cell>
          <cell r="O69" t="str">
            <v>029400</v>
          </cell>
          <cell r="P69">
            <v>783</v>
          </cell>
          <cell r="Q69" t="str">
            <v>029400</v>
          </cell>
          <cell r="R69">
            <v>749</v>
          </cell>
          <cell r="S69" t="str">
            <v>029400</v>
          </cell>
          <cell r="T69">
            <v>879</v>
          </cell>
          <cell r="U69" t="str">
            <v>029400</v>
          </cell>
          <cell r="V69">
            <v>842</v>
          </cell>
          <cell r="W69" t="str">
            <v>029400</v>
          </cell>
          <cell r="X69">
            <v>893</v>
          </cell>
          <cell r="Y69" t="str">
            <v>029400</v>
          </cell>
          <cell r="Z69">
            <v>841</v>
          </cell>
          <cell r="AA69" t="str">
            <v>029400</v>
          </cell>
          <cell r="AB69">
            <v>921</v>
          </cell>
          <cell r="AC69" t="str">
            <v>029001</v>
          </cell>
          <cell r="AD69">
            <v>537</v>
          </cell>
          <cell r="AE69" t="str">
            <v>029400</v>
          </cell>
          <cell r="AF69">
            <v>891</v>
          </cell>
          <cell r="AG69" t="str">
            <v>029400</v>
          </cell>
          <cell r="AH69">
            <v>798</v>
          </cell>
          <cell r="AI69" t="str">
            <v>029400</v>
          </cell>
          <cell r="AJ69">
            <v>777</v>
          </cell>
          <cell r="AK69" t="str">
            <v>029400</v>
          </cell>
          <cell r="AL69">
            <v>748</v>
          </cell>
          <cell r="AM69" t="str">
            <v>029400</v>
          </cell>
          <cell r="AN69">
            <v>754</v>
          </cell>
          <cell r="AO69" t="str">
            <v>029400</v>
          </cell>
          <cell r="AP69">
            <v>687</v>
          </cell>
          <cell r="AQ69" t="str">
            <v>029400</v>
          </cell>
          <cell r="AR69">
            <v>733</v>
          </cell>
          <cell r="AS69" t="str">
            <v>029400</v>
          </cell>
          <cell r="AT69">
            <v>656</v>
          </cell>
          <cell r="AU69" t="str">
            <v>029400</v>
          </cell>
          <cell r="AV69">
            <v>694</v>
          </cell>
          <cell r="AW69" t="str">
            <v>029400</v>
          </cell>
          <cell r="AX69">
            <v>640</v>
          </cell>
          <cell r="AY69" t="str">
            <v>029400</v>
          </cell>
          <cell r="AZ69">
            <v>622</v>
          </cell>
          <cell r="BA69" t="str">
            <v>029400</v>
          </cell>
          <cell r="BB69">
            <v>590</v>
          </cell>
          <cell r="BC69" t="str">
            <v>029001</v>
          </cell>
          <cell r="BD69">
            <v>589</v>
          </cell>
          <cell r="BE69" t="str">
            <v>029001</v>
          </cell>
          <cell r="BF69">
            <v>526</v>
          </cell>
          <cell r="BG69" t="str">
            <v>029001</v>
          </cell>
          <cell r="BH69">
            <v>481</v>
          </cell>
          <cell r="BI69" t="str">
            <v>028004</v>
          </cell>
          <cell r="BJ69">
            <v>122</v>
          </cell>
          <cell r="BK69" t="str">
            <v>028004</v>
          </cell>
          <cell r="BL69">
            <v>150</v>
          </cell>
          <cell r="BM69" t="str">
            <v>028004</v>
          </cell>
          <cell r="BN69">
            <v>135</v>
          </cell>
          <cell r="BO69" t="str">
            <v>026002</v>
          </cell>
          <cell r="BP69">
            <v>139</v>
          </cell>
          <cell r="BQ69" t="str">
            <v>026002</v>
          </cell>
          <cell r="BR69">
            <v>94</v>
          </cell>
          <cell r="BS69" t="str">
            <v>026003</v>
          </cell>
          <cell r="BT69">
            <v>89</v>
          </cell>
          <cell r="BU69" t="str">
            <v>026005</v>
          </cell>
          <cell r="BV69">
            <v>74</v>
          </cell>
          <cell r="BW69" t="str">
            <v>026003</v>
          </cell>
          <cell r="BX69">
            <v>96</v>
          </cell>
          <cell r="BY69" t="str">
            <v>026005</v>
          </cell>
          <cell r="BZ69">
            <v>67</v>
          </cell>
          <cell r="CA69" t="str">
            <v>027002</v>
          </cell>
          <cell r="CB69">
            <v>115</v>
          </cell>
          <cell r="CC69" t="str">
            <v>027001</v>
          </cell>
          <cell r="CD69">
            <v>148</v>
          </cell>
          <cell r="CE69" t="str">
            <v>026005</v>
          </cell>
          <cell r="CF69">
            <v>89</v>
          </cell>
          <cell r="CG69" t="str">
            <v>026005</v>
          </cell>
          <cell r="CH69">
            <v>58</v>
          </cell>
          <cell r="CI69" t="str">
            <v>026004</v>
          </cell>
          <cell r="CJ69">
            <v>91</v>
          </cell>
          <cell r="CK69" t="str">
            <v>027002</v>
          </cell>
          <cell r="CL69">
            <v>73</v>
          </cell>
          <cell r="CM69" t="str">
            <v>027002</v>
          </cell>
          <cell r="CN69">
            <v>133</v>
          </cell>
          <cell r="CO69" t="str">
            <v>026005</v>
          </cell>
          <cell r="CP69">
            <v>38</v>
          </cell>
          <cell r="CQ69" t="str">
            <v>027002</v>
          </cell>
          <cell r="CR69">
            <v>134</v>
          </cell>
          <cell r="CS69" t="str">
            <v>027000</v>
          </cell>
          <cell r="CT69">
            <v>1</v>
          </cell>
          <cell r="CU69" t="str">
            <v>027002</v>
          </cell>
          <cell r="CV69">
            <v>112</v>
          </cell>
          <cell r="CW69" t="str">
            <v>027001</v>
          </cell>
          <cell r="CX69">
            <v>180</v>
          </cell>
          <cell r="CY69" t="str">
            <v>027002</v>
          </cell>
          <cell r="CZ69">
            <v>127</v>
          </cell>
          <cell r="DA69" t="str">
            <v>026005</v>
          </cell>
          <cell r="DB69">
            <v>64</v>
          </cell>
          <cell r="DC69" t="str">
            <v>027002</v>
          </cell>
          <cell r="DD69">
            <v>123</v>
          </cell>
          <cell r="DE69" t="str">
            <v>027001</v>
          </cell>
          <cell r="DF69">
            <v>220</v>
          </cell>
          <cell r="DG69" t="str">
            <v>027002</v>
          </cell>
          <cell r="DH69">
            <v>138</v>
          </cell>
          <cell r="DI69" t="str">
            <v>027001</v>
          </cell>
          <cell r="DJ69">
            <v>248</v>
          </cell>
          <cell r="DK69" t="str">
            <v>027002</v>
          </cell>
          <cell r="DL69">
            <v>171</v>
          </cell>
          <cell r="DM69" t="str">
            <v>027002</v>
          </cell>
          <cell r="DN69">
            <v>119</v>
          </cell>
          <cell r="DO69" t="str">
            <v>027002</v>
          </cell>
          <cell r="DP69">
            <v>164</v>
          </cell>
          <cell r="DQ69" t="str">
            <v>027002</v>
          </cell>
          <cell r="DR69">
            <v>142</v>
          </cell>
          <cell r="DS69" t="str">
            <v>027001</v>
          </cell>
          <cell r="DT69">
            <v>416</v>
          </cell>
          <cell r="DU69" t="str">
            <v>027001</v>
          </cell>
          <cell r="DV69">
            <v>351</v>
          </cell>
          <cell r="DW69" t="str">
            <v>027002</v>
          </cell>
          <cell r="DX69">
            <v>194</v>
          </cell>
          <cell r="DY69" t="str">
            <v>027001</v>
          </cell>
          <cell r="DZ69">
            <v>362</v>
          </cell>
          <cell r="EA69" t="str">
            <v>027002</v>
          </cell>
          <cell r="EB69">
            <v>183</v>
          </cell>
          <cell r="EC69" t="str">
            <v>027002</v>
          </cell>
          <cell r="ED69">
            <v>181</v>
          </cell>
          <cell r="EE69" t="str">
            <v>027002</v>
          </cell>
          <cell r="EF69">
            <v>202</v>
          </cell>
          <cell r="EG69" t="str">
            <v>026005</v>
          </cell>
          <cell r="EH69">
            <v>103</v>
          </cell>
          <cell r="EI69" t="str">
            <v>027002</v>
          </cell>
          <cell r="EJ69">
            <v>191</v>
          </cell>
          <cell r="EK69" t="str">
            <v>027002</v>
          </cell>
          <cell r="EL69">
            <v>153</v>
          </cell>
          <cell r="EM69" t="str">
            <v>027002</v>
          </cell>
          <cell r="EN69">
            <v>158</v>
          </cell>
          <cell r="EO69" t="str">
            <v>027002</v>
          </cell>
          <cell r="EP69">
            <v>140</v>
          </cell>
          <cell r="EQ69" t="str">
            <v>027002</v>
          </cell>
          <cell r="ER69">
            <v>160</v>
          </cell>
          <cell r="ES69" t="str">
            <v>027001</v>
          </cell>
          <cell r="ET69">
            <v>367</v>
          </cell>
          <cell r="EU69" t="str">
            <v>027002</v>
          </cell>
          <cell r="EV69">
            <v>147</v>
          </cell>
          <cell r="EW69" t="str">
            <v>027001</v>
          </cell>
          <cell r="EX69">
            <v>396</v>
          </cell>
          <cell r="EY69" t="str">
            <v>028000</v>
          </cell>
          <cell r="EZ69">
            <v>1062</v>
          </cell>
          <cell r="FA69" t="str">
            <v>027002</v>
          </cell>
          <cell r="FB69">
            <v>135</v>
          </cell>
          <cell r="FC69" t="str">
            <v>027002</v>
          </cell>
          <cell r="FD69">
            <v>117</v>
          </cell>
          <cell r="FE69" t="str">
            <v>027002</v>
          </cell>
          <cell r="FF69">
            <v>155</v>
          </cell>
          <cell r="FG69" t="str">
            <v>027002</v>
          </cell>
          <cell r="FH69">
            <v>124</v>
          </cell>
          <cell r="FI69" t="str">
            <v>027002</v>
          </cell>
          <cell r="FJ69">
            <v>154</v>
          </cell>
          <cell r="FK69" t="str">
            <v>027002</v>
          </cell>
          <cell r="FL69">
            <v>149</v>
          </cell>
          <cell r="FM69" t="str">
            <v>027002</v>
          </cell>
          <cell r="FN69">
            <v>164</v>
          </cell>
          <cell r="FO69" t="str">
            <v>027002</v>
          </cell>
          <cell r="FP69">
            <v>124</v>
          </cell>
          <cell r="FQ69" t="str">
            <v>027002</v>
          </cell>
          <cell r="FR69">
            <v>143</v>
          </cell>
          <cell r="FS69" t="str">
            <v>027002</v>
          </cell>
          <cell r="FT69">
            <v>131</v>
          </cell>
          <cell r="FU69" t="str">
            <v>027002</v>
          </cell>
          <cell r="FV69">
            <v>160</v>
          </cell>
          <cell r="FW69" t="str">
            <v>027002</v>
          </cell>
          <cell r="FX69">
            <v>169</v>
          </cell>
          <cell r="FY69" t="str">
            <v>027002</v>
          </cell>
          <cell r="FZ69">
            <v>155</v>
          </cell>
          <cell r="GA69" t="str">
            <v>027001</v>
          </cell>
          <cell r="GB69">
            <v>351</v>
          </cell>
          <cell r="GC69" t="str">
            <v>027002</v>
          </cell>
          <cell r="GD69">
            <v>150</v>
          </cell>
          <cell r="GE69" t="str">
            <v>027002</v>
          </cell>
          <cell r="GF69">
            <v>147</v>
          </cell>
          <cell r="GG69" t="str">
            <v>027002</v>
          </cell>
          <cell r="GH69">
            <v>164</v>
          </cell>
          <cell r="GI69" t="str">
            <v>027002</v>
          </cell>
          <cell r="GJ69">
            <v>141</v>
          </cell>
          <cell r="GK69" t="str">
            <v>027002</v>
          </cell>
          <cell r="GL69">
            <v>162</v>
          </cell>
          <cell r="GM69" t="str">
            <v>027002</v>
          </cell>
          <cell r="GN69">
            <v>162</v>
          </cell>
          <cell r="GO69" t="str">
            <v>027002</v>
          </cell>
          <cell r="GP69">
            <v>202</v>
          </cell>
          <cell r="GQ69" t="str">
            <v>027002</v>
          </cell>
          <cell r="GR69">
            <v>194</v>
          </cell>
          <cell r="GS69" t="str">
            <v>027002</v>
          </cell>
          <cell r="GT69">
            <v>186</v>
          </cell>
          <cell r="GU69" t="str">
            <v>027002</v>
          </cell>
          <cell r="GV69">
            <v>205</v>
          </cell>
          <cell r="GW69" t="str">
            <v>027002</v>
          </cell>
          <cell r="GX69">
            <v>196</v>
          </cell>
          <cell r="GY69" t="str">
            <v>027002</v>
          </cell>
          <cell r="GZ69">
            <v>197</v>
          </cell>
          <cell r="HA69" t="str">
            <v>027002</v>
          </cell>
          <cell r="HB69">
            <v>201</v>
          </cell>
          <cell r="HC69" t="str">
            <v>027002</v>
          </cell>
          <cell r="HD69">
            <v>195</v>
          </cell>
          <cell r="HE69" t="str">
            <v>027001</v>
          </cell>
          <cell r="HF69">
            <v>407</v>
          </cell>
          <cell r="HG69" t="str">
            <v>027002</v>
          </cell>
          <cell r="HH69">
            <v>208</v>
          </cell>
          <cell r="HI69" t="str">
            <v>027002</v>
          </cell>
          <cell r="HJ69">
            <v>195</v>
          </cell>
          <cell r="HK69" t="str">
            <v>027002</v>
          </cell>
          <cell r="HL69">
            <v>215</v>
          </cell>
          <cell r="HM69" t="str">
            <v>027002</v>
          </cell>
          <cell r="HN69">
            <v>253</v>
          </cell>
          <cell r="HO69" t="str">
            <v>027002</v>
          </cell>
          <cell r="HP69">
            <v>213</v>
          </cell>
          <cell r="HQ69" t="str">
            <v>027002</v>
          </cell>
          <cell r="HR69">
            <v>246</v>
          </cell>
          <cell r="HS69" t="str">
            <v>027002</v>
          </cell>
          <cell r="HT69">
            <v>231</v>
          </cell>
          <cell r="HU69" t="str">
            <v>027002</v>
          </cell>
          <cell r="HV69">
            <v>223</v>
          </cell>
          <cell r="HW69" t="str">
            <v>027002</v>
          </cell>
          <cell r="HX69">
            <v>226</v>
          </cell>
          <cell r="HY69" t="str">
            <v>027002</v>
          </cell>
          <cell r="HZ69">
            <v>259</v>
          </cell>
          <cell r="IA69" t="str">
            <v>027002</v>
          </cell>
          <cell r="IB69">
            <v>246</v>
          </cell>
          <cell r="IC69" t="str">
            <v>027002</v>
          </cell>
          <cell r="ID69">
            <v>261</v>
          </cell>
          <cell r="IE69" t="str">
            <v>027002</v>
          </cell>
          <cell r="IF69">
            <v>269</v>
          </cell>
          <cell r="IG69" t="str">
            <v>027002</v>
          </cell>
          <cell r="IH69">
            <v>241</v>
          </cell>
          <cell r="II69" t="str">
            <v>027002</v>
          </cell>
          <cell r="IJ69">
            <v>227</v>
          </cell>
          <cell r="IK69" t="str">
            <v>027001</v>
          </cell>
          <cell r="IL69">
            <v>561</v>
          </cell>
          <cell r="IM69" t="str">
            <v>027002</v>
          </cell>
          <cell r="IN69">
            <v>208</v>
          </cell>
          <cell r="IO69" t="str">
            <v>027002</v>
          </cell>
          <cell r="IP69">
            <v>194</v>
          </cell>
          <cell r="IQ69" t="str">
            <v>027002</v>
          </cell>
          <cell r="IR69">
            <v>210</v>
          </cell>
          <cell r="IS69" t="str">
            <v>027002</v>
          </cell>
          <cell r="IT69">
            <v>238</v>
          </cell>
          <cell r="IU69" t="str">
            <v>027002</v>
          </cell>
          <cell r="IV69">
            <v>174</v>
          </cell>
          <cell r="IW69" t="str">
            <v>027002</v>
          </cell>
          <cell r="IX69">
            <v>262</v>
          </cell>
          <cell r="IY69" t="str">
            <v>027002</v>
          </cell>
          <cell r="IZ69">
            <v>149</v>
          </cell>
          <cell r="JA69" t="str">
            <v>027002</v>
          </cell>
          <cell r="JB69">
            <v>178</v>
          </cell>
          <cell r="JC69" t="str">
            <v>028000</v>
          </cell>
          <cell r="JD69">
            <v>549</v>
          </cell>
          <cell r="JE69" t="str">
            <v>027002</v>
          </cell>
          <cell r="JF69">
            <v>174</v>
          </cell>
          <cell r="JG69" t="str">
            <v>027100</v>
          </cell>
          <cell r="JH69">
            <v>1</v>
          </cell>
          <cell r="JI69" t="str">
            <v>027002</v>
          </cell>
          <cell r="JJ69">
            <v>180</v>
          </cell>
          <cell r="JK69" t="str">
            <v>027002</v>
          </cell>
          <cell r="JL69">
            <v>107</v>
          </cell>
          <cell r="JM69" t="str">
            <v>027002</v>
          </cell>
          <cell r="JN69">
            <v>157</v>
          </cell>
          <cell r="JO69" t="str">
            <v>027002</v>
          </cell>
          <cell r="JP69">
            <v>108</v>
          </cell>
          <cell r="JQ69" t="str">
            <v>027002</v>
          </cell>
          <cell r="JR69">
            <v>165</v>
          </cell>
          <cell r="JS69" t="str">
            <v>027002</v>
          </cell>
          <cell r="JT69">
            <v>101</v>
          </cell>
          <cell r="JU69" t="str">
            <v>028000</v>
          </cell>
          <cell r="JV69">
            <v>691</v>
          </cell>
          <cell r="JW69" t="str">
            <v>028000</v>
          </cell>
          <cell r="JX69">
            <v>315</v>
          </cell>
          <cell r="JY69" t="str">
            <v>028000</v>
          </cell>
          <cell r="JZ69">
            <v>666</v>
          </cell>
          <cell r="KA69" t="str">
            <v>028000</v>
          </cell>
          <cell r="KB69">
            <v>296</v>
          </cell>
          <cell r="KC69" t="str">
            <v>028000</v>
          </cell>
          <cell r="KD69">
            <v>681</v>
          </cell>
          <cell r="KE69" t="str">
            <v>028000</v>
          </cell>
          <cell r="KF69">
            <v>230</v>
          </cell>
          <cell r="KG69" t="str">
            <v>028000</v>
          </cell>
          <cell r="KH69">
            <v>576</v>
          </cell>
          <cell r="KI69" t="str">
            <v>028000</v>
          </cell>
          <cell r="KJ69">
            <v>246</v>
          </cell>
          <cell r="KK69" t="str">
            <v>028000</v>
          </cell>
          <cell r="KL69">
            <v>542</v>
          </cell>
          <cell r="KM69" t="str">
            <v>028000</v>
          </cell>
          <cell r="KN69">
            <v>182</v>
          </cell>
          <cell r="KO69" t="str">
            <v>028000</v>
          </cell>
          <cell r="KP69">
            <v>510</v>
          </cell>
          <cell r="KQ69" t="str">
            <v>028000</v>
          </cell>
          <cell r="KR69">
            <v>87</v>
          </cell>
          <cell r="KS69" t="str">
            <v>028000</v>
          </cell>
          <cell r="KT69">
            <v>251</v>
          </cell>
          <cell r="KU69" t="str">
            <v>028000</v>
          </cell>
          <cell r="KV69">
            <v>72</v>
          </cell>
          <cell r="KW69" t="str">
            <v>028000</v>
          </cell>
          <cell r="KX69">
            <v>180</v>
          </cell>
          <cell r="KY69" t="str">
            <v>028000</v>
          </cell>
          <cell r="KZ69">
            <v>75</v>
          </cell>
          <cell r="LA69" t="str">
            <v>028000</v>
          </cell>
          <cell r="LB69">
            <v>209</v>
          </cell>
          <cell r="LC69" t="str">
            <v>028000</v>
          </cell>
          <cell r="LD69">
            <v>101</v>
          </cell>
          <cell r="LE69" t="str">
            <v>028000</v>
          </cell>
          <cell r="LF69">
            <v>278</v>
          </cell>
          <cell r="LG69" t="str">
            <v>028000</v>
          </cell>
          <cell r="LH69">
            <v>145</v>
          </cell>
          <cell r="LI69" t="str">
            <v>028000</v>
          </cell>
          <cell r="LJ69">
            <v>426</v>
          </cell>
          <cell r="LK69" t="str">
            <v>028000</v>
          </cell>
          <cell r="LL69">
            <v>145</v>
          </cell>
          <cell r="LM69" t="str">
            <v>028000</v>
          </cell>
          <cell r="LN69">
            <v>425</v>
          </cell>
          <cell r="LO69" t="str">
            <v>028000</v>
          </cell>
          <cell r="LP69">
            <v>162</v>
          </cell>
          <cell r="LQ69" t="str">
            <v>028000</v>
          </cell>
          <cell r="LR69">
            <v>465</v>
          </cell>
          <cell r="LS69" t="str">
            <v>028000</v>
          </cell>
          <cell r="LT69">
            <v>109</v>
          </cell>
          <cell r="LU69" t="str">
            <v>028000</v>
          </cell>
          <cell r="LV69">
            <v>415</v>
          </cell>
          <cell r="LW69" t="str">
            <v>028000</v>
          </cell>
          <cell r="LX69">
            <v>97</v>
          </cell>
          <cell r="LY69" t="str">
            <v>028000</v>
          </cell>
          <cell r="LZ69">
            <v>334</v>
          </cell>
          <cell r="MA69" t="str">
            <v>028000</v>
          </cell>
          <cell r="MB69">
            <v>65</v>
          </cell>
          <cell r="MC69" t="str">
            <v>028000</v>
          </cell>
          <cell r="MD69">
            <v>287</v>
          </cell>
          <cell r="ME69" t="str">
            <v>028000</v>
          </cell>
          <cell r="MF69">
            <v>69</v>
          </cell>
          <cell r="MG69" t="str">
            <v>028000</v>
          </cell>
          <cell r="MH69">
            <v>229</v>
          </cell>
          <cell r="MI69" t="str">
            <v>028000</v>
          </cell>
          <cell r="MJ69">
            <v>40</v>
          </cell>
          <cell r="MK69" t="str">
            <v>028000</v>
          </cell>
          <cell r="ML69">
            <v>160</v>
          </cell>
          <cell r="MM69" t="str">
            <v>028000</v>
          </cell>
          <cell r="MN69">
            <v>53</v>
          </cell>
          <cell r="MO69" t="str">
            <v>028000</v>
          </cell>
          <cell r="MP69">
            <v>131</v>
          </cell>
          <cell r="MQ69" t="str">
            <v>028000</v>
          </cell>
          <cell r="MR69">
            <v>35</v>
          </cell>
          <cell r="MS69" t="str">
            <v>028000</v>
          </cell>
          <cell r="MT69">
            <v>136</v>
          </cell>
          <cell r="MU69" t="str">
            <v>028000</v>
          </cell>
          <cell r="MV69">
            <v>17</v>
          </cell>
          <cell r="MW69" t="str">
            <v>028000</v>
          </cell>
          <cell r="MX69">
            <v>110</v>
          </cell>
          <cell r="MY69" t="str">
            <v>028000</v>
          </cell>
          <cell r="MZ69">
            <v>24</v>
          </cell>
          <cell r="NA69" t="str">
            <v>028000</v>
          </cell>
          <cell r="NB69">
            <v>88</v>
          </cell>
          <cell r="NC69" t="str">
            <v>028000</v>
          </cell>
          <cell r="ND69">
            <v>11</v>
          </cell>
          <cell r="NE69" t="str">
            <v>028000</v>
          </cell>
          <cell r="NF69">
            <v>52</v>
          </cell>
          <cell r="NG69" t="str">
            <v>028000</v>
          </cell>
          <cell r="NH69">
            <v>12</v>
          </cell>
          <cell r="NI69" t="str">
            <v>028002</v>
          </cell>
          <cell r="NJ69">
            <v>15</v>
          </cell>
          <cell r="NK69" t="str">
            <v>028000</v>
          </cell>
          <cell r="NL69">
            <v>2</v>
          </cell>
          <cell r="NM69" t="str">
            <v>028004</v>
          </cell>
          <cell r="NN69">
            <v>9</v>
          </cell>
          <cell r="NO69" t="str">
            <v>028000</v>
          </cell>
          <cell r="NP69">
            <v>4</v>
          </cell>
          <cell r="NQ69" t="str">
            <v>028002</v>
          </cell>
          <cell r="NR69">
            <v>8</v>
          </cell>
          <cell r="NU69" t="str">
            <v>029300</v>
          </cell>
          <cell r="NV69">
            <v>6</v>
          </cell>
          <cell r="NW69" t="str">
            <v>028000</v>
          </cell>
          <cell r="NX69">
            <v>2</v>
          </cell>
        </row>
        <row r="70">
          <cell r="AC70" t="str">
            <v>029400</v>
          </cell>
          <cell r="AD70">
            <v>810</v>
          </cell>
          <cell r="BC70" t="str">
            <v>029400</v>
          </cell>
          <cell r="BD70">
            <v>563</v>
          </cell>
          <cell r="BE70" t="str">
            <v>029400</v>
          </cell>
          <cell r="BF70">
            <v>566</v>
          </cell>
          <cell r="BG70" t="str">
            <v>029400</v>
          </cell>
          <cell r="BH70">
            <v>484</v>
          </cell>
          <cell r="BI70" t="str">
            <v>029001</v>
          </cell>
          <cell r="BJ70">
            <v>452</v>
          </cell>
          <cell r="BK70" t="str">
            <v>029001</v>
          </cell>
          <cell r="BL70">
            <v>449</v>
          </cell>
          <cell r="BM70" t="str">
            <v>029001</v>
          </cell>
          <cell r="BN70">
            <v>431</v>
          </cell>
          <cell r="BO70" t="str">
            <v>026003</v>
          </cell>
          <cell r="BP70">
            <v>111</v>
          </cell>
          <cell r="BQ70" t="str">
            <v>026003</v>
          </cell>
          <cell r="BR70">
            <v>106</v>
          </cell>
          <cell r="BS70" t="str">
            <v>026004</v>
          </cell>
          <cell r="BT70">
            <v>52</v>
          </cell>
          <cell r="BU70" t="str">
            <v>027000</v>
          </cell>
          <cell r="BV70">
            <v>24</v>
          </cell>
          <cell r="BW70" t="str">
            <v>026004</v>
          </cell>
          <cell r="BX70">
            <v>79</v>
          </cell>
          <cell r="BY70" t="str">
            <v>027000</v>
          </cell>
          <cell r="BZ70">
            <v>1</v>
          </cell>
          <cell r="CA70" t="str">
            <v>027100</v>
          </cell>
          <cell r="CB70">
            <v>3</v>
          </cell>
          <cell r="CC70" t="str">
            <v>027002</v>
          </cell>
          <cell r="CD70">
            <v>59</v>
          </cell>
          <cell r="CE70" t="str">
            <v>027001</v>
          </cell>
          <cell r="CF70">
            <v>164</v>
          </cell>
          <cell r="CG70" t="str">
            <v>027001</v>
          </cell>
          <cell r="CH70">
            <v>112</v>
          </cell>
          <cell r="CI70" t="str">
            <v>026005</v>
          </cell>
          <cell r="CJ70">
            <v>102</v>
          </cell>
          <cell r="CK70" t="str">
            <v>027100</v>
          </cell>
          <cell r="CL70">
            <v>1</v>
          </cell>
          <cell r="CM70" t="str">
            <v>028000</v>
          </cell>
          <cell r="CN70">
            <v>866</v>
          </cell>
          <cell r="CO70" t="str">
            <v>027001</v>
          </cell>
          <cell r="CP70">
            <v>179</v>
          </cell>
          <cell r="CQ70" t="str">
            <v>027100</v>
          </cell>
          <cell r="CR70">
            <v>2</v>
          </cell>
          <cell r="CS70" t="str">
            <v>027001</v>
          </cell>
          <cell r="CT70">
            <v>165</v>
          </cell>
          <cell r="CU70" t="str">
            <v>027100</v>
          </cell>
          <cell r="CV70">
            <v>3</v>
          </cell>
          <cell r="CW70" t="str">
            <v>027002</v>
          </cell>
          <cell r="CX70">
            <v>65</v>
          </cell>
          <cell r="CY70" t="str">
            <v>027100</v>
          </cell>
          <cell r="CZ70">
            <v>16</v>
          </cell>
          <cell r="DA70" t="str">
            <v>027001</v>
          </cell>
          <cell r="DB70">
            <v>197</v>
          </cell>
          <cell r="DC70" t="str">
            <v>028000</v>
          </cell>
          <cell r="DD70">
            <v>933</v>
          </cell>
          <cell r="DE70" t="str">
            <v>027002</v>
          </cell>
          <cell r="DF70">
            <v>82</v>
          </cell>
          <cell r="DG70" t="str">
            <v>027100</v>
          </cell>
          <cell r="DH70">
            <v>2</v>
          </cell>
          <cell r="DI70" t="str">
            <v>027002</v>
          </cell>
          <cell r="DJ70">
            <v>86</v>
          </cell>
          <cell r="DK70" t="str">
            <v>027100</v>
          </cell>
          <cell r="DL70">
            <v>6</v>
          </cell>
          <cell r="DM70" t="str">
            <v>027100</v>
          </cell>
          <cell r="DN70">
            <v>7</v>
          </cell>
          <cell r="DO70" t="str">
            <v>028000</v>
          </cell>
          <cell r="DP70">
            <v>1126</v>
          </cell>
          <cell r="DQ70" t="str">
            <v>027100</v>
          </cell>
          <cell r="DR70">
            <v>3</v>
          </cell>
          <cell r="DS70" t="str">
            <v>027002</v>
          </cell>
          <cell r="DT70">
            <v>147</v>
          </cell>
          <cell r="DU70" t="str">
            <v>027002</v>
          </cell>
          <cell r="DV70">
            <v>115</v>
          </cell>
          <cell r="DW70" t="str">
            <v>027100</v>
          </cell>
          <cell r="DX70">
            <v>1</v>
          </cell>
          <cell r="DY70" t="str">
            <v>027002</v>
          </cell>
          <cell r="DZ70">
            <v>163</v>
          </cell>
          <cell r="EA70" t="str">
            <v>027100</v>
          </cell>
          <cell r="EB70">
            <v>1</v>
          </cell>
          <cell r="EC70" t="str">
            <v>028000</v>
          </cell>
          <cell r="ED70">
            <v>1326</v>
          </cell>
          <cell r="EE70" t="str">
            <v>028000</v>
          </cell>
          <cell r="EF70">
            <v>1458</v>
          </cell>
          <cell r="EG70" t="str">
            <v>027001</v>
          </cell>
          <cell r="EH70">
            <v>434</v>
          </cell>
          <cell r="EI70" t="str">
            <v>027100</v>
          </cell>
          <cell r="EJ70">
            <v>1</v>
          </cell>
          <cell r="EK70" t="str">
            <v>028000</v>
          </cell>
          <cell r="EL70">
            <v>1301</v>
          </cell>
          <cell r="EM70" t="str">
            <v>028000</v>
          </cell>
          <cell r="EN70">
            <v>1251</v>
          </cell>
          <cell r="EO70" t="str">
            <v>028000</v>
          </cell>
          <cell r="EP70">
            <v>1266</v>
          </cell>
          <cell r="EQ70" t="str">
            <v>028000</v>
          </cell>
          <cell r="ER70">
            <v>1157</v>
          </cell>
          <cell r="ES70" t="str">
            <v>027002</v>
          </cell>
          <cell r="ET70">
            <v>135</v>
          </cell>
          <cell r="EU70" t="str">
            <v>028000</v>
          </cell>
          <cell r="EV70">
            <v>1180</v>
          </cell>
          <cell r="EW70" t="str">
            <v>027002</v>
          </cell>
          <cell r="EX70">
            <v>137</v>
          </cell>
          <cell r="EY70" t="str">
            <v>028002</v>
          </cell>
          <cell r="EZ70">
            <v>156</v>
          </cell>
          <cell r="FA70" t="str">
            <v>028000</v>
          </cell>
          <cell r="FB70">
            <v>1138</v>
          </cell>
          <cell r="FC70" t="str">
            <v>028000</v>
          </cell>
          <cell r="FD70">
            <v>972</v>
          </cell>
          <cell r="FE70" t="str">
            <v>028000</v>
          </cell>
          <cell r="FF70">
            <v>1037</v>
          </cell>
          <cell r="FG70" t="str">
            <v>028000</v>
          </cell>
          <cell r="FH70">
            <v>924</v>
          </cell>
          <cell r="FI70" t="str">
            <v>028000</v>
          </cell>
          <cell r="FJ70">
            <v>1021</v>
          </cell>
          <cell r="FK70" t="str">
            <v>027100</v>
          </cell>
          <cell r="FL70">
            <v>1</v>
          </cell>
          <cell r="FM70" t="str">
            <v>028000</v>
          </cell>
          <cell r="FN70">
            <v>911</v>
          </cell>
          <cell r="FO70" t="str">
            <v>028000</v>
          </cell>
          <cell r="FP70">
            <v>904</v>
          </cell>
          <cell r="FQ70" t="str">
            <v>028000</v>
          </cell>
          <cell r="FR70">
            <v>974</v>
          </cell>
          <cell r="FS70" t="str">
            <v>028000</v>
          </cell>
          <cell r="FT70">
            <v>817</v>
          </cell>
          <cell r="FU70" t="str">
            <v>028000</v>
          </cell>
          <cell r="FV70">
            <v>946</v>
          </cell>
          <cell r="FW70" t="str">
            <v>028000</v>
          </cell>
          <cell r="FX70">
            <v>852</v>
          </cell>
          <cell r="FY70" t="str">
            <v>028000</v>
          </cell>
          <cell r="FZ70">
            <v>961</v>
          </cell>
          <cell r="GA70" t="str">
            <v>027002</v>
          </cell>
          <cell r="GB70">
            <v>141</v>
          </cell>
          <cell r="GC70" t="str">
            <v>028000</v>
          </cell>
          <cell r="GD70">
            <v>949</v>
          </cell>
          <cell r="GE70" t="str">
            <v>027100</v>
          </cell>
          <cell r="GF70">
            <v>1</v>
          </cell>
          <cell r="GG70" t="str">
            <v>027100</v>
          </cell>
          <cell r="GH70">
            <v>1</v>
          </cell>
          <cell r="GI70" t="str">
            <v>027100</v>
          </cell>
          <cell r="GJ70">
            <v>1</v>
          </cell>
          <cell r="GK70" t="str">
            <v>028000</v>
          </cell>
          <cell r="GL70">
            <v>905</v>
          </cell>
          <cell r="GM70" t="str">
            <v>028000</v>
          </cell>
          <cell r="GN70">
            <v>875</v>
          </cell>
          <cell r="GO70" t="str">
            <v>028000</v>
          </cell>
          <cell r="GP70">
            <v>969</v>
          </cell>
          <cell r="GQ70" t="str">
            <v>028000</v>
          </cell>
          <cell r="GR70">
            <v>840</v>
          </cell>
          <cell r="GS70" t="str">
            <v>028000</v>
          </cell>
          <cell r="GT70">
            <v>886</v>
          </cell>
          <cell r="GU70" t="str">
            <v>028000</v>
          </cell>
          <cell r="GV70">
            <v>779</v>
          </cell>
          <cell r="GW70" t="str">
            <v>028000</v>
          </cell>
          <cell r="GX70">
            <v>936</v>
          </cell>
          <cell r="GY70" t="str">
            <v>028000</v>
          </cell>
          <cell r="GZ70">
            <v>760</v>
          </cell>
          <cell r="HA70" t="str">
            <v>028000</v>
          </cell>
          <cell r="HB70">
            <v>892</v>
          </cell>
          <cell r="HC70" t="str">
            <v>028000</v>
          </cell>
          <cell r="HD70">
            <v>759</v>
          </cell>
          <cell r="HE70" t="str">
            <v>027002</v>
          </cell>
          <cell r="HF70">
            <v>206</v>
          </cell>
          <cell r="HG70" t="str">
            <v>028000</v>
          </cell>
          <cell r="HH70">
            <v>753</v>
          </cell>
          <cell r="HI70" t="str">
            <v>027100</v>
          </cell>
          <cell r="HJ70">
            <v>1</v>
          </cell>
          <cell r="HK70" t="str">
            <v>027100</v>
          </cell>
          <cell r="HL70">
            <v>1</v>
          </cell>
          <cell r="HM70" t="str">
            <v>028000</v>
          </cell>
          <cell r="HN70">
            <v>960</v>
          </cell>
          <cell r="HO70" t="str">
            <v>028000</v>
          </cell>
          <cell r="HP70">
            <v>731</v>
          </cell>
          <cell r="HQ70" t="str">
            <v>028000</v>
          </cell>
          <cell r="HR70">
            <v>957</v>
          </cell>
          <cell r="HS70" t="str">
            <v>028000</v>
          </cell>
          <cell r="HT70">
            <v>777</v>
          </cell>
          <cell r="HU70" t="str">
            <v>028000</v>
          </cell>
          <cell r="HV70">
            <v>914</v>
          </cell>
          <cell r="HW70" t="str">
            <v>028000</v>
          </cell>
          <cell r="HX70">
            <v>825</v>
          </cell>
          <cell r="HY70" t="str">
            <v>028000</v>
          </cell>
          <cell r="HZ70">
            <v>1020</v>
          </cell>
          <cell r="IA70" t="str">
            <v>027100</v>
          </cell>
          <cell r="IB70">
            <v>1</v>
          </cell>
          <cell r="IC70" t="str">
            <v>028000</v>
          </cell>
          <cell r="ID70">
            <v>1035</v>
          </cell>
          <cell r="IE70" t="str">
            <v>027100</v>
          </cell>
          <cell r="IF70">
            <v>1</v>
          </cell>
          <cell r="IG70" t="str">
            <v>028000</v>
          </cell>
          <cell r="IH70">
            <v>1083</v>
          </cell>
          <cell r="II70" t="str">
            <v>028000</v>
          </cell>
          <cell r="IJ70">
            <v>765</v>
          </cell>
          <cell r="IK70" t="str">
            <v>027002</v>
          </cell>
          <cell r="IL70">
            <v>256</v>
          </cell>
          <cell r="IM70" t="str">
            <v>028000</v>
          </cell>
          <cell r="IN70">
            <v>758</v>
          </cell>
          <cell r="IO70" t="str">
            <v>028000</v>
          </cell>
          <cell r="IP70">
            <v>969</v>
          </cell>
          <cell r="IQ70" t="str">
            <v>028000</v>
          </cell>
          <cell r="IR70">
            <v>715</v>
          </cell>
          <cell r="IS70" t="str">
            <v>028000</v>
          </cell>
          <cell r="IT70">
            <v>928</v>
          </cell>
          <cell r="IU70" t="str">
            <v>028000</v>
          </cell>
          <cell r="IV70">
            <v>608</v>
          </cell>
          <cell r="IW70" t="str">
            <v>028000</v>
          </cell>
          <cell r="IX70">
            <v>875</v>
          </cell>
          <cell r="IY70" t="str">
            <v>027100</v>
          </cell>
          <cell r="IZ70">
            <v>1</v>
          </cell>
          <cell r="JA70" t="str">
            <v>028000</v>
          </cell>
          <cell r="JB70">
            <v>703</v>
          </cell>
          <cell r="JC70" t="str">
            <v>028002</v>
          </cell>
          <cell r="JD70">
            <v>186</v>
          </cell>
          <cell r="JE70" t="str">
            <v>028000</v>
          </cell>
          <cell r="JF70">
            <v>799</v>
          </cell>
          <cell r="JG70" t="str">
            <v>028000</v>
          </cell>
          <cell r="JH70">
            <v>438</v>
          </cell>
          <cell r="JI70" t="str">
            <v>028000</v>
          </cell>
          <cell r="JJ70">
            <v>729</v>
          </cell>
          <cell r="JK70" t="str">
            <v>028000</v>
          </cell>
          <cell r="JL70">
            <v>388</v>
          </cell>
          <cell r="JM70" t="str">
            <v>028000</v>
          </cell>
          <cell r="JN70">
            <v>704</v>
          </cell>
          <cell r="JO70" t="str">
            <v>028000</v>
          </cell>
          <cell r="JP70">
            <v>351</v>
          </cell>
          <cell r="JQ70" t="str">
            <v>028000</v>
          </cell>
          <cell r="JR70">
            <v>696</v>
          </cell>
          <cell r="JS70" t="str">
            <v>028000</v>
          </cell>
          <cell r="JT70">
            <v>327</v>
          </cell>
          <cell r="JU70" t="str">
            <v>028002</v>
          </cell>
          <cell r="JV70">
            <v>179</v>
          </cell>
          <cell r="JW70" t="str">
            <v>028002</v>
          </cell>
          <cell r="JX70">
            <v>87</v>
          </cell>
          <cell r="JY70" t="str">
            <v>028002</v>
          </cell>
          <cell r="JZ70">
            <v>151</v>
          </cell>
          <cell r="KA70" t="str">
            <v>028002</v>
          </cell>
          <cell r="KB70">
            <v>106</v>
          </cell>
          <cell r="KC70" t="str">
            <v>028002</v>
          </cell>
          <cell r="KD70">
            <v>187</v>
          </cell>
          <cell r="KE70" t="str">
            <v>028002</v>
          </cell>
          <cell r="KF70">
            <v>56</v>
          </cell>
          <cell r="KG70" t="str">
            <v>028002</v>
          </cell>
          <cell r="KH70">
            <v>112</v>
          </cell>
          <cell r="KI70" t="str">
            <v>028002</v>
          </cell>
          <cell r="KJ70">
            <v>40</v>
          </cell>
          <cell r="KK70" t="str">
            <v>028002</v>
          </cell>
          <cell r="KL70">
            <v>107</v>
          </cell>
          <cell r="KM70" t="str">
            <v>028002</v>
          </cell>
          <cell r="KN70">
            <v>61</v>
          </cell>
          <cell r="KO70" t="str">
            <v>028002</v>
          </cell>
          <cell r="KP70">
            <v>100</v>
          </cell>
          <cell r="KQ70" t="str">
            <v>028002</v>
          </cell>
          <cell r="KR70">
            <v>36</v>
          </cell>
          <cell r="KS70" t="str">
            <v>028002</v>
          </cell>
          <cell r="KT70">
            <v>50</v>
          </cell>
          <cell r="KU70" t="str">
            <v>028002</v>
          </cell>
          <cell r="KV70">
            <v>28</v>
          </cell>
          <cell r="KW70" t="str">
            <v>028002</v>
          </cell>
          <cell r="KX70">
            <v>46</v>
          </cell>
          <cell r="KY70" t="str">
            <v>028002</v>
          </cell>
          <cell r="KZ70">
            <v>38</v>
          </cell>
          <cell r="LA70" t="str">
            <v>028002</v>
          </cell>
          <cell r="LB70">
            <v>50</v>
          </cell>
          <cell r="LC70" t="str">
            <v>028002</v>
          </cell>
          <cell r="LD70">
            <v>36</v>
          </cell>
          <cell r="LE70" t="str">
            <v>028002</v>
          </cell>
          <cell r="LF70">
            <v>78</v>
          </cell>
          <cell r="LG70" t="str">
            <v>028002</v>
          </cell>
          <cell r="LH70">
            <v>49</v>
          </cell>
          <cell r="LI70" t="str">
            <v>028002</v>
          </cell>
          <cell r="LJ70">
            <v>120</v>
          </cell>
          <cell r="LK70" t="str">
            <v>028002</v>
          </cell>
          <cell r="LL70">
            <v>63</v>
          </cell>
          <cell r="LM70" t="str">
            <v>028002</v>
          </cell>
          <cell r="LN70">
            <v>114</v>
          </cell>
          <cell r="LO70" t="str">
            <v>028002</v>
          </cell>
          <cell r="LP70">
            <v>56</v>
          </cell>
          <cell r="LQ70" t="str">
            <v>028002</v>
          </cell>
          <cell r="LR70">
            <v>155</v>
          </cell>
          <cell r="LS70" t="str">
            <v>028002</v>
          </cell>
          <cell r="LT70">
            <v>39</v>
          </cell>
          <cell r="LU70" t="str">
            <v>028002</v>
          </cell>
          <cell r="LV70">
            <v>123</v>
          </cell>
          <cell r="LW70" t="str">
            <v>028002</v>
          </cell>
          <cell r="LX70">
            <v>24</v>
          </cell>
          <cell r="LY70" t="str">
            <v>028002</v>
          </cell>
          <cell r="LZ70">
            <v>92</v>
          </cell>
          <cell r="MA70" t="str">
            <v>028002</v>
          </cell>
          <cell r="MB70">
            <v>26</v>
          </cell>
          <cell r="MC70" t="str">
            <v>028002</v>
          </cell>
          <cell r="MD70">
            <v>82</v>
          </cell>
          <cell r="ME70" t="str">
            <v>028002</v>
          </cell>
          <cell r="MF70">
            <v>26</v>
          </cell>
          <cell r="MG70" t="str">
            <v>028002</v>
          </cell>
          <cell r="MH70">
            <v>46</v>
          </cell>
          <cell r="MI70" t="str">
            <v>028002</v>
          </cell>
          <cell r="MJ70">
            <v>12</v>
          </cell>
          <cell r="MK70" t="str">
            <v>028002</v>
          </cell>
          <cell r="ML70">
            <v>68</v>
          </cell>
          <cell r="MM70" t="str">
            <v>028002</v>
          </cell>
          <cell r="MN70">
            <v>12</v>
          </cell>
          <cell r="MO70" t="str">
            <v>028002</v>
          </cell>
          <cell r="MP70">
            <v>40</v>
          </cell>
          <cell r="MQ70" t="str">
            <v>028002</v>
          </cell>
          <cell r="MR70">
            <v>13</v>
          </cell>
          <cell r="MS70" t="str">
            <v>028002</v>
          </cell>
          <cell r="MT70">
            <v>44</v>
          </cell>
          <cell r="MU70" t="str">
            <v>028002</v>
          </cell>
          <cell r="MV70">
            <v>11</v>
          </cell>
          <cell r="MW70" t="str">
            <v>028002</v>
          </cell>
          <cell r="MX70">
            <v>42</v>
          </cell>
          <cell r="MY70" t="str">
            <v>028002</v>
          </cell>
          <cell r="MZ70">
            <v>11</v>
          </cell>
          <cell r="NA70" t="str">
            <v>028002</v>
          </cell>
          <cell r="NB70">
            <v>23</v>
          </cell>
          <cell r="NC70" t="str">
            <v>028002</v>
          </cell>
          <cell r="ND70">
            <v>6</v>
          </cell>
          <cell r="NE70" t="str">
            <v>028002</v>
          </cell>
          <cell r="NF70">
            <v>28</v>
          </cell>
          <cell r="NG70" t="str">
            <v>028002</v>
          </cell>
          <cell r="NH70">
            <v>6</v>
          </cell>
          <cell r="NI70" t="str">
            <v>028004</v>
          </cell>
          <cell r="NJ70">
            <v>21</v>
          </cell>
          <cell r="NK70" t="str">
            <v>028002</v>
          </cell>
          <cell r="NL70">
            <v>3</v>
          </cell>
          <cell r="NM70" t="str">
            <v>029001</v>
          </cell>
          <cell r="NN70">
            <v>15</v>
          </cell>
          <cell r="NO70" t="str">
            <v>028002</v>
          </cell>
          <cell r="NP70">
            <v>1</v>
          </cell>
          <cell r="NQ70" t="str">
            <v>028004</v>
          </cell>
          <cell r="NR70">
            <v>11</v>
          </cell>
          <cell r="NU70" t="str">
            <v>029400</v>
          </cell>
          <cell r="NV70">
            <v>5</v>
          </cell>
          <cell r="NW70" t="str">
            <v>028002</v>
          </cell>
          <cell r="NX70">
            <v>2</v>
          </cell>
          <cell r="OM70" t="str">
            <v>028002</v>
          </cell>
          <cell r="ON70">
            <v>1</v>
          </cell>
        </row>
        <row r="71">
          <cell r="BI71" t="str">
            <v>029400</v>
          </cell>
          <cell r="BJ71">
            <v>432</v>
          </cell>
          <cell r="BK71" t="str">
            <v>029400</v>
          </cell>
          <cell r="BL71">
            <v>504</v>
          </cell>
          <cell r="BM71" t="str">
            <v>029400</v>
          </cell>
          <cell r="BN71">
            <v>470</v>
          </cell>
          <cell r="BO71" t="str">
            <v>026004</v>
          </cell>
          <cell r="BP71">
            <v>67</v>
          </cell>
          <cell r="BQ71" t="str">
            <v>026004</v>
          </cell>
          <cell r="BR71">
            <v>70</v>
          </cell>
          <cell r="BS71" t="str">
            <v>026005</v>
          </cell>
          <cell r="BT71">
            <v>87</v>
          </cell>
          <cell r="BU71" t="str">
            <v>027001</v>
          </cell>
          <cell r="BV71">
            <v>125</v>
          </cell>
          <cell r="BW71" t="str">
            <v>026005</v>
          </cell>
          <cell r="BX71">
            <v>83</v>
          </cell>
          <cell r="BY71" t="str">
            <v>027001</v>
          </cell>
          <cell r="BZ71">
            <v>147</v>
          </cell>
          <cell r="CA71" t="str">
            <v>028000</v>
          </cell>
          <cell r="CB71">
            <v>1124</v>
          </cell>
          <cell r="CC71" t="str">
            <v>028000</v>
          </cell>
          <cell r="CD71">
            <v>970</v>
          </cell>
          <cell r="CE71" t="str">
            <v>027002</v>
          </cell>
          <cell r="CF71">
            <v>107</v>
          </cell>
          <cell r="CG71" t="str">
            <v>027002</v>
          </cell>
          <cell r="CH71">
            <v>80</v>
          </cell>
          <cell r="CI71" t="str">
            <v>027001</v>
          </cell>
          <cell r="CJ71">
            <v>200</v>
          </cell>
          <cell r="CK71" t="str">
            <v>028000</v>
          </cell>
          <cell r="CL71">
            <v>881</v>
          </cell>
          <cell r="CM71" t="str">
            <v>028002</v>
          </cell>
          <cell r="CN71">
            <v>159</v>
          </cell>
          <cell r="CO71" t="str">
            <v>027002</v>
          </cell>
          <cell r="CP71">
            <v>69</v>
          </cell>
          <cell r="CQ71" t="str">
            <v>028000</v>
          </cell>
          <cell r="CR71">
            <v>804</v>
          </cell>
          <cell r="CS71" t="str">
            <v>027002</v>
          </cell>
          <cell r="CT71">
            <v>80</v>
          </cell>
          <cell r="CU71" t="str">
            <v>028000</v>
          </cell>
          <cell r="CV71">
            <v>846</v>
          </cell>
          <cell r="CW71" t="str">
            <v>027100</v>
          </cell>
          <cell r="CX71">
            <v>12</v>
          </cell>
          <cell r="CY71" t="str">
            <v>028000</v>
          </cell>
          <cell r="CZ71">
            <v>863</v>
          </cell>
          <cell r="DA71" t="str">
            <v>027002</v>
          </cell>
          <cell r="DB71">
            <v>71</v>
          </cell>
          <cell r="DC71" t="str">
            <v>028002</v>
          </cell>
          <cell r="DD71">
            <v>145</v>
          </cell>
          <cell r="DE71" t="str">
            <v>027100</v>
          </cell>
          <cell r="DF71">
            <v>2</v>
          </cell>
          <cell r="DG71" t="str">
            <v>028000</v>
          </cell>
          <cell r="DH71">
            <v>944</v>
          </cell>
          <cell r="DI71" t="str">
            <v>027100</v>
          </cell>
          <cell r="DJ71">
            <v>3</v>
          </cell>
          <cell r="DK71" t="str">
            <v>028000</v>
          </cell>
          <cell r="DL71">
            <v>1085</v>
          </cell>
          <cell r="DM71" t="str">
            <v>028000</v>
          </cell>
          <cell r="DN71">
            <v>1016</v>
          </cell>
          <cell r="DO71" t="str">
            <v>028002</v>
          </cell>
          <cell r="DP71">
            <v>204</v>
          </cell>
          <cell r="DQ71" t="str">
            <v>028000</v>
          </cell>
          <cell r="DR71">
            <v>1061</v>
          </cell>
          <cell r="DS71" t="str">
            <v>028000</v>
          </cell>
          <cell r="DT71">
            <v>1317</v>
          </cell>
          <cell r="DU71" t="str">
            <v>028000</v>
          </cell>
          <cell r="DV71">
            <v>1194</v>
          </cell>
          <cell r="DW71" t="str">
            <v>028000</v>
          </cell>
          <cell r="DX71">
            <v>1321</v>
          </cell>
          <cell r="DY71" t="str">
            <v>028000</v>
          </cell>
          <cell r="DZ71">
            <v>1284</v>
          </cell>
          <cell r="EA71" t="str">
            <v>028000</v>
          </cell>
          <cell r="EB71">
            <v>1445</v>
          </cell>
          <cell r="EC71" t="str">
            <v>028002</v>
          </cell>
          <cell r="ED71">
            <v>184</v>
          </cell>
          <cell r="EE71" t="str">
            <v>028002</v>
          </cell>
          <cell r="EF71">
            <v>232</v>
          </cell>
          <cell r="EG71" t="str">
            <v>027002</v>
          </cell>
          <cell r="EH71">
            <v>181</v>
          </cell>
          <cell r="EI71" t="str">
            <v>028000</v>
          </cell>
          <cell r="EJ71">
            <v>1441</v>
          </cell>
          <cell r="EK71" t="str">
            <v>028002</v>
          </cell>
          <cell r="EL71">
            <v>188</v>
          </cell>
          <cell r="EM71" t="str">
            <v>028002</v>
          </cell>
          <cell r="EN71">
            <v>201</v>
          </cell>
          <cell r="EO71" t="str">
            <v>028002</v>
          </cell>
          <cell r="EP71">
            <v>150</v>
          </cell>
          <cell r="EQ71" t="str">
            <v>028002</v>
          </cell>
          <cell r="ER71">
            <v>188</v>
          </cell>
          <cell r="ES71" t="str">
            <v>028000</v>
          </cell>
          <cell r="ET71">
            <v>1240</v>
          </cell>
          <cell r="EU71" t="str">
            <v>028002</v>
          </cell>
          <cell r="EV71">
            <v>186</v>
          </cell>
          <cell r="EW71" t="str">
            <v>028000</v>
          </cell>
          <cell r="EX71">
            <v>1297</v>
          </cell>
          <cell r="EY71" t="str">
            <v>028004</v>
          </cell>
          <cell r="EZ71">
            <v>150</v>
          </cell>
          <cell r="FA71" t="str">
            <v>028002</v>
          </cell>
          <cell r="FB71">
            <v>148</v>
          </cell>
          <cell r="FC71" t="str">
            <v>028002</v>
          </cell>
          <cell r="FD71">
            <v>159</v>
          </cell>
          <cell r="FE71" t="str">
            <v>028002</v>
          </cell>
          <cell r="FF71">
            <v>157</v>
          </cell>
          <cell r="FG71" t="str">
            <v>028002</v>
          </cell>
          <cell r="FH71">
            <v>162</v>
          </cell>
          <cell r="FI71" t="str">
            <v>028002</v>
          </cell>
          <cell r="FJ71">
            <v>158</v>
          </cell>
          <cell r="FK71" t="str">
            <v>028000</v>
          </cell>
          <cell r="FL71">
            <v>868</v>
          </cell>
          <cell r="FM71" t="str">
            <v>028002</v>
          </cell>
          <cell r="FN71">
            <v>168</v>
          </cell>
          <cell r="FO71" t="str">
            <v>028002</v>
          </cell>
          <cell r="FP71">
            <v>166</v>
          </cell>
          <cell r="FQ71" t="str">
            <v>028002</v>
          </cell>
          <cell r="FR71">
            <v>155</v>
          </cell>
          <cell r="FS71" t="str">
            <v>028002</v>
          </cell>
          <cell r="FT71">
            <v>161</v>
          </cell>
          <cell r="FU71" t="str">
            <v>028002</v>
          </cell>
          <cell r="FV71">
            <v>185</v>
          </cell>
          <cell r="FW71" t="str">
            <v>028002</v>
          </cell>
          <cell r="FX71">
            <v>165</v>
          </cell>
          <cell r="FY71" t="str">
            <v>028002</v>
          </cell>
          <cell r="FZ71">
            <v>195</v>
          </cell>
          <cell r="GA71" t="str">
            <v>028000</v>
          </cell>
          <cell r="GB71">
            <v>839</v>
          </cell>
          <cell r="GC71" t="str">
            <v>028002</v>
          </cell>
          <cell r="GD71">
            <v>191</v>
          </cell>
          <cell r="GE71" t="str">
            <v>028000</v>
          </cell>
          <cell r="GF71">
            <v>869</v>
          </cell>
          <cell r="GG71" t="str">
            <v>028000</v>
          </cell>
          <cell r="GH71">
            <v>890</v>
          </cell>
          <cell r="GI71" t="str">
            <v>028000</v>
          </cell>
          <cell r="GJ71">
            <v>844</v>
          </cell>
          <cell r="GK71" t="str">
            <v>028002</v>
          </cell>
          <cell r="GL71">
            <v>199</v>
          </cell>
          <cell r="GM71" t="str">
            <v>028002</v>
          </cell>
          <cell r="GN71">
            <v>189</v>
          </cell>
          <cell r="GO71" t="str">
            <v>028002</v>
          </cell>
          <cell r="GP71">
            <v>198</v>
          </cell>
          <cell r="GQ71" t="str">
            <v>028002</v>
          </cell>
          <cell r="GR71">
            <v>240</v>
          </cell>
          <cell r="GS71" t="str">
            <v>028002</v>
          </cell>
          <cell r="GT71">
            <v>222</v>
          </cell>
          <cell r="GU71" t="str">
            <v>028002</v>
          </cell>
          <cell r="GV71">
            <v>200</v>
          </cell>
          <cell r="GW71" t="str">
            <v>028002</v>
          </cell>
          <cell r="GX71">
            <v>208</v>
          </cell>
          <cell r="GY71" t="str">
            <v>028002</v>
          </cell>
          <cell r="GZ71">
            <v>219</v>
          </cell>
          <cell r="HA71" t="str">
            <v>028002</v>
          </cell>
          <cell r="HB71">
            <v>229</v>
          </cell>
          <cell r="HC71" t="str">
            <v>028002</v>
          </cell>
          <cell r="HD71">
            <v>260</v>
          </cell>
          <cell r="HE71" t="str">
            <v>027100</v>
          </cell>
          <cell r="HF71">
            <v>1</v>
          </cell>
          <cell r="HG71" t="str">
            <v>028002</v>
          </cell>
          <cell r="HH71">
            <v>215</v>
          </cell>
          <cell r="HI71" t="str">
            <v>028000</v>
          </cell>
          <cell r="HJ71">
            <v>884</v>
          </cell>
          <cell r="HK71" t="str">
            <v>028000</v>
          </cell>
          <cell r="HL71">
            <v>762</v>
          </cell>
          <cell r="HM71" t="str">
            <v>028002</v>
          </cell>
          <cell r="HN71">
            <v>239</v>
          </cell>
          <cell r="HO71" t="str">
            <v>028002</v>
          </cell>
          <cell r="HP71">
            <v>248</v>
          </cell>
          <cell r="HQ71" t="str">
            <v>028002</v>
          </cell>
          <cell r="HR71">
            <v>255</v>
          </cell>
          <cell r="HS71" t="str">
            <v>028002</v>
          </cell>
          <cell r="HT71">
            <v>247</v>
          </cell>
          <cell r="HU71" t="str">
            <v>028002</v>
          </cell>
          <cell r="HV71">
            <v>251</v>
          </cell>
          <cell r="HW71" t="str">
            <v>028002</v>
          </cell>
          <cell r="HX71">
            <v>260</v>
          </cell>
          <cell r="HY71" t="str">
            <v>028002</v>
          </cell>
          <cell r="HZ71">
            <v>284</v>
          </cell>
          <cell r="IA71" t="str">
            <v>028000</v>
          </cell>
          <cell r="IB71">
            <v>811</v>
          </cell>
          <cell r="IC71" t="str">
            <v>028002</v>
          </cell>
          <cell r="ID71">
            <v>278</v>
          </cell>
          <cell r="IE71" t="str">
            <v>028000</v>
          </cell>
          <cell r="IF71">
            <v>814</v>
          </cell>
          <cell r="IG71" t="str">
            <v>028002</v>
          </cell>
          <cell r="IH71">
            <v>295</v>
          </cell>
          <cell r="II71" t="str">
            <v>028002</v>
          </cell>
          <cell r="IJ71">
            <v>294</v>
          </cell>
          <cell r="IK71" t="str">
            <v>028000</v>
          </cell>
          <cell r="IL71">
            <v>1031</v>
          </cell>
          <cell r="IM71" t="str">
            <v>028002</v>
          </cell>
          <cell r="IN71">
            <v>242</v>
          </cell>
          <cell r="IO71" t="str">
            <v>028002</v>
          </cell>
          <cell r="IP71">
            <v>265</v>
          </cell>
          <cell r="IQ71" t="str">
            <v>028002</v>
          </cell>
          <cell r="IR71">
            <v>220</v>
          </cell>
          <cell r="IS71" t="str">
            <v>028002</v>
          </cell>
          <cell r="IT71">
            <v>285</v>
          </cell>
          <cell r="IU71" t="str">
            <v>028002</v>
          </cell>
          <cell r="IV71">
            <v>206</v>
          </cell>
          <cell r="IW71" t="str">
            <v>028002</v>
          </cell>
          <cell r="IX71">
            <v>248</v>
          </cell>
          <cell r="IY71" t="str">
            <v>028000</v>
          </cell>
          <cell r="IZ71">
            <v>521</v>
          </cell>
          <cell r="JA71" t="str">
            <v>028002</v>
          </cell>
          <cell r="JB71">
            <v>216</v>
          </cell>
          <cell r="JC71" t="str">
            <v>028004</v>
          </cell>
          <cell r="JD71">
            <v>139</v>
          </cell>
          <cell r="JE71" t="str">
            <v>028002</v>
          </cell>
          <cell r="JF71">
            <v>224</v>
          </cell>
          <cell r="JG71" t="str">
            <v>028002</v>
          </cell>
          <cell r="JH71">
            <v>159</v>
          </cell>
          <cell r="JI71" t="str">
            <v>028002</v>
          </cell>
          <cell r="JJ71">
            <v>207</v>
          </cell>
          <cell r="JK71" t="str">
            <v>028002</v>
          </cell>
          <cell r="JL71">
            <v>135</v>
          </cell>
          <cell r="JM71" t="str">
            <v>028002</v>
          </cell>
          <cell r="JN71">
            <v>177</v>
          </cell>
          <cell r="JO71" t="str">
            <v>028002</v>
          </cell>
          <cell r="JP71">
            <v>127</v>
          </cell>
          <cell r="JQ71" t="str">
            <v>028002</v>
          </cell>
          <cell r="JR71">
            <v>196</v>
          </cell>
          <cell r="JS71" t="str">
            <v>028002</v>
          </cell>
          <cell r="JT71">
            <v>117</v>
          </cell>
          <cell r="JU71" t="str">
            <v>028004</v>
          </cell>
          <cell r="JV71">
            <v>157</v>
          </cell>
          <cell r="JW71" t="str">
            <v>028004</v>
          </cell>
          <cell r="JX71">
            <v>95</v>
          </cell>
          <cell r="JY71" t="str">
            <v>028004</v>
          </cell>
          <cell r="JZ71">
            <v>145</v>
          </cell>
          <cell r="KA71" t="str">
            <v>028004</v>
          </cell>
          <cell r="KB71">
            <v>74</v>
          </cell>
          <cell r="KC71" t="str">
            <v>028004</v>
          </cell>
          <cell r="KD71">
            <v>134</v>
          </cell>
          <cell r="KE71" t="str">
            <v>028004</v>
          </cell>
          <cell r="KF71">
            <v>61</v>
          </cell>
          <cell r="KG71" t="str">
            <v>028004</v>
          </cell>
          <cell r="KH71">
            <v>90</v>
          </cell>
          <cell r="KI71" t="str">
            <v>028004</v>
          </cell>
          <cell r="KJ71">
            <v>59</v>
          </cell>
          <cell r="KK71" t="str">
            <v>028004</v>
          </cell>
          <cell r="KL71">
            <v>81</v>
          </cell>
          <cell r="KM71" t="str">
            <v>028004</v>
          </cell>
          <cell r="KN71">
            <v>53</v>
          </cell>
          <cell r="KO71" t="str">
            <v>028004</v>
          </cell>
          <cell r="KP71">
            <v>71</v>
          </cell>
          <cell r="KQ71" t="str">
            <v>028004</v>
          </cell>
          <cell r="KR71">
            <v>18</v>
          </cell>
          <cell r="KS71" t="str">
            <v>028004</v>
          </cell>
          <cell r="KT71">
            <v>44</v>
          </cell>
          <cell r="KU71" t="str">
            <v>028004</v>
          </cell>
          <cell r="KV71">
            <v>18</v>
          </cell>
          <cell r="KW71" t="str">
            <v>028004</v>
          </cell>
          <cell r="KX71">
            <v>37</v>
          </cell>
          <cell r="KY71" t="str">
            <v>028004</v>
          </cell>
          <cell r="KZ71">
            <v>23</v>
          </cell>
          <cell r="LA71" t="str">
            <v>028004</v>
          </cell>
          <cell r="LB71">
            <v>39</v>
          </cell>
          <cell r="LC71" t="str">
            <v>028004</v>
          </cell>
          <cell r="LD71">
            <v>25</v>
          </cell>
          <cell r="LE71" t="str">
            <v>028004</v>
          </cell>
          <cell r="LF71">
            <v>75</v>
          </cell>
          <cell r="LG71" t="str">
            <v>028004</v>
          </cell>
          <cell r="LH71">
            <v>28</v>
          </cell>
          <cell r="LI71" t="str">
            <v>028004</v>
          </cell>
          <cell r="LJ71">
            <v>91</v>
          </cell>
          <cell r="LK71" t="str">
            <v>028004</v>
          </cell>
          <cell r="LL71">
            <v>53</v>
          </cell>
          <cell r="LM71" t="str">
            <v>028004</v>
          </cell>
          <cell r="LN71">
            <v>122</v>
          </cell>
          <cell r="LO71" t="str">
            <v>028004</v>
          </cell>
          <cell r="LP71">
            <v>53</v>
          </cell>
          <cell r="LQ71" t="str">
            <v>028004</v>
          </cell>
          <cell r="LR71">
            <v>123</v>
          </cell>
          <cell r="LS71" t="str">
            <v>028004</v>
          </cell>
          <cell r="LT71">
            <v>34</v>
          </cell>
          <cell r="LU71" t="str">
            <v>028004</v>
          </cell>
          <cell r="LV71">
            <v>95</v>
          </cell>
          <cell r="LW71" t="str">
            <v>028004</v>
          </cell>
          <cell r="LX71">
            <v>29</v>
          </cell>
          <cell r="LY71" t="str">
            <v>028004</v>
          </cell>
          <cell r="LZ71">
            <v>81</v>
          </cell>
          <cell r="MA71" t="str">
            <v>028004</v>
          </cell>
          <cell r="MB71">
            <v>24</v>
          </cell>
          <cell r="MC71" t="str">
            <v>028004</v>
          </cell>
          <cell r="MD71">
            <v>69</v>
          </cell>
          <cell r="ME71" t="str">
            <v>028004</v>
          </cell>
          <cell r="MF71">
            <v>19</v>
          </cell>
          <cell r="MG71" t="str">
            <v>028004</v>
          </cell>
          <cell r="MH71">
            <v>48</v>
          </cell>
          <cell r="MI71" t="str">
            <v>028004</v>
          </cell>
          <cell r="MJ71">
            <v>22</v>
          </cell>
          <cell r="MK71" t="str">
            <v>028004</v>
          </cell>
          <cell r="ML71">
            <v>55</v>
          </cell>
          <cell r="MM71" t="str">
            <v>028004</v>
          </cell>
          <cell r="MN71">
            <v>14</v>
          </cell>
          <cell r="MO71" t="str">
            <v>028004</v>
          </cell>
          <cell r="MP71">
            <v>37</v>
          </cell>
          <cell r="MQ71" t="str">
            <v>028004</v>
          </cell>
          <cell r="MR71">
            <v>11</v>
          </cell>
          <cell r="MS71" t="str">
            <v>028004</v>
          </cell>
          <cell r="MT71">
            <v>52</v>
          </cell>
          <cell r="MU71" t="str">
            <v>028004</v>
          </cell>
          <cell r="MV71">
            <v>7</v>
          </cell>
          <cell r="MW71" t="str">
            <v>028004</v>
          </cell>
          <cell r="MX71">
            <v>29</v>
          </cell>
          <cell r="MY71" t="str">
            <v>028004</v>
          </cell>
          <cell r="MZ71">
            <v>6</v>
          </cell>
          <cell r="NA71" t="str">
            <v>028004</v>
          </cell>
          <cell r="NB71">
            <v>40</v>
          </cell>
          <cell r="NC71" t="str">
            <v>028004</v>
          </cell>
          <cell r="ND71">
            <v>5</v>
          </cell>
          <cell r="NE71" t="str">
            <v>028004</v>
          </cell>
          <cell r="NF71">
            <v>14</v>
          </cell>
          <cell r="NG71" t="str">
            <v>028004</v>
          </cell>
          <cell r="NH71">
            <v>5</v>
          </cell>
          <cell r="NI71" t="str">
            <v>029001</v>
          </cell>
          <cell r="NJ71">
            <v>39</v>
          </cell>
          <cell r="NM71" t="str">
            <v>029100</v>
          </cell>
          <cell r="NN71">
            <v>15</v>
          </cell>
          <cell r="NQ71" t="str">
            <v>029001</v>
          </cell>
          <cell r="NR71">
            <v>18</v>
          </cell>
          <cell r="NS71" t="str">
            <v>028004</v>
          </cell>
          <cell r="NT71">
            <v>1</v>
          </cell>
          <cell r="NU71" t="str">
            <v>029700</v>
          </cell>
          <cell r="NV71">
            <v>16</v>
          </cell>
          <cell r="NW71" t="str">
            <v>028004</v>
          </cell>
          <cell r="NX71">
            <v>1</v>
          </cell>
        </row>
        <row r="72">
          <cell r="BO72" t="str">
            <v>026005</v>
          </cell>
          <cell r="BP72">
            <v>107</v>
          </cell>
          <cell r="BQ72" t="str">
            <v>026005</v>
          </cell>
          <cell r="BR72">
            <v>67</v>
          </cell>
          <cell r="BS72" t="str">
            <v>027000</v>
          </cell>
          <cell r="BT72">
            <v>23</v>
          </cell>
          <cell r="BU72" t="str">
            <v>027002</v>
          </cell>
          <cell r="BV72">
            <v>81</v>
          </cell>
          <cell r="BW72" t="str">
            <v>027000</v>
          </cell>
          <cell r="BX72">
            <v>1</v>
          </cell>
          <cell r="BY72" t="str">
            <v>027002</v>
          </cell>
          <cell r="BZ72">
            <v>64</v>
          </cell>
          <cell r="CA72" t="str">
            <v>028002</v>
          </cell>
          <cell r="CB72">
            <v>132</v>
          </cell>
          <cell r="CC72" t="str">
            <v>028002</v>
          </cell>
          <cell r="CD72">
            <v>93</v>
          </cell>
          <cell r="CE72" t="str">
            <v>027100</v>
          </cell>
          <cell r="CF72">
            <v>1</v>
          </cell>
          <cell r="CG72" t="str">
            <v>028000</v>
          </cell>
          <cell r="CH72">
            <v>974</v>
          </cell>
          <cell r="CI72" t="str">
            <v>027002</v>
          </cell>
          <cell r="CJ72">
            <v>126</v>
          </cell>
          <cell r="CK72" t="str">
            <v>028002</v>
          </cell>
          <cell r="CL72">
            <v>72</v>
          </cell>
          <cell r="CM72" t="str">
            <v>028004</v>
          </cell>
          <cell r="CN72">
            <v>141</v>
          </cell>
          <cell r="CO72" t="str">
            <v>027100</v>
          </cell>
          <cell r="CP72">
            <v>2</v>
          </cell>
          <cell r="CQ72" t="str">
            <v>028002</v>
          </cell>
          <cell r="CR72">
            <v>127</v>
          </cell>
          <cell r="CS72" t="str">
            <v>027100</v>
          </cell>
          <cell r="CT72">
            <v>1</v>
          </cell>
          <cell r="CU72" t="str">
            <v>028002</v>
          </cell>
          <cell r="CV72">
            <v>147</v>
          </cell>
          <cell r="CW72" t="str">
            <v>028000</v>
          </cell>
          <cell r="CX72">
            <v>908</v>
          </cell>
          <cell r="CY72" t="str">
            <v>028002</v>
          </cell>
          <cell r="CZ72">
            <v>140</v>
          </cell>
          <cell r="DA72" t="str">
            <v>027100</v>
          </cell>
          <cell r="DB72">
            <v>11</v>
          </cell>
          <cell r="DC72" t="str">
            <v>028004</v>
          </cell>
          <cell r="DD72">
            <v>136</v>
          </cell>
          <cell r="DE72" t="str">
            <v>028000</v>
          </cell>
          <cell r="DF72">
            <v>934</v>
          </cell>
          <cell r="DG72" t="str">
            <v>028002</v>
          </cell>
          <cell r="DH72">
            <v>141</v>
          </cell>
          <cell r="DI72" t="str">
            <v>028000</v>
          </cell>
          <cell r="DJ72">
            <v>925</v>
          </cell>
          <cell r="DK72" t="str">
            <v>028002</v>
          </cell>
          <cell r="DL72">
            <v>188</v>
          </cell>
          <cell r="DM72" t="str">
            <v>028002</v>
          </cell>
          <cell r="DN72">
            <v>121</v>
          </cell>
          <cell r="DO72" t="str">
            <v>028004</v>
          </cell>
          <cell r="DP72">
            <v>151</v>
          </cell>
          <cell r="DQ72" t="str">
            <v>028002</v>
          </cell>
          <cell r="DR72">
            <v>133</v>
          </cell>
          <cell r="DS72" t="str">
            <v>028002</v>
          </cell>
          <cell r="DT72">
            <v>204</v>
          </cell>
          <cell r="DU72" t="str">
            <v>028002</v>
          </cell>
          <cell r="DV72">
            <v>150</v>
          </cell>
          <cell r="DW72" t="str">
            <v>028002</v>
          </cell>
          <cell r="DX72">
            <v>198</v>
          </cell>
          <cell r="DY72" t="str">
            <v>028002</v>
          </cell>
          <cell r="DZ72">
            <v>190</v>
          </cell>
          <cell r="EA72" t="str">
            <v>028002</v>
          </cell>
          <cell r="EB72">
            <v>196</v>
          </cell>
          <cell r="EC72" t="str">
            <v>028004</v>
          </cell>
          <cell r="ED72">
            <v>120</v>
          </cell>
          <cell r="EE72" t="str">
            <v>028004</v>
          </cell>
          <cell r="EF72">
            <v>193</v>
          </cell>
          <cell r="EG72" t="str">
            <v>027100</v>
          </cell>
          <cell r="EH72">
            <v>1</v>
          </cell>
          <cell r="EI72" t="str">
            <v>028002</v>
          </cell>
          <cell r="EJ72">
            <v>221</v>
          </cell>
          <cell r="EK72" t="str">
            <v>028004</v>
          </cell>
          <cell r="EL72">
            <v>138</v>
          </cell>
          <cell r="EM72" t="str">
            <v>028004</v>
          </cell>
          <cell r="EN72">
            <v>148</v>
          </cell>
          <cell r="EO72" t="str">
            <v>028004</v>
          </cell>
          <cell r="EP72">
            <v>140</v>
          </cell>
          <cell r="EQ72" t="str">
            <v>028004</v>
          </cell>
          <cell r="ER72">
            <v>159</v>
          </cell>
          <cell r="ES72" t="str">
            <v>028002</v>
          </cell>
          <cell r="ET72">
            <v>182</v>
          </cell>
          <cell r="EU72" t="str">
            <v>028004</v>
          </cell>
          <cell r="EV72">
            <v>158</v>
          </cell>
          <cell r="EW72" t="str">
            <v>028002</v>
          </cell>
          <cell r="EX72">
            <v>174</v>
          </cell>
          <cell r="EY72" t="str">
            <v>028400</v>
          </cell>
          <cell r="EZ72">
            <v>1</v>
          </cell>
          <cell r="FA72" t="str">
            <v>028004</v>
          </cell>
          <cell r="FB72">
            <v>148</v>
          </cell>
          <cell r="FC72" t="str">
            <v>028004</v>
          </cell>
          <cell r="FD72">
            <v>149</v>
          </cell>
          <cell r="FE72" t="str">
            <v>028004</v>
          </cell>
          <cell r="FF72">
            <v>157</v>
          </cell>
          <cell r="FG72" t="str">
            <v>028004</v>
          </cell>
          <cell r="FH72">
            <v>130</v>
          </cell>
          <cell r="FI72" t="str">
            <v>028004</v>
          </cell>
          <cell r="FJ72">
            <v>131</v>
          </cell>
          <cell r="FK72" t="str">
            <v>028002</v>
          </cell>
          <cell r="FL72">
            <v>148</v>
          </cell>
          <cell r="FM72" t="str">
            <v>028004</v>
          </cell>
          <cell r="FN72">
            <v>138</v>
          </cell>
          <cell r="FO72" t="str">
            <v>028004</v>
          </cell>
          <cell r="FP72">
            <v>136</v>
          </cell>
          <cell r="FQ72" t="str">
            <v>028004</v>
          </cell>
          <cell r="FR72">
            <v>150</v>
          </cell>
          <cell r="FS72" t="str">
            <v>028004</v>
          </cell>
          <cell r="FT72">
            <v>136</v>
          </cell>
          <cell r="FU72" t="str">
            <v>028004</v>
          </cell>
          <cell r="FV72">
            <v>142</v>
          </cell>
          <cell r="FW72" t="str">
            <v>028004</v>
          </cell>
          <cell r="FX72">
            <v>137</v>
          </cell>
          <cell r="FY72" t="str">
            <v>028004</v>
          </cell>
          <cell r="FZ72">
            <v>180</v>
          </cell>
          <cell r="GA72" t="str">
            <v>028002</v>
          </cell>
          <cell r="GB72">
            <v>166</v>
          </cell>
          <cell r="GC72" t="str">
            <v>028004</v>
          </cell>
          <cell r="GD72">
            <v>130</v>
          </cell>
          <cell r="GE72" t="str">
            <v>028002</v>
          </cell>
          <cell r="GF72">
            <v>171</v>
          </cell>
          <cell r="GG72" t="str">
            <v>028002</v>
          </cell>
          <cell r="GH72">
            <v>201</v>
          </cell>
          <cell r="GI72" t="str">
            <v>028002</v>
          </cell>
          <cell r="GJ72">
            <v>189</v>
          </cell>
          <cell r="GK72" t="str">
            <v>028004</v>
          </cell>
          <cell r="GL72">
            <v>155</v>
          </cell>
          <cell r="GM72" t="str">
            <v>028004</v>
          </cell>
          <cell r="GN72">
            <v>176</v>
          </cell>
          <cell r="GO72" t="str">
            <v>028004</v>
          </cell>
          <cell r="GP72">
            <v>167</v>
          </cell>
          <cell r="GQ72" t="str">
            <v>028004</v>
          </cell>
          <cell r="GR72">
            <v>165</v>
          </cell>
          <cell r="GS72" t="str">
            <v>028004</v>
          </cell>
          <cell r="GT72">
            <v>157</v>
          </cell>
          <cell r="GU72" t="str">
            <v>028004</v>
          </cell>
          <cell r="GV72">
            <v>173</v>
          </cell>
          <cell r="GW72" t="str">
            <v>028004</v>
          </cell>
          <cell r="GX72">
            <v>157</v>
          </cell>
          <cell r="GY72" t="str">
            <v>028004</v>
          </cell>
          <cell r="GZ72">
            <v>182</v>
          </cell>
          <cell r="HA72" t="str">
            <v>028004</v>
          </cell>
          <cell r="HB72">
            <v>170</v>
          </cell>
          <cell r="HC72" t="str">
            <v>028004</v>
          </cell>
          <cell r="HD72">
            <v>193</v>
          </cell>
          <cell r="HE72" t="str">
            <v>028000</v>
          </cell>
          <cell r="HF72">
            <v>901</v>
          </cell>
          <cell r="HG72" t="str">
            <v>028004</v>
          </cell>
          <cell r="HH72">
            <v>214</v>
          </cell>
          <cell r="HI72" t="str">
            <v>028002</v>
          </cell>
          <cell r="HJ72">
            <v>228</v>
          </cell>
          <cell r="HK72" t="str">
            <v>028002</v>
          </cell>
          <cell r="HL72">
            <v>199</v>
          </cell>
          <cell r="HM72" t="str">
            <v>028004</v>
          </cell>
          <cell r="HN72">
            <v>230</v>
          </cell>
          <cell r="HO72" t="str">
            <v>028004</v>
          </cell>
          <cell r="HP72">
            <v>228</v>
          </cell>
          <cell r="HQ72" t="str">
            <v>028004</v>
          </cell>
          <cell r="HR72">
            <v>237</v>
          </cell>
          <cell r="HS72" t="str">
            <v>028004</v>
          </cell>
          <cell r="HT72">
            <v>197</v>
          </cell>
          <cell r="HU72" t="str">
            <v>028004</v>
          </cell>
          <cell r="HV72">
            <v>229</v>
          </cell>
          <cell r="HW72" t="str">
            <v>028004</v>
          </cell>
          <cell r="HX72">
            <v>243</v>
          </cell>
          <cell r="HY72" t="str">
            <v>028004</v>
          </cell>
          <cell r="HZ72">
            <v>219</v>
          </cell>
          <cell r="IA72" t="str">
            <v>028002</v>
          </cell>
          <cell r="IB72">
            <v>287</v>
          </cell>
          <cell r="IC72" t="str">
            <v>028004</v>
          </cell>
          <cell r="ID72">
            <v>243</v>
          </cell>
          <cell r="IE72" t="str">
            <v>028002</v>
          </cell>
          <cell r="IF72">
            <v>271</v>
          </cell>
          <cell r="IG72" t="str">
            <v>028004</v>
          </cell>
          <cell r="IH72">
            <v>264</v>
          </cell>
          <cell r="II72" t="str">
            <v>028004</v>
          </cell>
          <cell r="IJ72">
            <v>273</v>
          </cell>
          <cell r="IK72" t="str">
            <v>028002</v>
          </cell>
          <cell r="IL72">
            <v>305</v>
          </cell>
          <cell r="IM72" t="str">
            <v>028004</v>
          </cell>
          <cell r="IN72">
            <v>230</v>
          </cell>
          <cell r="IO72" t="str">
            <v>028004</v>
          </cell>
          <cell r="IP72">
            <v>240</v>
          </cell>
          <cell r="IQ72" t="str">
            <v>028004</v>
          </cell>
          <cell r="IR72">
            <v>218</v>
          </cell>
          <cell r="IS72" t="str">
            <v>028004</v>
          </cell>
          <cell r="IT72">
            <v>204</v>
          </cell>
          <cell r="IU72" t="str">
            <v>028004</v>
          </cell>
          <cell r="IV72">
            <v>161</v>
          </cell>
          <cell r="IW72" t="str">
            <v>028004</v>
          </cell>
          <cell r="IX72">
            <v>204</v>
          </cell>
          <cell r="IY72" t="str">
            <v>028002</v>
          </cell>
          <cell r="IZ72">
            <v>201</v>
          </cell>
          <cell r="JA72" t="str">
            <v>028004</v>
          </cell>
          <cell r="JB72">
            <v>191</v>
          </cell>
          <cell r="JC72" t="str">
            <v>029001</v>
          </cell>
          <cell r="JD72">
            <v>440</v>
          </cell>
          <cell r="JE72" t="str">
            <v>028004</v>
          </cell>
          <cell r="JF72">
            <v>182</v>
          </cell>
          <cell r="JG72" t="str">
            <v>028004</v>
          </cell>
          <cell r="JH72">
            <v>153</v>
          </cell>
          <cell r="JI72" t="str">
            <v>028004</v>
          </cell>
          <cell r="JJ72">
            <v>178</v>
          </cell>
          <cell r="JK72" t="str">
            <v>028004</v>
          </cell>
          <cell r="JL72">
            <v>127</v>
          </cell>
          <cell r="JM72" t="str">
            <v>028004</v>
          </cell>
          <cell r="JN72">
            <v>138</v>
          </cell>
          <cell r="JO72" t="str">
            <v>028004</v>
          </cell>
          <cell r="JP72">
            <v>116</v>
          </cell>
          <cell r="JQ72" t="str">
            <v>028004</v>
          </cell>
          <cell r="JR72">
            <v>141</v>
          </cell>
          <cell r="JS72" t="str">
            <v>028004</v>
          </cell>
          <cell r="JT72">
            <v>107</v>
          </cell>
          <cell r="JU72" t="str">
            <v>029001</v>
          </cell>
          <cell r="JV72">
            <v>518</v>
          </cell>
          <cell r="JW72" t="str">
            <v>029001</v>
          </cell>
          <cell r="JX72">
            <v>237</v>
          </cell>
          <cell r="JY72" t="str">
            <v>029001</v>
          </cell>
          <cell r="JZ72">
            <v>453</v>
          </cell>
          <cell r="KA72" t="str">
            <v>029001</v>
          </cell>
          <cell r="KB72">
            <v>253</v>
          </cell>
          <cell r="KC72" t="str">
            <v>029001</v>
          </cell>
          <cell r="KD72">
            <v>431</v>
          </cell>
          <cell r="KE72" t="str">
            <v>029001</v>
          </cell>
          <cell r="KF72">
            <v>159</v>
          </cell>
          <cell r="KG72" t="str">
            <v>029001</v>
          </cell>
          <cell r="KH72">
            <v>299</v>
          </cell>
          <cell r="KI72" t="str">
            <v>029001</v>
          </cell>
          <cell r="KJ72">
            <v>170</v>
          </cell>
          <cell r="KK72" t="str">
            <v>029001</v>
          </cell>
          <cell r="KL72">
            <v>311</v>
          </cell>
          <cell r="KM72" t="str">
            <v>029001</v>
          </cell>
          <cell r="KN72">
            <v>138</v>
          </cell>
          <cell r="KO72" t="str">
            <v>029001</v>
          </cell>
          <cell r="KP72">
            <v>281</v>
          </cell>
          <cell r="KQ72" t="str">
            <v>029001</v>
          </cell>
          <cell r="KR72">
            <v>81</v>
          </cell>
          <cell r="KS72" t="str">
            <v>029001</v>
          </cell>
          <cell r="KT72">
            <v>153</v>
          </cell>
          <cell r="KU72" t="str">
            <v>029001</v>
          </cell>
          <cell r="KV72">
            <v>36</v>
          </cell>
          <cell r="KW72" t="str">
            <v>029001</v>
          </cell>
          <cell r="KX72">
            <v>88</v>
          </cell>
          <cell r="KY72" t="str">
            <v>029001</v>
          </cell>
          <cell r="KZ72">
            <v>41</v>
          </cell>
          <cell r="LA72" t="str">
            <v>029001</v>
          </cell>
          <cell r="LB72">
            <v>65</v>
          </cell>
          <cell r="LC72" t="str">
            <v>029001</v>
          </cell>
          <cell r="LD72">
            <v>70</v>
          </cell>
          <cell r="LE72" t="str">
            <v>029001</v>
          </cell>
          <cell r="LF72">
            <v>212</v>
          </cell>
          <cell r="LG72" t="str">
            <v>029001</v>
          </cell>
          <cell r="LH72">
            <v>84</v>
          </cell>
          <cell r="LI72" t="str">
            <v>029001</v>
          </cell>
          <cell r="LJ72">
            <v>249</v>
          </cell>
          <cell r="LK72" t="str">
            <v>029001</v>
          </cell>
          <cell r="LL72">
            <v>73</v>
          </cell>
          <cell r="LM72" t="str">
            <v>029001</v>
          </cell>
          <cell r="LN72">
            <v>240</v>
          </cell>
          <cell r="LO72" t="str">
            <v>029001</v>
          </cell>
          <cell r="LP72">
            <v>73</v>
          </cell>
          <cell r="LQ72" t="str">
            <v>029001</v>
          </cell>
          <cell r="LR72">
            <v>270</v>
          </cell>
          <cell r="LS72" t="str">
            <v>029001</v>
          </cell>
          <cell r="LT72">
            <v>64</v>
          </cell>
          <cell r="LU72" t="str">
            <v>029001</v>
          </cell>
          <cell r="LV72">
            <v>243</v>
          </cell>
          <cell r="LW72" t="str">
            <v>029001</v>
          </cell>
          <cell r="LX72">
            <v>66</v>
          </cell>
          <cell r="LY72" t="str">
            <v>028400</v>
          </cell>
          <cell r="LZ72">
            <v>1</v>
          </cell>
          <cell r="MA72" t="str">
            <v>029001</v>
          </cell>
          <cell r="MB72">
            <v>49</v>
          </cell>
          <cell r="MC72" t="str">
            <v>029001</v>
          </cell>
          <cell r="MD72">
            <v>193</v>
          </cell>
          <cell r="ME72" t="str">
            <v>029001</v>
          </cell>
          <cell r="MF72">
            <v>39</v>
          </cell>
          <cell r="MG72" t="str">
            <v>029001</v>
          </cell>
          <cell r="MH72">
            <v>147</v>
          </cell>
          <cell r="MI72" t="str">
            <v>029001</v>
          </cell>
          <cell r="MJ72">
            <v>23</v>
          </cell>
          <cell r="MK72" t="str">
            <v>029001</v>
          </cell>
          <cell r="ML72">
            <v>101</v>
          </cell>
          <cell r="MM72" t="str">
            <v>029001</v>
          </cell>
          <cell r="MN72">
            <v>22</v>
          </cell>
          <cell r="MO72" t="str">
            <v>029001</v>
          </cell>
          <cell r="MP72">
            <v>66</v>
          </cell>
          <cell r="MQ72" t="str">
            <v>029001</v>
          </cell>
          <cell r="MR72">
            <v>16</v>
          </cell>
          <cell r="MS72" t="str">
            <v>029001</v>
          </cell>
          <cell r="MT72">
            <v>98</v>
          </cell>
          <cell r="MU72" t="str">
            <v>029001</v>
          </cell>
          <cell r="MV72">
            <v>16</v>
          </cell>
          <cell r="MW72" t="str">
            <v>028300</v>
          </cell>
          <cell r="MX72">
            <v>1</v>
          </cell>
          <cell r="MY72" t="str">
            <v>029001</v>
          </cell>
          <cell r="MZ72">
            <v>8</v>
          </cell>
          <cell r="NA72" t="str">
            <v>029001</v>
          </cell>
          <cell r="NB72">
            <v>51</v>
          </cell>
          <cell r="NC72" t="str">
            <v>029001</v>
          </cell>
          <cell r="ND72">
            <v>12</v>
          </cell>
          <cell r="NE72" t="str">
            <v>029001</v>
          </cell>
          <cell r="NF72">
            <v>38</v>
          </cell>
          <cell r="NG72" t="str">
            <v>029001</v>
          </cell>
          <cell r="NH72">
            <v>12</v>
          </cell>
          <cell r="NI72" t="str">
            <v>029100</v>
          </cell>
          <cell r="NJ72">
            <v>28</v>
          </cell>
          <cell r="NK72" t="str">
            <v>029001</v>
          </cell>
          <cell r="NL72">
            <v>5</v>
          </cell>
          <cell r="NM72" t="str">
            <v>029300</v>
          </cell>
          <cell r="NN72">
            <v>12</v>
          </cell>
          <cell r="NO72" t="str">
            <v>029001</v>
          </cell>
          <cell r="NP72">
            <v>2</v>
          </cell>
          <cell r="NQ72" t="str">
            <v>029100</v>
          </cell>
          <cell r="NR72">
            <v>5</v>
          </cell>
          <cell r="NS72" t="str">
            <v>029100</v>
          </cell>
          <cell r="NT72">
            <v>2</v>
          </cell>
          <cell r="NW72" t="str">
            <v>029001</v>
          </cell>
          <cell r="NX72">
            <v>1</v>
          </cell>
          <cell r="OE72" t="str">
            <v>029001</v>
          </cell>
          <cell r="OF72">
            <v>1</v>
          </cell>
          <cell r="OM72" t="str">
            <v>029001</v>
          </cell>
          <cell r="ON72">
            <v>1</v>
          </cell>
        </row>
        <row r="73">
          <cell r="BO73" t="str">
            <v>027000</v>
          </cell>
          <cell r="BP73">
            <v>267</v>
          </cell>
          <cell r="BQ73" t="str">
            <v>027000</v>
          </cell>
          <cell r="BR73">
            <v>225</v>
          </cell>
          <cell r="BS73" t="str">
            <v>027001</v>
          </cell>
          <cell r="BT73">
            <v>190</v>
          </cell>
          <cell r="BU73" t="str">
            <v>027100</v>
          </cell>
          <cell r="BV73">
            <v>6</v>
          </cell>
          <cell r="BW73" t="str">
            <v>027001</v>
          </cell>
          <cell r="BX73">
            <v>197</v>
          </cell>
          <cell r="BY73" t="str">
            <v>028000</v>
          </cell>
          <cell r="BZ73">
            <v>1002</v>
          </cell>
          <cell r="CA73" t="str">
            <v>028004</v>
          </cell>
          <cell r="CB73">
            <v>115</v>
          </cell>
          <cell r="CC73" t="str">
            <v>028004</v>
          </cell>
          <cell r="CD73">
            <v>81</v>
          </cell>
          <cell r="CE73" t="str">
            <v>028000</v>
          </cell>
          <cell r="CF73">
            <v>1041</v>
          </cell>
          <cell r="CG73" t="str">
            <v>028002</v>
          </cell>
          <cell r="CH73">
            <v>82</v>
          </cell>
          <cell r="CI73" t="str">
            <v>028000</v>
          </cell>
          <cell r="CJ73">
            <v>931</v>
          </cell>
          <cell r="CK73" t="str">
            <v>028004</v>
          </cell>
          <cell r="CL73">
            <v>68</v>
          </cell>
          <cell r="CM73" t="str">
            <v>029001</v>
          </cell>
          <cell r="CN73">
            <v>364</v>
          </cell>
          <cell r="CO73" t="str">
            <v>028000</v>
          </cell>
          <cell r="CP73">
            <v>823</v>
          </cell>
          <cell r="CQ73" t="str">
            <v>028004</v>
          </cell>
          <cell r="CR73">
            <v>129</v>
          </cell>
          <cell r="CS73" t="str">
            <v>028000</v>
          </cell>
          <cell r="CT73">
            <v>908</v>
          </cell>
          <cell r="CU73" t="str">
            <v>028004</v>
          </cell>
          <cell r="CV73">
            <v>120</v>
          </cell>
          <cell r="CW73" t="str">
            <v>028002</v>
          </cell>
          <cell r="CX73">
            <v>120</v>
          </cell>
          <cell r="CY73" t="str">
            <v>028004</v>
          </cell>
          <cell r="CZ73">
            <v>112</v>
          </cell>
          <cell r="DA73" t="str">
            <v>028000</v>
          </cell>
          <cell r="DB73">
            <v>977</v>
          </cell>
          <cell r="DC73" t="str">
            <v>028400</v>
          </cell>
          <cell r="DD73">
            <v>1</v>
          </cell>
          <cell r="DE73" t="str">
            <v>028002</v>
          </cell>
          <cell r="DF73">
            <v>101</v>
          </cell>
          <cell r="DG73" t="str">
            <v>028004</v>
          </cell>
          <cell r="DH73">
            <v>128</v>
          </cell>
          <cell r="DI73" t="str">
            <v>028002</v>
          </cell>
          <cell r="DJ73">
            <v>112</v>
          </cell>
          <cell r="DK73" t="str">
            <v>028004</v>
          </cell>
          <cell r="DL73">
            <v>137</v>
          </cell>
          <cell r="DM73" t="str">
            <v>028004</v>
          </cell>
          <cell r="DN73">
            <v>99</v>
          </cell>
          <cell r="DO73" t="str">
            <v>029001</v>
          </cell>
          <cell r="DP73">
            <v>538</v>
          </cell>
          <cell r="DQ73" t="str">
            <v>028004</v>
          </cell>
          <cell r="DR73">
            <v>97</v>
          </cell>
          <cell r="DS73" t="str">
            <v>028004</v>
          </cell>
          <cell r="DT73">
            <v>161</v>
          </cell>
          <cell r="DU73" t="str">
            <v>028004</v>
          </cell>
          <cell r="DV73">
            <v>103</v>
          </cell>
          <cell r="DW73" t="str">
            <v>028004</v>
          </cell>
          <cell r="DX73">
            <v>153</v>
          </cell>
          <cell r="DY73" t="str">
            <v>028004</v>
          </cell>
          <cell r="DZ73">
            <v>135</v>
          </cell>
          <cell r="EA73" t="str">
            <v>028004</v>
          </cell>
          <cell r="EB73">
            <v>199</v>
          </cell>
          <cell r="EC73" t="str">
            <v>028300</v>
          </cell>
          <cell r="ED73">
            <v>1</v>
          </cell>
          <cell r="EE73" t="str">
            <v>029001</v>
          </cell>
          <cell r="EF73">
            <v>819</v>
          </cell>
          <cell r="EG73" t="str">
            <v>028000</v>
          </cell>
          <cell r="EH73">
            <v>1399</v>
          </cell>
          <cell r="EI73" t="str">
            <v>028004</v>
          </cell>
          <cell r="EJ73">
            <v>181</v>
          </cell>
          <cell r="EK73" t="str">
            <v>029001</v>
          </cell>
          <cell r="EL73">
            <v>635</v>
          </cell>
          <cell r="EM73" t="str">
            <v>029001</v>
          </cell>
          <cell r="EN73">
            <v>629</v>
          </cell>
          <cell r="EO73" t="str">
            <v>029001</v>
          </cell>
          <cell r="EP73">
            <v>603</v>
          </cell>
          <cell r="EQ73" t="str">
            <v>029001</v>
          </cell>
          <cell r="ER73">
            <v>604</v>
          </cell>
          <cell r="ES73" t="str">
            <v>028004</v>
          </cell>
          <cell r="ET73">
            <v>150</v>
          </cell>
          <cell r="EU73" t="str">
            <v>029001</v>
          </cell>
          <cell r="EV73">
            <v>618</v>
          </cell>
          <cell r="EW73" t="str">
            <v>028004</v>
          </cell>
          <cell r="EX73">
            <v>129</v>
          </cell>
          <cell r="EY73" t="str">
            <v>029001</v>
          </cell>
          <cell r="EZ73">
            <v>585</v>
          </cell>
          <cell r="FA73" t="str">
            <v>028300</v>
          </cell>
          <cell r="FB73">
            <v>1</v>
          </cell>
          <cell r="FC73" t="str">
            <v>028300</v>
          </cell>
          <cell r="FD73">
            <v>1</v>
          </cell>
          <cell r="FE73" t="str">
            <v>028800</v>
          </cell>
          <cell r="FF73">
            <v>1</v>
          </cell>
          <cell r="FG73" t="str">
            <v>029001</v>
          </cell>
          <cell r="FH73">
            <v>507</v>
          </cell>
          <cell r="FI73" t="str">
            <v>028400</v>
          </cell>
          <cell r="FJ73">
            <v>1</v>
          </cell>
          <cell r="FK73" t="str">
            <v>028004</v>
          </cell>
          <cell r="FL73">
            <v>135</v>
          </cell>
          <cell r="FM73" t="str">
            <v>029001</v>
          </cell>
          <cell r="FN73">
            <v>559</v>
          </cell>
          <cell r="FO73" t="str">
            <v>029001</v>
          </cell>
          <cell r="FP73">
            <v>473</v>
          </cell>
          <cell r="FQ73" t="str">
            <v>029001</v>
          </cell>
          <cell r="FR73">
            <v>527</v>
          </cell>
          <cell r="FS73" t="str">
            <v>029001</v>
          </cell>
          <cell r="FT73">
            <v>460</v>
          </cell>
          <cell r="FU73" t="str">
            <v>029001</v>
          </cell>
          <cell r="FV73">
            <v>512</v>
          </cell>
          <cell r="FW73" t="str">
            <v>029001</v>
          </cell>
          <cell r="FX73">
            <v>479</v>
          </cell>
          <cell r="FY73" t="str">
            <v>029001</v>
          </cell>
          <cell r="FZ73">
            <v>564</v>
          </cell>
          <cell r="GA73" t="str">
            <v>028004</v>
          </cell>
          <cell r="GB73">
            <v>134</v>
          </cell>
          <cell r="GC73" t="str">
            <v>029001</v>
          </cell>
          <cell r="GD73">
            <v>483</v>
          </cell>
          <cell r="GE73" t="str">
            <v>028004</v>
          </cell>
          <cell r="GF73">
            <v>128</v>
          </cell>
          <cell r="GG73" t="str">
            <v>028004</v>
          </cell>
          <cell r="GH73">
            <v>178</v>
          </cell>
          <cell r="GI73" t="str">
            <v>028004</v>
          </cell>
          <cell r="GJ73">
            <v>134</v>
          </cell>
          <cell r="GK73" t="str">
            <v>029001</v>
          </cell>
          <cell r="GL73">
            <v>476</v>
          </cell>
          <cell r="GM73" t="str">
            <v>029001</v>
          </cell>
          <cell r="GN73">
            <v>473</v>
          </cell>
          <cell r="GO73" t="str">
            <v>029001</v>
          </cell>
          <cell r="GP73">
            <v>486</v>
          </cell>
          <cell r="GQ73" t="str">
            <v>029001</v>
          </cell>
          <cell r="GR73">
            <v>450</v>
          </cell>
          <cell r="GS73" t="str">
            <v>029001</v>
          </cell>
          <cell r="GT73">
            <v>494</v>
          </cell>
          <cell r="GU73" t="str">
            <v>029001</v>
          </cell>
          <cell r="GV73">
            <v>477</v>
          </cell>
          <cell r="GW73" t="str">
            <v>029001</v>
          </cell>
          <cell r="GX73">
            <v>498</v>
          </cell>
          <cell r="GY73" t="str">
            <v>028800</v>
          </cell>
          <cell r="GZ73">
            <v>1</v>
          </cell>
          <cell r="HA73" t="str">
            <v>029001</v>
          </cell>
          <cell r="HB73">
            <v>496</v>
          </cell>
          <cell r="HC73" t="str">
            <v>029001</v>
          </cell>
          <cell r="HD73">
            <v>425</v>
          </cell>
          <cell r="HE73" t="str">
            <v>028002</v>
          </cell>
          <cell r="HF73">
            <v>188</v>
          </cell>
          <cell r="HG73" t="str">
            <v>029001</v>
          </cell>
          <cell r="HH73">
            <v>473</v>
          </cell>
          <cell r="HI73" t="str">
            <v>028004</v>
          </cell>
          <cell r="HJ73">
            <v>167</v>
          </cell>
          <cell r="HK73" t="str">
            <v>028004</v>
          </cell>
          <cell r="HL73">
            <v>224</v>
          </cell>
          <cell r="HM73" t="str">
            <v>029001</v>
          </cell>
          <cell r="HN73">
            <v>569</v>
          </cell>
          <cell r="HO73" t="str">
            <v>029001</v>
          </cell>
          <cell r="HP73">
            <v>551</v>
          </cell>
          <cell r="HQ73" t="str">
            <v>029001</v>
          </cell>
          <cell r="HR73">
            <v>662</v>
          </cell>
          <cell r="HS73" t="str">
            <v>029001</v>
          </cell>
          <cell r="HT73">
            <v>499</v>
          </cell>
          <cell r="HU73" t="str">
            <v>029001</v>
          </cell>
          <cell r="HV73">
            <v>611</v>
          </cell>
          <cell r="HW73" t="str">
            <v>029001</v>
          </cell>
          <cell r="HX73">
            <v>560</v>
          </cell>
          <cell r="HY73" t="str">
            <v>029001</v>
          </cell>
          <cell r="HZ73">
            <v>669</v>
          </cell>
          <cell r="IA73" t="str">
            <v>028004</v>
          </cell>
          <cell r="IB73">
            <v>207</v>
          </cell>
          <cell r="IC73" t="str">
            <v>029001</v>
          </cell>
          <cell r="ID73">
            <v>777</v>
          </cell>
          <cell r="IE73" t="str">
            <v>028004</v>
          </cell>
          <cell r="IF73">
            <v>237</v>
          </cell>
          <cell r="IG73" t="str">
            <v>029001</v>
          </cell>
          <cell r="IH73">
            <v>810</v>
          </cell>
          <cell r="II73" t="str">
            <v>028400</v>
          </cell>
          <cell r="IJ73">
            <v>1</v>
          </cell>
          <cell r="IK73" t="str">
            <v>028004</v>
          </cell>
          <cell r="IL73">
            <v>241</v>
          </cell>
          <cell r="IM73" t="str">
            <v>029001</v>
          </cell>
          <cell r="IN73">
            <v>629</v>
          </cell>
          <cell r="IO73" t="str">
            <v>029001</v>
          </cell>
          <cell r="IP73">
            <v>770</v>
          </cell>
          <cell r="IQ73" t="str">
            <v>029001</v>
          </cell>
          <cell r="IR73">
            <v>548</v>
          </cell>
          <cell r="IS73" t="str">
            <v>029001</v>
          </cell>
          <cell r="IT73">
            <v>715</v>
          </cell>
          <cell r="IU73" t="str">
            <v>029001</v>
          </cell>
          <cell r="IV73">
            <v>535</v>
          </cell>
          <cell r="IW73" t="str">
            <v>029001</v>
          </cell>
          <cell r="IX73">
            <v>731</v>
          </cell>
          <cell r="IY73" t="str">
            <v>028004</v>
          </cell>
          <cell r="IZ73">
            <v>171</v>
          </cell>
          <cell r="JA73" t="str">
            <v>029001</v>
          </cell>
          <cell r="JB73">
            <v>637</v>
          </cell>
          <cell r="JC73" t="str">
            <v>029100</v>
          </cell>
          <cell r="JD73">
            <v>499</v>
          </cell>
          <cell r="JE73" t="str">
            <v>028400</v>
          </cell>
          <cell r="JF73">
            <v>1</v>
          </cell>
          <cell r="JG73" t="str">
            <v>029001</v>
          </cell>
          <cell r="JH73">
            <v>455</v>
          </cell>
          <cell r="JI73" t="str">
            <v>029001</v>
          </cell>
          <cell r="JJ73">
            <v>683</v>
          </cell>
          <cell r="JK73" t="str">
            <v>029001</v>
          </cell>
          <cell r="JL73">
            <v>330</v>
          </cell>
          <cell r="JM73" t="str">
            <v>029001</v>
          </cell>
          <cell r="JN73">
            <v>543</v>
          </cell>
          <cell r="JO73" t="str">
            <v>029001</v>
          </cell>
          <cell r="JP73">
            <v>368</v>
          </cell>
          <cell r="JQ73" t="str">
            <v>029001</v>
          </cell>
          <cell r="JR73">
            <v>569</v>
          </cell>
          <cell r="JS73" t="str">
            <v>029001</v>
          </cell>
          <cell r="JT73">
            <v>318</v>
          </cell>
          <cell r="JU73" t="str">
            <v>029100</v>
          </cell>
          <cell r="JV73">
            <v>685</v>
          </cell>
          <cell r="JW73" t="str">
            <v>029100</v>
          </cell>
          <cell r="JX73">
            <v>306</v>
          </cell>
          <cell r="JY73" t="str">
            <v>029100</v>
          </cell>
          <cell r="JZ73">
            <v>585</v>
          </cell>
          <cell r="KA73" t="str">
            <v>029100</v>
          </cell>
          <cell r="KB73">
            <v>280</v>
          </cell>
          <cell r="KC73" t="str">
            <v>029100</v>
          </cell>
          <cell r="KD73">
            <v>624</v>
          </cell>
          <cell r="KE73" t="str">
            <v>029100</v>
          </cell>
          <cell r="KF73">
            <v>211</v>
          </cell>
          <cell r="KG73" t="str">
            <v>029100</v>
          </cell>
          <cell r="KH73">
            <v>433</v>
          </cell>
          <cell r="KI73" t="str">
            <v>029100</v>
          </cell>
          <cell r="KJ73">
            <v>227</v>
          </cell>
          <cell r="KK73" t="str">
            <v>029100</v>
          </cell>
          <cell r="KL73">
            <v>424</v>
          </cell>
          <cell r="KM73" t="str">
            <v>029100</v>
          </cell>
          <cell r="KN73">
            <v>182</v>
          </cell>
          <cell r="KO73" t="str">
            <v>029100</v>
          </cell>
          <cell r="KP73">
            <v>362</v>
          </cell>
          <cell r="KQ73" t="str">
            <v>029100</v>
          </cell>
          <cell r="KR73">
            <v>97</v>
          </cell>
          <cell r="KS73" t="str">
            <v>029100</v>
          </cell>
          <cell r="KT73">
            <v>164</v>
          </cell>
          <cell r="KU73" t="str">
            <v>029100</v>
          </cell>
          <cell r="KV73">
            <v>51</v>
          </cell>
          <cell r="KW73" t="str">
            <v>029100</v>
          </cell>
          <cell r="KX73">
            <v>107</v>
          </cell>
          <cell r="KY73" t="str">
            <v>029100</v>
          </cell>
          <cell r="KZ73">
            <v>54</v>
          </cell>
          <cell r="LA73" t="str">
            <v>029100</v>
          </cell>
          <cell r="LB73">
            <v>124</v>
          </cell>
          <cell r="LC73" t="str">
            <v>029100</v>
          </cell>
          <cell r="LD73">
            <v>58</v>
          </cell>
          <cell r="LE73" t="str">
            <v>029100</v>
          </cell>
          <cell r="LF73">
            <v>164</v>
          </cell>
          <cell r="LG73" t="str">
            <v>029100</v>
          </cell>
          <cell r="LH73">
            <v>83</v>
          </cell>
          <cell r="LI73" t="str">
            <v>029100</v>
          </cell>
          <cell r="LJ73">
            <v>223</v>
          </cell>
          <cell r="LK73" t="str">
            <v>029100</v>
          </cell>
          <cell r="LL73">
            <v>62</v>
          </cell>
          <cell r="LM73" t="str">
            <v>029100</v>
          </cell>
          <cell r="LN73">
            <v>191</v>
          </cell>
          <cell r="LO73" t="str">
            <v>029100</v>
          </cell>
          <cell r="LP73">
            <v>72</v>
          </cell>
          <cell r="LQ73" t="str">
            <v>029100</v>
          </cell>
          <cell r="LR73">
            <v>200</v>
          </cell>
          <cell r="LS73" t="str">
            <v>029100</v>
          </cell>
          <cell r="LT73">
            <v>54</v>
          </cell>
          <cell r="LU73" t="str">
            <v>029100</v>
          </cell>
          <cell r="LV73">
            <v>183</v>
          </cell>
          <cell r="LW73" t="str">
            <v>029100</v>
          </cell>
          <cell r="LX73">
            <v>38</v>
          </cell>
          <cell r="LY73" t="str">
            <v>029001</v>
          </cell>
          <cell r="LZ73">
            <v>203</v>
          </cell>
          <cell r="MA73" t="str">
            <v>029100</v>
          </cell>
          <cell r="MB73">
            <v>43</v>
          </cell>
          <cell r="MC73" t="str">
            <v>029100</v>
          </cell>
          <cell r="MD73">
            <v>109</v>
          </cell>
          <cell r="ME73" t="str">
            <v>029100</v>
          </cell>
          <cell r="MF73">
            <v>19</v>
          </cell>
          <cell r="MG73" t="str">
            <v>029100</v>
          </cell>
          <cell r="MH73">
            <v>91</v>
          </cell>
          <cell r="MI73" t="str">
            <v>029100</v>
          </cell>
          <cell r="MJ73">
            <v>11</v>
          </cell>
          <cell r="MK73" t="str">
            <v>029100</v>
          </cell>
          <cell r="ML73">
            <v>51</v>
          </cell>
          <cell r="MM73" t="str">
            <v>029100</v>
          </cell>
          <cell r="MN73">
            <v>13</v>
          </cell>
          <cell r="MO73" t="str">
            <v>029100</v>
          </cell>
          <cell r="MP73">
            <v>43</v>
          </cell>
          <cell r="MQ73" t="str">
            <v>029100</v>
          </cell>
          <cell r="MR73">
            <v>10</v>
          </cell>
          <cell r="MS73" t="str">
            <v>029100</v>
          </cell>
          <cell r="MT73">
            <v>37</v>
          </cell>
          <cell r="MU73" t="str">
            <v>029100</v>
          </cell>
          <cell r="MV73">
            <v>7</v>
          </cell>
          <cell r="MW73" t="str">
            <v>029001</v>
          </cell>
          <cell r="MX73">
            <v>59</v>
          </cell>
          <cell r="MY73" t="str">
            <v>029100</v>
          </cell>
          <cell r="MZ73">
            <v>5</v>
          </cell>
          <cell r="NA73" t="str">
            <v>029100</v>
          </cell>
          <cell r="NB73">
            <v>36</v>
          </cell>
          <cell r="NC73" t="str">
            <v>029100</v>
          </cell>
          <cell r="ND73">
            <v>5</v>
          </cell>
          <cell r="NE73" t="str">
            <v>029100</v>
          </cell>
          <cell r="NF73">
            <v>24</v>
          </cell>
          <cell r="NG73" t="str">
            <v>029100</v>
          </cell>
          <cell r="NH73">
            <v>3</v>
          </cell>
          <cell r="NI73" t="str">
            <v>029200</v>
          </cell>
          <cell r="NJ73">
            <v>1</v>
          </cell>
          <cell r="NK73" t="str">
            <v>029100</v>
          </cell>
          <cell r="NL73">
            <v>3</v>
          </cell>
          <cell r="NM73" t="str">
            <v>029400</v>
          </cell>
          <cell r="NN73">
            <v>16</v>
          </cell>
          <cell r="NO73" t="str">
            <v>029100</v>
          </cell>
          <cell r="NP73">
            <v>1</v>
          </cell>
          <cell r="NQ73" t="str">
            <v>029300</v>
          </cell>
          <cell r="NR73">
            <v>6</v>
          </cell>
          <cell r="NW73" t="str">
            <v>029100</v>
          </cell>
          <cell r="NX73">
            <v>1</v>
          </cell>
          <cell r="OA73" t="str">
            <v>029100</v>
          </cell>
          <cell r="OB73">
            <v>2</v>
          </cell>
        </row>
        <row r="74">
          <cell r="BO74" t="str">
            <v>027001</v>
          </cell>
          <cell r="BP74">
            <v>159</v>
          </cell>
          <cell r="BQ74" t="str">
            <v>027001</v>
          </cell>
          <cell r="BR74">
            <v>118</v>
          </cell>
          <cell r="BS74" t="str">
            <v>027002</v>
          </cell>
          <cell r="BT74">
            <v>100</v>
          </cell>
          <cell r="BU74" t="str">
            <v>028000</v>
          </cell>
          <cell r="BV74">
            <v>1067</v>
          </cell>
          <cell r="BW74" t="str">
            <v>027002</v>
          </cell>
          <cell r="BX74">
            <v>94</v>
          </cell>
          <cell r="BY74" t="str">
            <v>028002</v>
          </cell>
          <cell r="BZ74">
            <v>77</v>
          </cell>
          <cell r="CA74" t="str">
            <v>029001</v>
          </cell>
          <cell r="CB74">
            <v>375</v>
          </cell>
          <cell r="CC74" t="str">
            <v>029001</v>
          </cell>
          <cell r="CD74">
            <v>260</v>
          </cell>
          <cell r="CE74" t="str">
            <v>028002</v>
          </cell>
          <cell r="CF74">
            <v>146</v>
          </cell>
          <cell r="CG74" t="str">
            <v>028004</v>
          </cell>
          <cell r="CH74">
            <v>68</v>
          </cell>
          <cell r="CI74" t="str">
            <v>028002</v>
          </cell>
          <cell r="CJ74">
            <v>130</v>
          </cell>
          <cell r="CK74" t="str">
            <v>029001</v>
          </cell>
          <cell r="CL74">
            <v>285</v>
          </cell>
          <cell r="CM74" t="str">
            <v>029100</v>
          </cell>
          <cell r="CN74">
            <v>461</v>
          </cell>
          <cell r="CO74" t="str">
            <v>028002</v>
          </cell>
          <cell r="CP74">
            <v>111</v>
          </cell>
          <cell r="CQ74" t="str">
            <v>028400</v>
          </cell>
          <cell r="CR74">
            <v>1</v>
          </cell>
          <cell r="CS74" t="str">
            <v>028002</v>
          </cell>
          <cell r="CT74">
            <v>113</v>
          </cell>
          <cell r="CU74" t="str">
            <v>029001</v>
          </cell>
          <cell r="CV74">
            <v>357</v>
          </cell>
          <cell r="CW74" t="str">
            <v>028004</v>
          </cell>
          <cell r="CX74">
            <v>77</v>
          </cell>
          <cell r="CY74" t="str">
            <v>029001</v>
          </cell>
          <cell r="CZ74">
            <v>373</v>
          </cell>
          <cell r="DA74" t="str">
            <v>028002</v>
          </cell>
          <cell r="DB74">
            <v>88</v>
          </cell>
          <cell r="DC74" t="str">
            <v>028800</v>
          </cell>
          <cell r="DD74">
            <v>1</v>
          </cell>
          <cell r="DE74" t="str">
            <v>028004</v>
          </cell>
          <cell r="DF74">
            <v>96</v>
          </cell>
          <cell r="DG74" t="str">
            <v>029001</v>
          </cell>
          <cell r="DH74">
            <v>408</v>
          </cell>
          <cell r="DI74" t="str">
            <v>028004</v>
          </cell>
          <cell r="DJ74">
            <v>90</v>
          </cell>
          <cell r="DK74" t="str">
            <v>029001</v>
          </cell>
          <cell r="DL74">
            <v>482</v>
          </cell>
          <cell r="DM74" t="str">
            <v>028300</v>
          </cell>
          <cell r="DN74">
            <v>1</v>
          </cell>
          <cell r="DO74" t="str">
            <v>029100</v>
          </cell>
          <cell r="DP74">
            <v>699</v>
          </cell>
          <cell r="DQ74" t="str">
            <v>029001</v>
          </cell>
          <cell r="DR74">
            <v>476</v>
          </cell>
          <cell r="DS74" t="str">
            <v>029001</v>
          </cell>
          <cell r="DT74">
            <v>617</v>
          </cell>
          <cell r="DU74" t="str">
            <v>029001</v>
          </cell>
          <cell r="DV74">
            <v>505</v>
          </cell>
          <cell r="DW74" t="str">
            <v>028400</v>
          </cell>
          <cell r="DX74">
            <v>1</v>
          </cell>
          <cell r="DY74" t="str">
            <v>029001</v>
          </cell>
          <cell r="DZ74">
            <v>614</v>
          </cell>
          <cell r="EA74" t="str">
            <v>029001</v>
          </cell>
          <cell r="EB74">
            <v>782</v>
          </cell>
          <cell r="EC74" t="str">
            <v>028400</v>
          </cell>
          <cell r="ED74">
            <v>2</v>
          </cell>
          <cell r="EE74" t="str">
            <v>029100</v>
          </cell>
          <cell r="EF74">
            <v>1022</v>
          </cell>
          <cell r="EG74" t="str">
            <v>028002</v>
          </cell>
          <cell r="EH74">
            <v>183</v>
          </cell>
          <cell r="EI74" t="str">
            <v>028400</v>
          </cell>
          <cell r="EJ74">
            <v>1</v>
          </cell>
          <cell r="EK74" t="str">
            <v>029100</v>
          </cell>
          <cell r="EL74">
            <v>1227</v>
          </cell>
          <cell r="EM74" t="str">
            <v>029100</v>
          </cell>
          <cell r="EN74">
            <v>1007</v>
          </cell>
          <cell r="EO74" t="str">
            <v>029100</v>
          </cell>
          <cell r="EP74">
            <v>1200</v>
          </cell>
          <cell r="EQ74" t="str">
            <v>029100</v>
          </cell>
          <cell r="ER74">
            <v>908</v>
          </cell>
          <cell r="ES74" t="str">
            <v>029001</v>
          </cell>
          <cell r="ET74">
            <v>573</v>
          </cell>
          <cell r="EU74" t="str">
            <v>029100</v>
          </cell>
          <cell r="EV74">
            <v>965</v>
          </cell>
          <cell r="EW74" t="str">
            <v>029001</v>
          </cell>
          <cell r="EX74">
            <v>641</v>
          </cell>
          <cell r="EY74" t="str">
            <v>029100</v>
          </cell>
          <cell r="EZ74">
            <v>890</v>
          </cell>
          <cell r="FA74" t="str">
            <v>029001</v>
          </cell>
          <cell r="FB74">
            <v>591</v>
          </cell>
          <cell r="FC74" t="str">
            <v>029001</v>
          </cell>
          <cell r="FD74">
            <v>564</v>
          </cell>
          <cell r="FE74" t="str">
            <v>029001</v>
          </cell>
          <cell r="FF74">
            <v>605</v>
          </cell>
          <cell r="FG74" t="str">
            <v>029100</v>
          </cell>
          <cell r="FH74">
            <v>695</v>
          </cell>
          <cell r="FI74" t="str">
            <v>029001</v>
          </cell>
          <cell r="FJ74">
            <v>521</v>
          </cell>
          <cell r="FK74" t="str">
            <v>029001</v>
          </cell>
          <cell r="FL74">
            <v>541</v>
          </cell>
          <cell r="FM74" t="str">
            <v>029100</v>
          </cell>
          <cell r="FN74">
            <v>830</v>
          </cell>
          <cell r="FO74" t="str">
            <v>029100</v>
          </cell>
          <cell r="FP74">
            <v>644</v>
          </cell>
          <cell r="FQ74" t="str">
            <v>029100</v>
          </cell>
          <cell r="FR74">
            <v>865</v>
          </cell>
          <cell r="FS74" t="str">
            <v>029100</v>
          </cell>
          <cell r="FT74">
            <v>597</v>
          </cell>
          <cell r="FU74" t="str">
            <v>029100</v>
          </cell>
          <cell r="FV74">
            <v>785</v>
          </cell>
          <cell r="FW74" t="str">
            <v>029100</v>
          </cell>
          <cell r="FX74">
            <v>574</v>
          </cell>
          <cell r="FY74" t="str">
            <v>029100</v>
          </cell>
          <cell r="FZ74">
            <v>785</v>
          </cell>
          <cell r="GA74" t="str">
            <v>029001</v>
          </cell>
          <cell r="GB74">
            <v>510</v>
          </cell>
          <cell r="GC74" t="str">
            <v>029100</v>
          </cell>
          <cell r="GD74">
            <v>684</v>
          </cell>
          <cell r="GE74" t="str">
            <v>029001</v>
          </cell>
          <cell r="GF74">
            <v>469</v>
          </cell>
          <cell r="GG74" t="str">
            <v>029001</v>
          </cell>
          <cell r="GH74">
            <v>448</v>
          </cell>
          <cell r="GI74" t="str">
            <v>028800</v>
          </cell>
          <cell r="GJ74">
            <v>1</v>
          </cell>
          <cell r="GK74" t="str">
            <v>029100</v>
          </cell>
          <cell r="GL74">
            <v>612</v>
          </cell>
          <cell r="GM74" t="str">
            <v>029100</v>
          </cell>
          <cell r="GN74">
            <v>500</v>
          </cell>
          <cell r="GO74" t="str">
            <v>029100</v>
          </cell>
          <cell r="GP74">
            <v>602</v>
          </cell>
          <cell r="GQ74" t="str">
            <v>029100</v>
          </cell>
          <cell r="GR74">
            <v>439</v>
          </cell>
          <cell r="GS74" t="str">
            <v>029100</v>
          </cell>
          <cell r="GT74">
            <v>589</v>
          </cell>
          <cell r="GU74" t="str">
            <v>029100</v>
          </cell>
          <cell r="GV74">
            <v>422</v>
          </cell>
          <cell r="GW74" t="str">
            <v>029100</v>
          </cell>
          <cell r="GX74">
            <v>557</v>
          </cell>
          <cell r="GY74" t="str">
            <v>029001</v>
          </cell>
          <cell r="GZ74">
            <v>475</v>
          </cell>
          <cell r="HA74" t="str">
            <v>029100</v>
          </cell>
          <cell r="HB74">
            <v>532</v>
          </cell>
          <cell r="HC74" t="str">
            <v>029100</v>
          </cell>
          <cell r="HD74">
            <v>434</v>
          </cell>
          <cell r="HE74" t="str">
            <v>028004</v>
          </cell>
          <cell r="HF74">
            <v>193</v>
          </cell>
          <cell r="HG74" t="str">
            <v>029100</v>
          </cell>
          <cell r="HH74">
            <v>428</v>
          </cell>
          <cell r="HI74" t="str">
            <v>029001</v>
          </cell>
          <cell r="HJ74">
            <v>519</v>
          </cell>
          <cell r="HK74" t="str">
            <v>029001</v>
          </cell>
          <cell r="HL74">
            <v>476</v>
          </cell>
          <cell r="HM74" t="str">
            <v>029100</v>
          </cell>
          <cell r="HN74">
            <v>593</v>
          </cell>
          <cell r="HO74" t="str">
            <v>029100</v>
          </cell>
          <cell r="HP74">
            <v>434</v>
          </cell>
          <cell r="HQ74" t="str">
            <v>029100</v>
          </cell>
          <cell r="HR74">
            <v>621</v>
          </cell>
          <cell r="HS74" t="str">
            <v>029100</v>
          </cell>
          <cell r="HT74">
            <v>503</v>
          </cell>
          <cell r="HU74" t="str">
            <v>029100</v>
          </cell>
          <cell r="HV74">
            <v>690</v>
          </cell>
          <cell r="HW74" t="str">
            <v>029100</v>
          </cell>
          <cell r="HX74">
            <v>527</v>
          </cell>
          <cell r="HY74" t="str">
            <v>029100</v>
          </cell>
          <cell r="HZ74">
            <v>784</v>
          </cell>
          <cell r="IA74" t="str">
            <v>028300</v>
          </cell>
          <cell r="IB74">
            <v>1</v>
          </cell>
          <cell r="IC74" t="str">
            <v>029100</v>
          </cell>
          <cell r="ID74">
            <v>774</v>
          </cell>
          <cell r="IE74" t="str">
            <v>029001</v>
          </cell>
          <cell r="IF74">
            <v>653</v>
          </cell>
          <cell r="IG74" t="str">
            <v>029100</v>
          </cell>
          <cell r="IH74">
            <v>882</v>
          </cell>
          <cell r="II74" t="str">
            <v>029001</v>
          </cell>
          <cell r="IJ74">
            <v>599</v>
          </cell>
          <cell r="IK74" t="str">
            <v>029001</v>
          </cell>
          <cell r="IL74">
            <v>760</v>
          </cell>
          <cell r="IM74" t="str">
            <v>029100</v>
          </cell>
          <cell r="IN74">
            <v>613</v>
          </cell>
          <cell r="IO74" t="str">
            <v>029100</v>
          </cell>
          <cell r="IP74">
            <v>936</v>
          </cell>
          <cell r="IQ74" t="str">
            <v>029100</v>
          </cell>
          <cell r="IR74">
            <v>563</v>
          </cell>
          <cell r="IS74" t="str">
            <v>029100</v>
          </cell>
          <cell r="IT74">
            <v>962</v>
          </cell>
          <cell r="IU74" t="str">
            <v>029100</v>
          </cell>
          <cell r="IV74">
            <v>555</v>
          </cell>
          <cell r="IW74" t="str">
            <v>029100</v>
          </cell>
          <cell r="IX74">
            <v>899</v>
          </cell>
          <cell r="IY74" t="str">
            <v>029001</v>
          </cell>
          <cell r="IZ74">
            <v>507</v>
          </cell>
          <cell r="JA74" t="str">
            <v>029100</v>
          </cell>
          <cell r="JB74">
            <v>888</v>
          </cell>
          <cell r="JC74" t="str">
            <v>029300</v>
          </cell>
          <cell r="JD74">
            <v>294</v>
          </cell>
          <cell r="JE74" t="str">
            <v>029001</v>
          </cell>
          <cell r="JF74">
            <v>630</v>
          </cell>
          <cell r="JG74" t="str">
            <v>029100</v>
          </cell>
          <cell r="JH74">
            <v>459</v>
          </cell>
          <cell r="JI74" t="str">
            <v>029100</v>
          </cell>
          <cell r="JJ74">
            <v>836</v>
          </cell>
          <cell r="JK74" t="str">
            <v>029100</v>
          </cell>
          <cell r="JL74">
            <v>369</v>
          </cell>
          <cell r="JM74" t="str">
            <v>029100</v>
          </cell>
          <cell r="JN74">
            <v>707</v>
          </cell>
          <cell r="JO74" t="str">
            <v>029100</v>
          </cell>
          <cell r="JP74">
            <v>381</v>
          </cell>
          <cell r="JQ74" t="str">
            <v>029100</v>
          </cell>
          <cell r="JR74">
            <v>764</v>
          </cell>
          <cell r="JS74" t="str">
            <v>029100</v>
          </cell>
          <cell r="JT74">
            <v>368</v>
          </cell>
          <cell r="JU74" t="str">
            <v>029300</v>
          </cell>
          <cell r="JV74">
            <v>426</v>
          </cell>
          <cell r="JW74" t="str">
            <v>029300</v>
          </cell>
          <cell r="JX74">
            <v>195</v>
          </cell>
          <cell r="JY74" t="str">
            <v>029300</v>
          </cell>
          <cell r="JZ74">
            <v>396</v>
          </cell>
          <cell r="KA74" t="str">
            <v>029200</v>
          </cell>
          <cell r="KB74">
            <v>1</v>
          </cell>
          <cell r="KC74" t="str">
            <v>029300</v>
          </cell>
          <cell r="KD74">
            <v>429</v>
          </cell>
          <cell r="KE74" t="str">
            <v>029200</v>
          </cell>
          <cell r="KF74">
            <v>1</v>
          </cell>
          <cell r="KG74" t="str">
            <v>029300</v>
          </cell>
          <cell r="KH74">
            <v>340</v>
          </cell>
          <cell r="KI74" t="str">
            <v>029300</v>
          </cell>
          <cell r="KJ74">
            <v>162</v>
          </cell>
          <cell r="KK74" t="str">
            <v>029300</v>
          </cell>
          <cell r="KL74">
            <v>287</v>
          </cell>
          <cell r="KM74" t="str">
            <v>029300</v>
          </cell>
          <cell r="KN74">
            <v>121</v>
          </cell>
          <cell r="KO74" t="str">
            <v>029200</v>
          </cell>
          <cell r="KP74">
            <v>1</v>
          </cell>
          <cell r="KQ74" t="str">
            <v>029300</v>
          </cell>
          <cell r="KR74">
            <v>58</v>
          </cell>
          <cell r="KS74" t="str">
            <v>029300</v>
          </cell>
          <cell r="KT74">
            <v>137</v>
          </cell>
          <cell r="KU74" t="str">
            <v>029300</v>
          </cell>
          <cell r="KV74">
            <v>52</v>
          </cell>
          <cell r="KW74" t="str">
            <v>029300</v>
          </cell>
          <cell r="KX74">
            <v>83</v>
          </cell>
          <cell r="KY74" t="str">
            <v>029200</v>
          </cell>
          <cell r="KZ74">
            <v>1</v>
          </cell>
          <cell r="LA74" t="str">
            <v>029300</v>
          </cell>
          <cell r="LB74">
            <v>83</v>
          </cell>
          <cell r="LC74" t="str">
            <v>029300</v>
          </cell>
          <cell r="LD74">
            <v>49</v>
          </cell>
          <cell r="LE74" t="str">
            <v>029300</v>
          </cell>
          <cell r="LF74">
            <v>112</v>
          </cell>
          <cell r="LG74" t="str">
            <v>029300</v>
          </cell>
          <cell r="LH74">
            <v>67</v>
          </cell>
          <cell r="LI74" t="str">
            <v>029300</v>
          </cell>
          <cell r="LJ74">
            <v>160</v>
          </cell>
          <cell r="LK74" t="str">
            <v>029300</v>
          </cell>
          <cell r="LL74">
            <v>66</v>
          </cell>
          <cell r="LM74" t="str">
            <v>029300</v>
          </cell>
          <cell r="LN74">
            <v>156</v>
          </cell>
          <cell r="LO74" t="str">
            <v>029300</v>
          </cell>
          <cell r="LP74">
            <v>53</v>
          </cell>
          <cell r="LQ74" t="str">
            <v>029300</v>
          </cell>
          <cell r="LR74">
            <v>155</v>
          </cell>
          <cell r="LS74" t="str">
            <v>029300</v>
          </cell>
          <cell r="LT74">
            <v>52</v>
          </cell>
          <cell r="LU74" t="str">
            <v>029300</v>
          </cell>
          <cell r="LV74">
            <v>153</v>
          </cell>
          <cell r="LW74" t="str">
            <v>029300</v>
          </cell>
          <cell r="LX74">
            <v>36</v>
          </cell>
          <cell r="LY74" t="str">
            <v>029100</v>
          </cell>
          <cell r="LZ74">
            <v>153</v>
          </cell>
          <cell r="MA74" t="str">
            <v>029300</v>
          </cell>
          <cell r="MB74">
            <v>34</v>
          </cell>
          <cell r="MC74" t="str">
            <v>029300</v>
          </cell>
          <cell r="MD74">
            <v>96</v>
          </cell>
          <cell r="ME74" t="str">
            <v>029300</v>
          </cell>
          <cell r="MF74">
            <v>22</v>
          </cell>
          <cell r="MG74" t="str">
            <v>029300</v>
          </cell>
          <cell r="MH74">
            <v>88</v>
          </cell>
          <cell r="MI74" t="str">
            <v>029300</v>
          </cell>
          <cell r="MJ74">
            <v>12</v>
          </cell>
          <cell r="MK74" t="str">
            <v>029300</v>
          </cell>
          <cell r="ML74">
            <v>44</v>
          </cell>
          <cell r="MM74" t="str">
            <v>029300</v>
          </cell>
          <cell r="MN74">
            <v>11</v>
          </cell>
          <cell r="MO74" t="str">
            <v>029300</v>
          </cell>
          <cell r="MP74">
            <v>49</v>
          </cell>
          <cell r="MQ74" t="str">
            <v>029300</v>
          </cell>
          <cell r="MR74">
            <v>13</v>
          </cell>
          <cell r="MS74" t="str">
            <v>029300</v>
          </cell>
          <cell r="MT74">
            <v>40</v>
          </cell>
          <cell r="MU74" t="str">
            <v>029300</v>
          </cell>
          <cell r="MV74">
            <v>10</v>
          </cell>
          <cell r="MW74" t="str">
            <v>029100</v>
          </cell>
          <cell r="MX74">
            <v>38</v>
          </cell>
          <cell r="MY74" t="str">
            <v>029300</v>
          </cell>
          <cell r="MZ74">
            <v>3</v>
          </cell>
          <cell r="NA74" t="str">
            <v>029300</v>
          </cell>
          <cell r="NB74">
            <v>23</v>
          </cell>
          <cell r="NC74" t="str">
            <v>029300</v>
          </cell>
          <cell r="ND74">
            <v>5</v>
          </cell>
          <cell r="NE74" t="str">
            <v>029300</v>
          </cell>
          <cell r="NF74">
            <v>28</v>
          </cell>
          <cell r="NG74" t="str">
            <v>029300</v>
          </cell>
          <cell r="NH74">
            <v>5</v>
          </cell>
          <cell r="NI74" t="str">
            <v>029300</v>
          </cell>
          <cell r="NJ74">
            <v>19</v>
          </cell>
          <cell r="NK74" t="str">
            <v>029300</v>
          </cell>
          <cell r="NL74">
            <v>2</v>
          </cell>
          <cell r="NM74" t="str">
            <v>029700</v>
          </cell>
          <cell r="NN74">
            <v>39</v>
          </cell>
          <cell r="NO74" t="str">
            <v>029300</v>
          </cell>
          <cell r="NP74">
            <v>2</v>
          </cell>
          <cell r="NQ74" t="str">
            <v>029400</v>
          </cell>
          <cell r="NR74">
            <v>5</v>
          </cell>
          <cell r="NS74" t="str">
            <v>029300</v>
          </cell>
          <cell r="NT74">
            <v>2</v>
          </cell>
          <cell r="NW74" t="str">
            <v>029300</v>
          </cell>
          <cell r="NX74">
            <v>1</v>
          </cell>
        </row>
        <row r="75">
          <cell r="BO75" t="str">
            <v>027002</v>
          </cell>
          <cell r="BP75">
            <v>108</v>
          </cell>
          <cell r="BQ75" t="str">
            <v>027002</v>
          </cell>
          <cell r="BR75">
            <v>82</v>
          </cell>
          <cell r="BS75" t="str">
            <v>027100</v>
          </cell>
          <cell r="BT75">
            <v>5</v>
          </cell>
          <cell r="BU75" t="str">
            <v>028002</v>
          </cell>
          <cell r="BV75">
            <v>104</v>
          </cell>
          <cell r="BW75" t="str">
            <v>028000</v>
          </cell>
          <cell r="BX75">
            <v>1139</v>
          </cell>
          <cell r="BY75" t="str">
            <v>028004</v>
          </cell>
          <cell r="BZ75">
            <v>76</v>
          </cell>
          <cell r="CA75" t="str">
            <v>029100</v>
          </cell>
          <cell r="CB75">
            <v>294</v>
          </cell>
          <cell r="CC75" t="str">
            <v>029100</v>
          </cell>
          <cell r="CD75">
            <v>319</v>
          </cell>
          <cell r="CE75" t="str">
            <v>028004</v>
          </cell>
          <cell r="CF75">
            <v>107</v>
          </cell>
          <cell r="CG75" t="str">
            <v>029001</v>
          </cell>
          <cell r="CH75">
            <v>249</v>
          </cell>
          <cell r="CI75" t="str">
            <v>028004</v>
          </cell>
          <cell r="CJ75">
            <v>133</v>
          </cell>
          <cell r="CK75" t="str">
            <v>029100</v>
          </cell>
          <cell r="CL75">
            <v>415</v>
          </cell>
          <cell r="CM75" t="str">
            <v>029200</v>
          </cell>
          <cell r="CN75">
            <v>1</v>
          </cell>
          <cell r="CO75" t="str">
            <v>028004</v>
          </cell>
          <cell r="CP75">
            <v>74</v>
          </cell>
          <cell r="CQ75" t="str">
            <v>029001</v>
          </cell>
          <cell r="CR75">
            <v>374</v>
          </cell>
          <cell r="CS75" t="str">
            <v>028004</v>
          </cell>
          <cell r="CT75">
            <v>69</v>
          </cell>
          <cell r="CU75" t="str">
            <v>029100</v>
          </cell>
          <cell r="CV75">
            <v>473</v>
          </cell>
          <cell r="CW75" t="str">
            <v>029001</v>
          </cell>
          <cell r="CX75">
            <v>290</v>
          </cell>
          <cell r="CY75" t="str">
            <v>029100</v>
          </cell>
          <cell r="CZ75">
            <v>491</v>
          </cell>
          <cell r="DA75" t="str">
            <v>028004</v>
          </cell>
          <cell r="DB75">
            <v>85</v>
          </cell>
          <cell r="DC75" t="str">
            <v>029001</v>
          </cell>
          <cell r="DD75">
            <v>402</v>
          </cell>
          <cell r="DE75" t="str">
            <v>028400</v>
          </cell>
          <cell r="DF75">
            <v>1</v>
          </cell>
          <cell r="DG75" t="str">
            <v>029100</v>
          </cell>
          <cell r="DH75">
            <v>501</v>
          </cell>
          <cell r="DI75" t="str">
            <v>029001</v>
          </cell>
          <cell r="DJ75">
            <v>358</v>
          </cell>
          <cell r="DK75" t="str">
            <v>029100</v>
          </cell>
          <cell r="DL75">
            <v>639</v>
          </cell>
          <cell r="DM75" t="str">
            <v>028400</v>
          </cell>
          <cell r="DN75">
            <v>1</v>
          </cell>
          <cell r="DO75" t="str">
            <v>029200</v>
          </cell>
          <cell r="DP75">
            <v>2</v>
          </cell>
          <cell r="DQ75" t="str">
            <v>029100</v>
          </cell>
          <cell r="DR75">
            <v>874</v>
          </cell>
          <cell r="DS75" t="str">
            <v>029100</v>
          </cell>
          <cell r="DT75">
            <v>816</v>
          </cell>
          <cell r="DU75" t="str">
            <v>029100</v>
          </cell>
          <cell r="DV75">
            <v>979</v>
          </cell>
          <cell r="DW75" t="str">
            <v>029001</v>
          </cell>
          <cell r="DX75">
            <v>696</v>
          </cell>
          <cell r="DY75" t="str">
            <v>029100</v>
          </cell>
          <cell r="DZ75">
            <v>1062</v>
          </cell>
          <cell r="EA75" t="str">
            <v>029100</v>
          </cell>
          <cell r="EB75">
            <v>976</v>
          </cell>
          <cell r="EC75" t="str">
            <v>029001</v>
          </cell>
          <cell r="ED75">
            <v>668</v>
          </cell>
          <cell r="EE75" t="str">
            <v>029200</v>
          </cell>
          <cell r="EF75">
            <v>4</v>
          </cell>
          <cell r="EG75" t="str">
            <v>028004</v>
          </cell>
          <cell r="EH75">
            <v>131</v>
          </cell>
          <cell r="EI75" t="str">
            <v>028800</v>
          </cell>
          <cell r="EJ75">
            <v>1</v>
          </cell>
          <cell r="EK75" t="str">
            <v>029200</v>
          </cell>
          <cell r="EL75">
            <v>1</v>
          </cell>
          <cell r="EM75" t="str">
            <v>029200</v>
          </cell>
          <cell r="EN75">
            <v>3</v>
          </cell>
          <cell r="EO75" t="str">
            <v>029200</v>
          </cell>
          <cell r="EP75">
            <v>2</v>
          </cell>
          <cell r="EQ75" t="str">
            <v>029200</v>
          </cell>
          <cell r="ER75">
            <v>3</v>
          </cell>
          <cell r="ES75" t="str">
            <v>029100</v>
          </cell>
          <cell r="ET75">
            <v>1155</v>
          </cell>
          <cell r="EU75" t="str">
            <v>029200</v>
          </cell>
          <cell r="EV75">
            <v>2</v>
          </cell>
          <cell r="EW75" t="str">
            <v>029100</v>
          </cell>
          <cell r="EX75">
            <v>1100</v>
          </cell>
          <cell r="EY75" t="str">
            <v>029200</v>
          </cell>
          <cell r="EZ75">
            <v>2</v>
          </cell>
          <cell r="FA75" t="str">
            <v>029100</v>
          </cell>
          <cell r="FB75">
            <v>1072</v>
          </cell>
          <cell r="FC75" t="str">
            <v>029100</v>
          </cell>
          <cell r="FD75">
            <v>779</v>
          </cell>
          <cell r="FE75" t="str">
            <v>029100</v>
          </cell>
          <cell r="FF75">
            <v>975</v>
          </cell>
          <cell r="FG75" t="str">
            <v>029300</v>
          </cell>
          <cell r="FH75">
            <v>450</v>
          </cell>
          <cell r="FI75" t="str">
            <v>029100</v>
          </cell>
          <cell r="FJ75">
            <v>898</v>
          </cell>
          <cell r="FK75" t="str">
            <v>029100</v>
          </cell>
          <cell r="FL75">
            <v>633</v>
          </cell>
          <cell r="FM75" t="str">
            <v>029200</v>
          </cell>
          <cell r="FN75">
            <v>1</v>
          </cell>
          <cell r="FO75" t="str">
            <v>029300</v>
          </cell>
          <cell r="FP75">
            <v>453</v>
          </cell>
          <cell r="FQ75" t="str">
            <v>029300</v>
          </cell>
          <cell r="FR75">
            <v>532</v>
          </cell>
          <cell r="FS75" t="str">
            <v>029200</v>
          </cell>
          <cell r="FT75">
            <v>2</v>
          </cell>
          <cell r="FU75" t="str">
            <v>029200</v>
          </cell>
          <cell r="FV75">
            <v>1</v>
          </cell>
          <cell r="FW75" t="str">
            <v>029200</v>
          </cell>
          <cell r="FX75">
            <v>2</v>
          </cell>
          <cell r="FY75" t="str">
            <v>029300</v>
          </cell>
          <cell r="FZ75">
            <v>492</v>
          </cell>
          <cell r="GA75" t="str">
            <v>029100</v>
          </cell>
          <cell r="GB75">
            <v>554</v>
          </cell>
          <cell r="GC75" t="str">
            <v>029300</v>
          </cell>
          <cell r="GD75">
            <v>491</v>
          </cell>
          <cell r="GE75" t="str">
            <v>029100</v>
          </cell>
          <cell r="GF75">
            <v>529</v>
          </cell>
          <cell r="GG75" t="str">
            <v>029100</v>
          </cell>
          <cell r="GH75">
            <v>657</v>
          </cell>
          <cell r="GI75" t="str">
            <v>029001</v>
          </cell>
          <cell r="GJ75">
            <v>455</v>
          </cell>
          <cell r="GK75" t="str">
            <v>029200</v>
          </cell>
          <cell r="GL75">
            <v>2</v>
          </cell>
          <cell r="GM75" t="str">
            <v>029300</v>
          </cell>
          <cell r="GN75">
            <v>350</v>
          </cell>
          <cell r="GO75" t="str">
            <v>029300</v>
          </cell>
          <cell r="GP75">
            <v>390</v>
          </cell>
          <cell r="GQ75" t="str">
            <v>029200</v>
          </cell>
          <cell r="GR75">
            <v>2</v>
          </cell>
          <cell r="GS75" t="str">
            <v>029300</v>
          </cell>
          <cell r="GT75">
            <v>390</v>
          </cell>
          <cell r="GU75" t="str">
            <v>029300</v>
          </cell>
          <cell r="GV75">
            <v>312</v>
          </cell>
          <cell r="GW75" t="str">
            <v>029300</v>
          </cell>
          <cell r="GX75">
            <v>362</v>
          </cell>
          <cell r="GY75" t="str">
            <v>029100</v>
          </cell>
          <cell r="GZ75">
            <v>436</v>
          </cell>
          <cell r="HA75" t="str">
            <v>029300</v>
          </cell>
          <cell r="HB75">
            <v>348</v>
          </cell>
          <cell r="HC75" t="str">
            <v>029200</v>
          </cell>
          <cell r="HD75">
            <v>1</v>
          </cell>
          <cell r="HE75" t="str">
            <v>029001</v>
          </cell>
          <cell r="HF75">
            <v>508</v>
          </cell>
          <cell r="HG75" t="str">
            <v>029300</v>
          </cell>
          <cell r="HH75">
            <v>252</v>
          </cell>
          <cell r="HI75" t="str">
            <v>029100</v>
          </cell>
          <cell r="HJ75">
            <v>524</v>
          </cell>
          <cell r="HK75" t="str">
            <v>029100</v>
          </cell>
          <cell r="HL75">
            <v>402</v>
          </cell>
          <cell r="HM75" t="str">
            <v>029200</v>
          </cell>
          <cell r="HN75">
            <v>1</v>
          </cell>
          <cell r="HO75" t="str">
            <v>029200</v>
          </cell>
          <cell r="HP75">
            <v>3</v>
          </cell>
          <cell r="HQ75" t="str">
            <v>029200</v>
          </cell>
          <cell r="HR75">
            <v>2</v>
          </cell>
          <cell r="HS75" t="str">
            <v>029200</v>
          </cell>
          <cell r="HT75">
            <v>1</v>
          </cell>
          <cell r="HU75" t="str">
            <v>029200</v>
          </cell>
          <cell r="HV75">
            <v>1</v>
          </cell>
          <cell r="HW75" t="str">
            <v>029200</v>
          </cell>
          <cell r="HX75">
            <v>3</v>
          </cell>
          <cell r="HY75" t="str">
            <v>029300</v>
          </cell>
          <cell r="HZ75">
            <v>411</v>
          </cell>
          <cell r="IA75" t="str">
            <v>029001</v>
          </cell>
          <cell r="IB75">
            <v>566</v>
          </cell>
          <cell r="IC75" t="str">
            <v>029300</v>
          </cell>
          <cell r="ID75">
            <v>453</v>
          </cell>
          <cell r="IE75" t="str">
            <v>029100</v>
          </cell>
          <cell r="IF75">
            <v>582</v>
          </cell>
          <cell r="IG75" t="str">
            <v>029200</v>
          </cell>
          <cell r="IH75">
            <v>1</v>
          </cell>
          <cell r="II75" t="str">
            <v>029100</v>
          </cell>
          <cell r="IJ75">
            <v>580</v>
          </cell>
          <cell r="IK75" t="str">
            <v>029100</v>
          </cell>
          <cell r="IL75">
            <v>937</v>
          </cell>
          <cell r="IM75" t="str">
            <v>029300</v>
          </cell>
          <cell r="IN75">
            <v>327</v>
          </cell>
          <cell r="IO75" t="str">
            <v>029200</v>
          </cell>
          <cell r="IP75">
            <v>1</v>
          </cell>
          <cell r="IQ75" t="str">
            <v>029300</v>
          </cell>
          <cell r="IR75">
            <v>304</v>
          </cell>
          <cell r="IS75" t="str">
            <v>029300</v>
          </cell>
          <cell r="IT75">
            <v>474</v>
          </cell>
          <cell r="IU75" t="str">
            <v>029300</v>
          </cell>
          <cell r="IV75">
            <v>245</v>
          </cell>
          <cell r="IW75" t="str">
            <v>029300</v>
          </cell>
          <cell r="IX75">
            <v>449</v>
          </cell>
          <cell r="IY75" t="str">
            <v>029100</v>
          </cell>
          <cell r="IZ75">
            <v>537</v>
          </cell>
          <cell r="JA75" t="str">
            <v>029300</v>
          </cell>
          <cell r="JB75">
            <v>467</v>
          </cell>
          <cell r="JC75" t="str">
            <v>029400</v>
          </cell>
          <cell r="JD75">
            <v>358</v>
          </cell>
          <cell r="JE75" t="str">
            <v>029100</v>
          </cell>
          <cell r="JF75">
            <v>821</v>
          </cell>
          <cell r="JG75" t="str">
            <v>029300</v>
          </cell>
          <cell r="JH75">
            <v>291</v>
          </cell>
          <cell r="JI75" t="str">
            <v>029300</v>
          </cell>
          <cell r="JJ75">
            <v>493</v>
          </cell>
          <cell r="JK75" t="str">
            <v>029300</v>
          </cell>
          <cell r="JL75">
            <v>225</v>
          </cell>
          <cell r="JM75" t="str">
            <v>029300</v>
          </cell>
          <cell r="JN75">
            <v>473</v>
          </cell>
          <cell r="JO75" t="str">
            <v>029300</v>
          </cell>
          <cell r="JP75">
            <v>244</v>
          </cell>
          <cell r="JQ75" t="str">
            <v>029300</v>
          </cell>
          <cell r="JR75">
            <v>436</v>
          </cell>
          <cell r="JS75" t="str">
            <v>029300</v>
          </cell>
          <cell r="JT75">
            <v>250</v>
          </cell>
          <cell r="JU75" t="str">
            <v>029400</v>
          </cell>
          <cell r="JV75">
            <v>402</v>
          </cell>
          <cell r="JW75" t="str">
            <v>029400</v>
          </cell>
          <cell r="JX75">
            <v>198</v>
          </cell>
          <cell r="JY75" t="str">
            <v>029400</v>
          </cell>
          <cell r="JZ75">
            <v>336</v>
          </cell>
          <cell r="KA75" t="str">
            <v>029300</v>
          </cell>
          <cell r="KB75">
            <v>227</v>
          </cell>
          <cell r="KC75" t="str">
            <v>029400</v>
          </cell>
          <cell r="KD75">
            <v>349</v>
          </cell>
          <cell r="KE75" t="str">
            <v>029300</v>
          </cell>
          <cell r="KF75">
            <v>186</v>
          </cell>
          <cell r="KG75" t="str">
            <v>029400</v>
          </cell>
          <cell r="KH75">
            <v>279</v>
          </cell>
          <cell r="KI75" t="str">
            <v>029400</v>
          </cell>
          <cell r="KJ75">
            <v>113</v>
          </cell>
          <cell r="KK75" t="str">
            <v>029400</v>
          </cell>
          <cell r="KL75">
            <v>249</v>
          </cell>
          <cell r="KM75" t="str">
            <v>029400</v>
          </cell>
          <cell r="KN75">
            <v>103</v>
          </cell>
          <cell r="KO75" t="str">
            <v>029300</v>
          </cell>
          <cell r="KP75">
            <v>290</v>
          </cell>
          <cell r="KQ75" t="str">
            <v>029400</v>
          </cell>
          <cell r="KR75">
            <v>52</v>
          </cell>
          <cell r="KS75" t="str">
            <v>029400</v>
          </cell>
          <cell r="KT75">
            <v>102</v>
          </cell>
          <cell r="KU75" t="str">
            <v>029400</v>
          </cell>
          <cell r="KV75">
            <v>28</v>
          </cell>
          <cell r="KW75" t="str">
            <v>029400</v>
          </cell>
          <cell r="KX75">
            <v>85</v>
          </cell>
          <cell r="KY75" t="str">
            <v>029300</v>
          </cell>
          <cell r="KZ75">
            <v>43</v>
          </cell>
          <cell r="LA75" t="str">
            <v>029400</v>
          </cell>
          <cell r="LB75">
            <v>74</v>
          </cell>
          <cell r="LC75" t="str">
            <v>029400</v>
          </cell>
          <cell r="LD75">
            <v>42</v>
          </cell>
          <cell r="LE75" t="str">
            <v>029400</v>
          </cell>
          <cell r="LF75">
            <v>103</v>
          </cell>
          <cell r="LG75" t="str">
            <v>029400</v>
          </cell>
          <cell r="LH75">
            <v>38</v>
          </cell>
          <cell r="LI75" t="str">
            <v>029400</v>
          </cell>
          <cell r="LJ75">
            <v>128</v>
          </cell>
          <cell r="LK75" t="str">
            <v>029400</v>
          </cell>
          <cell r="LL75">
            <v>33</v>
          </cell>
          <cell r="LM75" t="str">
            <v>029400</v>
          </cell>
          <cell r="LN75">
            <v>146</v>
          </cell>
          <cell r="LO75" t="str">
            <v>029400</v>
          </cell>
          <cell r="LP75">
            <v>52</v>
          </cell>
          <cell r="LQ75" t="str">
            <v>029400</v>
          </cell>
          <cell r="LR75">
            <v>146</v>
          </cell>
          <cell r="LS75" t="str">
            <v>029400</v>
          </cell>
          <cell r="LT75">
            <v>42</v>
          </cell>
          <cell r="LU75" t="str">
            <v>029400</v>
          </cell>
          <cell r="LV75">
            <v>138</v>
          </cell>
          <cell r="LW75" t="str">
            <v>029400</v>
          </cell>
          <cell r="LX75">
            <v>36</v>
          </cell>
          <cell r="LY75" t="str">
            <v>029200</v>
          </cell>
          <cell r="LZ75">
            <v>1</v>
          </cell>
          <cell r="MA75" t="str">
            <v>029400</v>
          </cell>
          <cell r="MB75">
            <v>31</v>
          </cell>
          <cell r="MC75" t="str">
            <v>029400</v>
          </cell>
          <cell r="MD75">
            <v>104</v>
          </cell>
          <cell r="ME75" t="str">
            <v>029400</v>
          </cell>
          <cell r="MF75">
            <v>14</v>
          </cell>
          <cell r="MG75" t="str">
            <v>029400</v>
          </cell>
          <cell r="MH75">
            <v>69</v>
          </cell>
          <cell r="MI75" t="str">
            <v>029400</v>
          </cell>
          <cell r="MJ75">
            <v>13</v>
          </cell>
          <cell r="MK75" t="str">
            <v>029400</v>
          </cell>
          <cell r="ML75">
            <v>51</v>
          </cell>
          <cell r="MM75" t="str">
            <v>029400</v>
          </cell>
          <cell r="MN75">
            <v>11</v>
          </cell>
          <cell r="MO75" t="str">
            <v>029400</v>
          </cell>
          <cell r="MP75">
            <v>48</v>
          </cell>
          <cell r="MQ75" t="str">
            <v>029400</v>
          </cell>
          <cell r="MR75">
            <v>12</v>
          </cell>
          <cell r="MS75" t="str">
            <v>029400</v>
          </cell>
          <cell r="MT75">
            <v>53</v>
          </cell>
          <cell r="MU75" t="str">
            <v>029400</v>
          </cell>
          <cell r="MV75">
            <v>10</v>
          </cell>
          <cell r="MW75" t="str">
            <v>029300</v>
          </cell>
          <cell r="MX75">
            <v>33</v>
          </cell>
          <cell r="MY75" t="str">
            <v>029400</v>
          </cell>
          <cell r="MZ75">
            <v>7</v>
          </cell>
          <cell r="NA75" t="str">
            <v>029400</v>
          </cell>
          <cell r="NB75">
            <v>25</v>
          </cell>
          <cell r="NC75" t="str">
            <v>029400</v>
          </cell>
          <cell r="ND75">
            <v>6</v>
          </cell>
          <cell r="NE75" t="str">
            <v>029400</v>
          </cell>
          <cell r="NF75">
            <v>16</v>
          </cell>
          <cell r="NG75" t="str">
            <v>029400</v>
          </cell>
          <cell r="NH75">
            <v>7</v>
          </cell>
          <cell r="NI75" t="str">
            <v>029400</v>
          </cell>
          <cell r="NJ75">
            <v>26</v>
          </cell>
          <cell r="NK75" t="str">
            <v>029400</v>
          </cell>
          <cell r="NL75">
            <v>3</v>
          </cell>
          <cell r="NQ75" t="str">
            <v>029700</v>
          </cell>
          <cell r="NR75">
            <v>28</v>
          </cell>
          <cell r="NS75" t="str">
            <v>029400</v>
          </cell>
          <cell r="NT75">
            <v>1</v>
          </cell>
          <cell r="OA75" t="str">
            <v>029400</v>
          </cell>
          <cell r="OB75">
            <v>1</v>
          </cell>
          <cell r="OE75" t="str">
            <v>029400</v>
          </cell>
          <cell r="OF75">
            <v>1</v>
          </cell>
        </row>
        <row r="76">
          <cell r="BO76" t="str">
            <v>027100</v>
          </cell>
          <cell r="BP76">
            <v>5</v>
          </cell>
          <cell r="BQ76" t="str">
            <v>027100</v>
          </cell>
          <cell r="BR76">
            <v>8</v>
          </cell>
          <cell r="BS76" t="str">
            <v>028000</v>
          </cell>
          <cell r="BT76">
            <v>1124</v>
          </cell>
          <cell r="BU76" t="str">
            <v>028004</v>
          </cell>
          <cell r="BV76">
            <v>80</v>
          </cell>
          <cell r="BW76" t="str">
            <v>028002</v>
          </cell>
          <cell r="BX76">
            <v>125</v>
          </cell>
          <cell r="BY76" t="str">
            <v>029001</v>
          </cell>
          <cell r="BZ76">
            <v>294</v>
          </cell>
          <cell r="CA76" t="str">
            <v>029300</v>
          </cell>
          <cell r="CB76">
            <v>204</v>
          </cell>
          <cell r="CC76" t="str">
            <v>029300</v>
          </cell>
          <cell r="CD76">
            <v>229</v>
          </cell>
          <cell r="CE76" t="str">
            <v>028800</v>
          </cell>
          <cell r="CF76">
            <v>1</v>
          </cell>
          <cell r="CG76" t="str">
            <v>029100</v>
          </cell>
          <cell r="CH76">
            <v>357</v>
          </cell>
          <cell r="CI76" t="str">
            <v>029001</v>
          </cell>
          <cell r="CJ76">
            <v>357</v>
          </cell>
          <cell r="CK76" t="str">
            <v>029200</v>
          </cell>
          <cell r="CL76">
            <v>1</v>
          </cell>
          <cell r="CM76" t="str">
            <v>029300</v>
          </cell>
          <cell r="CN76">
            <v>263</v>
          </cell>
          <cell r="CO76" t="str">
            <v>029001</v>
          </cell>
          <cell r="CP76">
            <v>257</v>
          </cell>
          <cell r="CQ76" t="str">
            <v>029100</v>
          </cell>
          <cell r="CR76">
            <v>439</v>
          </cell>
          <cell r="CS76" t="str">
            <v>029001</v>
          </cell>
          <cell r="CT76">
            <v>257</v>
          </cell>
          <cell r="CU76" t="str">
            <v>029300</v>
          </cell>
          <cell r="CV76">
            <v>305</v>
          </cell>
          <cell r="CW76" t="str">
            <v>029100</v>
          </cell>
          <cell r="CX76">
            <v>579</v>
          </cell>
          <cell r="CY76" t="str">
            <v>029300</v>
          </cell>
          <cell r="CZ76">
            <v>310</v>
          </cell>
          <cell r="DA76" t="str">
            <v>028300</v>
          </cell>
          <cell r="DB76">
            <v>1</v>
          </cell>
          <cell r="DC76" t="str">
            <v>029100</v>
          </cell>
          <cell r="DD76">
            <v>506</v>
          </cell>
          <cell r="DE76" t="str">
            <v>029001</v>
          </cell>
          <cell r="DF76">
            <v>350</v>
          </cell>
          <cell r="DG76" t="str">
            <v>029300</v>
          </cell>
          <cell r="DH76">
            <v>265</v>
          </cell>
          <cell r="DI76" t="str">
            <v>029100</v>
          </cell>
          <cell r="DJ76">
            <v>572</v>
          </cell>
          <cell r="DK76" t="str">
            <v>029200</v>
          </cell>
          <cell r="DL76">
            <v>1</v>
          </cell>
          <cell r="DM76" t="str">
            <v>029001</v>
          </cell>
          <cell r="DN76">
            <v>411</v>
          </cell>
          <cell r="DO76" t="str">
            <v>029300</v>
          </cell>
          <cell r="DP76">
            <v>400</v>
          </cell>
          <cell r="DQ76" t="str">
            <v>029200</v>
          </cell>
          <cell r="DR76">
            <v>1</v>
          </cell>
          <cell r="DS76" t="str">
            <v>029200</v>
          </cell>
          <cell r="DT76">
            <v>1</v>
          </cell>
          <cell r="DU76" t="str">
            <v>029300</v>
          </cell>
          <cell r="DV76">
            <v>527</v>
          </cell>
          <cell r="DW76" t="str">
            <v>029100</v>
          </cell>
          <cell r="DX76">
            <v>895</v>
          </cell>
          <cell r="DY76" t="str">
            <v>029200</v>
          </cell>
          <cell r="DZ76">
            <v>2</v>
          </cell>
          <cell r="EA76" t="str">
            <v>029300</v>
          </cell>
          <cell r="EB76">
            <v>534</v>
          </cell>
          <cell r="EC76" t="str">
            <v>029100</v>
          </cell>
          <cell r="ED76">
            <v>1219</v>
          </cell>
          <cell r="EE76" t="str">
            <v>029300</v>
          </cell>
          <cell r="EF76">
            <v>521</v>
          </cell>
          <cell r="EG76" t="str">
            <v>029001</v>
          </cell>
          <cell r="EH76">
            <v>709</v>
          </cell>
          <cell r="EI76" t="str">
            <v>029001</v>
          </cell>
          <cell r="EJ76">
            <v>679</v>
          </cell>
          <cell r="EK76" t="str">
            <v>029300</v>
          </cell>
          <cell r="EL76">
            <v>703</v>
          </cell>
          <cell r="EM76" t="str">
            <v>029300</v>
          </cell>
          <cell r="EN76">
            <v>512</v>
          </cell>
          <cell r="EO76" t="str">
            <v>029300</v>
          </cell>
          <cell r="EP76">
            <v>641</v>
          </cell>
          <cell r="EQ76" t="str">
            <v>029300</v>
          </cell>
          <cell r="ER76">
            <v>518</v>
          </cell>
          <cell r="ES76" t="str">
            <v>029200</v>
          </cell>
          <cell r="ET76">
            <v>1</v>
          </cell>
          <cell r="EU76" t="str">
            <v>029300</v>
          </cell>
          <cell r="EV76">
            <v>538</v>
          </cell>
          <cell r="EW76" t="str">
            <v>029300</v>
          </cell>
          <cell r="EX76">
            <v>690</v>
          </cell>
          <cell r="EY76" t="str">
            <v>029300</v>
          </cell>
          <cell r="EZ76">
            <v>493</v>
          </cell>
          <cell r="FA76" t="str">
            <v>029200</v>
          </cell>
          <cell r="FB76">
            <v>4</v>
          </cell>
          <cell r="FC76" t="str">
            <v>029200</v>
          </cell>
          <cell r="FD76">
            <v>2</v>
          </cell>
          <cell r="FE76" t="str">
            <v>029200</v>
          </cell>
          <cell r="FF76">
            <v>1</v>
          </cell>
          <cell r="FG76" t="str">
            <v>029400</v>
          </cell>
          <cell r="FH76">
            <v>608</v>
          </cell>
          <cell r="FI76" t="str">
            <v>029300</v>
          </cell>
          <cell r="FJ76">
            <v>584</v>
          </cell>
          <cell r="FK76" t="str">
            <v>029200</v>
          </cell>
          <cell r="FL76">
            <v>2</v>
          </cell>
          <cell r="FM76" t="str">
            <v>029300</v>
          </cell>
          <cell r="FN76">
            <v>613</v>
          </cell>
          <cell r="FO76" t="str">
            <v>029400</v>
          </cell>
          <cell r="FP76">
            <v>540</v>
          </cell>
          <cell r="FQ76" t="str">
            <v>029400</v>
          </cell>
          <cell r="FR76">
            <v>621</v>
          </cell>
          <cell r="FS76" t="str">
            <v>029300</v>
          </cell>
          <cell r="FT76">
            <v>442</v>
          </cell>
          <cell r="FU76" t="str">
            <v>029300</v>
          </cell>
          <cell r="FV76">
            <v>523</v>
          </cell>
          <cell r="FW76" t="str">
            <v>029300</v>
          </cell>
          <cell r="FX76">
            <v>417</v>
          </cell>
          <cell r="FY76" t="str">
            <v>029400</v>
          </cell>
          <cell r="FZ76">
            <v>544</v>
          </cell>
          <cell r="GA76" t="str">
            <v>029200</v>
          </cell>
          <cell r="GB76">
            <v>1</v>
          </cell>
          <cell r="GC76" t="str">
            <v>029400</v>
          </cell>
          <cell r="GD76">
            <v>520</v>
          </cell>
          <cell r="GE76" t="str">
            <v>029200</v>
          </cell>
          <cell r="GF76">
            <v>2</v>
          </cell>
          <cell r="GG76" t="str">
            <v>029300</v>
          </cell>
          <cell r="GH76">
            <v>423</v>
          </cell>
          <cell r="GI76" t="str">
            <v>029100</v>
          </cell>
          <cell r="GJ76">
            <v>511</v>
          </cell>
          <cell r="GK76" t="str">
            <v>029300</v>
          </cell>
          <cell r="GL76">
            <v>432</v>
          </cell>
          <cell r="GM76" t="str">
            <v>029400</v>
          </cell>
          <cell r="GN76">
            <v>384</v>
          </cell>
          <cell r="GO76" t="str">
            <v>029400</v>
          </cell>
          <cell r="GP76">
            <v>413</v>
          </cell>
          <cell r="GQ76" t="str">
            <v>029300</v>
          </cell>
          <cell r="GR76">
            <v>309</v>
          </cell>
          <cell r="GS76" t="str">
            <v>029400</v>
          </cell>
          <cell r="GT76">
            <v>416</v>
          </cell>
          <cell r="GU76" t="str">
            <v>029400</v>
          </cell>
          <cell r="GV76">
            <v>326</v>
          </cell>
          <cell r="GW76" t="str">
            <v>029400</v>
          </cell>
          <cell r="GX76">
            <v>430</v>
          </cell>
          <cell r="GY76" t="str">
            <v>029300</v>
          </cell>
          <cell r="GZ76">
            <v>297</v>
          </cell>
          <cell r="HA76" t="str">
            <v>029400</v>
          </cell>
          <cell r="HB76">
            <v>419</v>
          </cell>
          <cell r="HC76" t="str">
            <v>029300</v>
          </cell>
          <cell r="HD76">
            <v>264</v>
          </cell>
          <cell r="HE76" t="str">
            <v>029100</v>
          </cell>
          <cell r="HF76">
            <v>509</v>
          </cell>
          <cell r="HG76" t="str">
            <v>029400</v>
          </cell>
          <cell r="HH76">
            <v>326</v>
          </cell>
          <cell r="HI76" t="str">
            <v>029300</v>
          </cell>
          <cell r="HJ76">
            <v>322</v>
          </cell>
          <cell r="HK76" t="str">
            <v>029200</v>
          </cell>
          <cell r="HL76">
            <v>1</v>
          </cell>
          <cell r="HM76" t="str">
            <v>029300</v>
          </cell>
          <cell r="HN76">
            <v>346</v>
          </cell>
          <cell r="HO76" t="str">
            <v>029300</v>
          </cell>
          <cell r="HP76">
            <v>257</v>
          </cell>
          <cell r="HQ76" t="str">
            <v>029300</v>
          </cell>
          <cell r="HR76">
            <v>339</v>
          </cell>
          <cell r="HS76" t="str">
            <v>029300</v>
          </cell>
          <cell r="HT76">
            <v>292</v>
          </cell>
          <cell r="HU76" t="str">
            <v>029300</v>
          </cell>
          <cell r="HV76">
            <v>362</v>
          </cell>
          <cell r="HW76" t="str">
            <v>029300</v>
          </cell>
          <cell r="HX76">
            <v>319</v>
          </cell>
          <cell r="HY76" t="str">
            <v>029400</v>
          </cell>
          <cell r="HZ76">
            <v>517</v>
          </cell>
          <cell r="IA76" t="str">
            <v>029100</v>
          </cell>
          <cell r="IB76">
            <v>536</v>
          </cell>
          <cell r="IC76" t="str">
            <v>029400</v>
          </cell>
          <cell r="ID76">
            <v>534</v>
          </cell>
          <cell r="IE76" t="str">
            <v>029200</v>
          </cell>
          <cell r="IF76">
            <v>2</v>
          </cell>
          <cell r="IG76" t="str">
            <v>029300</v>
          </cell>
          <cell r="IH76">
            <v>439</v>
          </cell>
          <cell r="II76" t="str">
            <v>029200</v>
          </cell>
          <cell r="IJ76">
            <v>3</v>
          </cell>
          <cell r="IK76" t="str">
            <v>029200</v>
          </cell>
          <cell r="IL76">
            <v>2</v>
          </cell>
          <cell r="IM76" t="str">
            <v>029400</v>
          </cell>
          <cell r="IN76">
            <v>467</v>
          </cell>
          <cell r="IO76" t="str">
            <v>029300</v>
          </cell>
          <cell r="IP76">
            <v>457</v>
          </cell>
          <cell r="IQ76" t="str">
            <v>029400</v>
          </cell>
          <cell r="IR76">
            <v>397</v>
          </cell>
          <cell r="IS76" t="str">
            <v>029400</v>
          </cell>
          <cell r="IT76">
            <v>609</v>
          </cell>
          <cell r="IU76" t="str">
            <v>029400</v>
          </cell>
          <cell r="IV76">
            <v>411</v>
          </cell>
          <cell r="IW76" t="str">
            <v>029400</v>
          </cell>
          <cell r="IX76">
            <v>614</v>
          </cell>
          <cell r="IY76" t="str">
            <v>029300</v>
          </cell>
          <cell r="IZ76">
            <v>277</v>
          </cell>
          <cell r="JA76" t="str">
            <v>029400</v>
          </cell>
          <cell r="JB76">
            <v>558</v>
          </cell>
          <cell r="JC76" t="str">
            <v>029700</v>
          </cell>
          <cell r="JD76">
            <v>487</v>
          </cell>
          <cell r="JE76" t="str">
            <v>029300</v>
          </cell>
          <cell r="JF76">
            <v>469</v>
          </cell>
          <cell r="JG76" t="str">
            <v>029400</v>
          </cell>
          <cell r="JH76">
            <v>327</v>
          </cell>
          <cell r="JI76" t="str">
            <v>029400</v>
          </cell>
          <cell r="JJ76">
            <v>545</v>
          </cell>
          <cell r="JK76" t="str">
            <v>029400</v>
          </cell>
          <cell r="JL76">
            <v>255</v>
          </cell>
          <cell r="JM76" t="str">
            <v>029400</v>
          </cell>
          <cell r="JN76">
            <v>433</v>
          </cell>
          <cell r="JO76" t="str">
            <v>029400</v>
          </cell>
          <cell r="JP76">
            <v>253</v>
          </cell>
          <cell r="JQ76" t="str">
            <v>029400</v>
          </cell>
          <cell r="JR76">
            <v>430</v>
          </cell>
          <cell r="JS76" t="str">
            <v>029400</v>
          </cell>
          <cell r="JT76">
            <v>227</v>
          </cell>
          <cell r="JU76" t="str">
            <v>029700</v>
          </cell>
          <cell r="JV76">
            <v>786</v>
          </cell>
          <cell r="JW76" t="str">
            <v>029700</v>
          </cell>
          <cell r="JX76">
            <v>314</v>
          </cell>
          <cell r="JY76" t="str">
            <v>029700</v>
          </cell>
          <cell r="JZ76">
            <v>743</v>
          </cell>
          <cell r="KA76" t="str">
            <v>029400</v>
          </cell>
          <cell r="KB76">
            <v>192</v>
          </cell>
          <cell r="KC76" t="str">
            <v>029700</v>
          </cell>
          <cell r="KD76">
            <v>831</v>
          </cell>
          <cell r="KE76" t="str">
            <v>029400</v>
          </cell>
          <cell r="KF76">
            <v>133</v>
          </cell>
          <cell r="KG76" t="str">
            <v>029700</v>
          </cell>
          <cell r="KH76">
            <v>679</v>
          </cell>
          <cell r="KI76" t="str">
            <v>029700</v>
          </cell>
          <cell r="KJ76">
            <v>274</v>
          </cell>
          <cell r="KK76" t="str">
            <v>029700</v>
          </cell>
          <cell r="KL76">
            <v>701</v>
          </cell>
          <cell r="KM76" t="str">
            <v>029700</v>
          </cell>
          <cell r="KN76">
            <v>237</v>
          </cell>
          <cell r="KO76" t="str">
            <v>029400</v>
          </cell>
          <cell r="KP76">
            <v>218</v>
          </cell>
          <cell r="KQ76" t="str">
            <v>029700</v>
          </cell>
          <cell r="KR76">
            <v>125</v>
          </cell>
          <cell r="KS76" t="str">
            <v>029700</v>
          </cell>
          <cell r="KT76">
            <v>375</v>
          </cell>
          <cell r="KU76" t="str">
            <v>029700</v>
          </cell>
          <cell r="KV76">
            <v>85</v>
          </cell>
          <cell r="KW76" t="str">
            <v>029700</v>
          </cell>
          <cell r="KX76">
            <v>251</v>
          </cell>
          <cell r="KY76" t="str">
            <v>029400</v>
          </cell>
          <cell r="KZ76">
            <v>30</v>
          </cell>
          <cell r="LA76" t="str">
            <v>029700</v>
          </cell>
          <cell r="LB76">
            <v>293</v>
          </cell>
          <cell r="LC76" t="str">
            <v>029700</v>
          </cell>
          <cell r="LD76">
            <v>147</v>
          </cell>
          <cell r="LE76" t="str">
            <v>029700</v>
          </cell>
          <cell r="LF76">
            <v>434</v>
          </cell>
          <cell r="LG76" t="str">
            <v>029700</v>
          </cell>
          <cell r="LH76">
            <v>196</v>
          </cell>
          <cell r="LI76" t="str">
            <v>029700</v>
          </cell>
          <cell r="LJ76">
            <v>576</v>
          </cell>
          <cell r="LK76" t="str">
            <v>029700</v>
          </cell>
          <cell r="LL76">
            <v>174</v>
          </cell>
          <cell r="LM76" t="str">
            <v>029700</v>
          </cell>
          <cell r="LN76">
            <v>607</v>
          </cell>
          <cell r="LO76" t="str">
            <v>029700</v>
          </cell>
          <cell r="LP76">
            <v>218</v>
          </cell>
          <cell r="LQ76" t="str">
            <v>029700</v>
          </cell>
          <cell r="LR76">
            <v>668</v>
          </cell>
          <cell r="LS76" t="str">
            <v>029700</v>
          </cell>
          <cell r="LT76">
            <v>191</v>
          </cell>
          <cell r="LU76" t="str">
            <v>029700</v>
          </cell>
          <cell r="LV76">
            <v>525</v>
          </cell>
          <cell r="LW76" t="str">
            <v>029700</v>
          </cell>
          <cell r="LX76">
            <v>189</v>
          </cell>
          <cell r="LY76" t="str">
            <v>029300</v>
          </cell>
          <cell r="LZ76">
            <v>120</v>
          </cell>
          <cell r="MA76" t="str">
            <v>029700</v>
          </cell>
          <cell r="MB76">
            <v>107</v>
          </cell>
          <cell r="MC76" t="str">
            <v>029700</v>
          </cell>
          <cell r="MD76">
            <v>376</v>
          </cell>
          <cell r="ME76" t="str">
            <v>029700</v>
          </cell>
          <cell r="MF76">
            <v>88</v>
          </cell>
          <cell r="MG76" t="str">
            <v>029500</v>
          </cell>
          <cell r="MH76">
            <v>1</v>
          </cell>
          <cell r="MI76" t="str">
            <v>029700</v>
          </cell>
          <cell r="MJ76">
            <v>57</v>
          </cell>
          <cell r="MK76" t="str">
            <v>029700</v>
          </cell>
          <cell r="ML76">
            <v>182</v>
          </cell>
          <cell r="MM76" t="str">
            <v>029700</v>
          </cell>
          <cell r="MN76">
            <v>47</v>
          </cell>
          <cell r="MO76" t="str">
            <v>029700</v>
          </cell>
          <cell r="MP76">
            <v>143</v>
          </cell>
          <cell r="MQ76" t="str">
            <v>029700</v>
          </cell>
          <cell r="MR76">
            <v>47</v>
          </cell>
          <cell r="MS76" t="str">
            <v>029700</v>
          </cell>
          <cell r="MT76">
            <v>163</v>
          </cell>
          <cell r="MU76" t="str">
            <v>029700</v>
          </cell>
          <cell r="MV76">
            <v>39</v>
          </cell>
          <cell r="MW76" t="str">
            <v>029400</v>
          </cell>
          <cell r="MX76">
            <v>50</v>
          </cell>
          <cell r="MY76" t="str">
            <v>029700</v>
          </cell>
          <cell r="MZ76">
            <v>32</v>
          </cell>
          <cell r="NA76" t="str">
            <v>029700</v>
          </cell>
          <cell r="NB76">
            <v>96</v>
          </cell>
          <cell r="NC76" t="str">
            <v>029700</v>
          </cell>
          <cell r="ND76">
            <v>10</v>
          </cell>
          <cell r="NE76" t="str">
            <v>029700</v>
          </cell>
          <cell r="NF76">
            <v>84</v>
          </cell>
          <cell r="NG76" t="str">
            <v>029700</v>
          </cell>
          <cell r="NH76">
            <v>12</v>
          </cell>
          <cell r="NI76" t="str">
            <v>029700</v>
          </cell>
          <cell r="NJ76">
            <v>55</v>
          </cell>
          <cell r="NK76" t="str">
            <v>029700</v>
          </cell>
          <cell r="NL76">
            <v>8</v>
          </cell>
          <cell r="NO76" t="str">
            <v>029700</v>
          </cell>
          <cell r="NP76">
            <v>6</v>
          </cell>
          <cell r="NS76" t="str">
            <v>029700</v>
          </cell>
          <cell r="NT76">
            <v>1</v>
          </cell>
          <cell r="NW76" t="str">
            <v>029700</v>
          </cell>
          <cell r="NX76">
            <v>1</v>
          </cell>
          <cell r="OA76" t="str">
            <v>029700</v>
          </cell>
          <cell r="OB76">
            <v>1</v>
          </cell>
          <cell r="OE76" t="str">
            <v>029700</v>
          </cell>
          <cell r="OF76">
            <v>1</v>
          </cell>
        </row>
        <row r="77">
          <cell r="BO77" t="str">
            <v>028000</v>
          </cell>
          <cell r="BP77">
            <v>888</v>
          </cell>
          <cell r="BQ77" t="str">
            <v>028000</v>
          </cell>
          <cell r="BR77">
            <v>790</v>
          </cell>
          <cell r="BS77" t="str">
            <v>028002</v>
          </cell>
          <cell r="BT77">
            <v>130</v>
          </cell>
          <cell r="BU77" t="str">
            <v>029001</v>
          </cell>
          <cell r="BV77">
            <v>240</v>
          </cell>
          <cell r="BW77" t="str">
            <v>028004</v>
          </cell>
          <cell r="BX77">
            <v>111</v>
          </cell>
          <cell r="BY77" t="str">
            <v>029100</v>
          </cell>
          <cell r="BZ77">
            <v>279</v>
          </cell>
          <cell r="CA77" t="str">
            <v>029400</v>
          </cell>
          <cell r="CB77">
            <v>285</v>
          </cell>
          <cell r="CC77" t="str">
            <v>029400</v>
          </cell>
          <cell r="CD77">
            <v>326</v>
          </cell>
          <cell r="CE77" t="str">
            <v>029001</v>
          </cell>
          <cell r="CF77">
            <v>338</v>
          </cell>
          <cell r="CG77" t="str">
            <v>029300</v>
          </cell>
          <cell r="CH77">
            <v>272</v>
          </cell>
          <cell r="CI77" t="str">
            <v>029100</v>
          </cell>
          <cell r="CJ77">
            <v>402</v>
          </cell>
          <cell r="CK77" t="str">
            <v>029300</v>
          </cell>
          <cell r="CL77">
            <v>269</v>
          </cell>
          <cell r="CM77" t="str">
            <v>029400</v>
          </cell>
          <cell r="CN77">
            <v>332</v>
          </cell>
          <cell r="CO77" t="str">
            <v>029100</v>
          </cell>
          <cell r="CP77">
            <v>488</v>
          </cell>
          <cell r="CQ77" t="str">
            <v>029300</v>
          </cell>
          <cell r="CR77">
            <v>304</v>
          </cell>
          <cell r="CS77" t="str">
            <v>029100</v>
          </cell>
          <cell r="CT77">
            <v>499</v>
          </cell>
          <cell r="CU77" t="str">
            <v>029400</v>
          </cell>
          <cell r="CV77">
            <v>335</v>
          </cell>
          <cell r="CW77" t="str">
            <v>029300</v>
          </cell>
          <cell r="CX77">
            <v>347</v>
          </cell>
          <cell r="CY77" t="str">
            <v>029400</v>
          </cell>
          <cell r="CZ77">
            <v>387</v>
          </cell>
          <cell r="DA77" t="str">
            <v>029001</v>
          </cell>
          <cell r="DB77">
            <v>292</v>
          </cell>
          <cell r="DC77" t="str">
            <v>029200</v>
          </cell>
          <cell r="DD77">
            <v>1</v>
          </cell>
          <cell r="DE77" t="str">
            <v>029100</v>
          </cell>
          <cell r="DF77">
            <v>658</v>
          </cell>
          <cell r="DG77" t="str">
            <v>029400</v>
          </cell>
          <cell r="DH77">
            <v>422</v>
          </cell>
          <cell r="DI77" t="str">
            <v>029200</v>
          </cell>
          <cell r="DJ77">
            <v>2</v>
          </cell>
          <cell r="DK77" t="str">
            <v>029300</v>
          </cell>
          <cell r="DL77">
            <v>353</v>
          </cell>
          <cell r="DM77" t="str">
            <v>029100</v>
          </cell>
          <cell r="DN77">
            <v>737</v>
          </cell>
          <cell r="DO77" t="str">
            <v>029400</v>
          </cell>
          <cell r="DP77">
            <v>537</v>
          </cell>
          <cell r="DQ77" t="str">
            <v>029300</v>
          </cell>
          <cell r="DR77">
            <v>483</v>
          </cell>
          <cell r="DS77" t="str">
            <v>029300</v>
          </cell>
          <cell r="DT77">
            <v>458</v>
          </cell>
          <cell r="DU77" t="str">
            <v>029400</v>
          </cell>
          <cell r="DV77">
            <v>753</v>
          </cell>
          <cell r="DW77" t="str">
            <v>029200</v>
          </cell>
          <cell r="DX77">
            <v>1</v>
          </cell>
          <cell r="DY77" t="str">
            <v>029300</v>
          </cell>
          <cell r="DZ77">
            <v>555</v>
          </cell>
          <cell r="EA77" t="str">
            <v>029400</v>
          </cell>
          <cell r="EB77">
            <v>748</v>
          </cell>
          <cell r="EC77" t="str">
            <v>029200</v>
          </cell>
          <cell r="ED77">
            <v>2</v>
          </cell>
          <cell r="EE77" t="str">
            <v>029400</v>
          </cell>
          <cell r="EF77">
            <v>793</v>
          </cell>
          <cell r="EG77" t="str">
            <v>029100</v>
          </cell>
          <cell r="EH77">
            <v>1319</v>
          </cell>
          <cell r="EI77" t="str">
            <v>029100</v>
          </cell>
          <cell r="EJ77">
            <v>1103</v>
          </cell>
          <cell r="EK77" t="str">
            <v>029400</v>
          </cell>
          <cell r="EL77">
            <v>918</v>
          </cell>
          <cell r="EM77" t="str">
            <v>029400</v>
          </cell>
          <cell r="EN77">
            <v>744</v>
          </cell>
          <cell r="EO77" t="str">
            <v>029400</v>
          </cell>
          <cell r="EP77">
            <v>881</v>
          </cell>
          <cell r="EQ77" t="str">
            <v>029400</v>
          </cell>
          <cell r="ER77">
            <v>749</v>
          </cell>
          <cell r="ES77" t="str">
            <v>029300</v>
          </cell>
          <cell r="ET77">
            <v>608</v>
          </cell>
          <cell r="EU77" t="str">
            <v>029400</v>
          </cell>
          <cell r="EV77">
            <v>736</v>
          </cell>
          <cell r="EW77" t="str">
            <v>029400</v>
          </cell>
          <cell r="EX77">
            <v>878</v>
          </cell>
          <cell r="EY77" t="str">
            <v>029400</v>
          </cell>
          <cell r="EZ77">
            <v>658</v>
          </cell>
          <cell r="FA77" t="str">
            <v>029300</v>
          </cell>
          <cell r="FB77">
            <v>664</v>
          </cell>
          <cell r="FC77" t="str">
            <v>029300</v>
          </cell>
          <cell r="FD77">
            <v>502</v>
          </cell>
          <cell r="FE77" t="str">
            <v>029300</v>
          </cell>
          <cell r="FF77">
            <v>599</v>
          </cell>
          <cell r="FG77" t="str">
            <v>029700</v>
          </cell>
          <cell r="FH77">
            <v>873</v>
          </cell>
          <cell r="FI77" t="str">
            <v>029400</v>
          </cell>
          <cell r="FJ77">
            <v>689</v>
          </cell>
          <cell r="FK77" t="str">
            <v>029300</v>
          </cell>
          <cell r="FL77">
            <v>458</v>
          </cell>
          <cell r="FM77" t="str">
            <v>029400</v>
          </cell>
          <cell r="FN77">
            <v>563</v>
          </cell>
          <cell r="FO77" t="str">
            <v>029700</v>
          </cell>
          <cell r="FP77">
            <v>765</v>
          </cell>
          <cell r="FQ77" t="str">
            <v>029700</v>
          </cell>
          <cell r="FR77">
            <v>1005</v>
          </cell>
          <cell r="FS77" t="str">
            <v>029400</v>
          </cell>
          <cell r="FT77">
            <v>515</v>
          </cell>
          <cell r="FU77" t="str">
            <v>029400</v>
          </cell>
          <cell r="FV77">
            <v>568</v>
          </cell>
          <cell r="FW77" t="str">
            <v>029400</v>
          </cell>
          <cell r="FX77">
            <v>517</v>
          </cell>
          <cell r="FY77" t="str">
            <v>029700</v>
          </cell>
          <cell r="FZ77">
            <v>1026</v>
          </cell>
          <cell r="GA77" t="str">
            <v>029300</v>
          </cell>
          <cell r="GB77">
            <v>426</v>
          </cell>
          <cell r="GC77" t="str">
            <v>029700</v>
          </cell>
          <cell r="GD77">
            <v>832</v>
          </cell>
          <cell r="GE77" t="str">
            <v>029300</v>
          </cell>
          <cell r="GF77">
            <v>411</v>
          </cell>
          <cell r="GG77" t="str">
            <v>029400</v>
          </cell>
          <cell r="GH77">
            <v>532</v>
          </cell>
          <cell r="GI77" t="str">
            <v>029200</v>
          </cell>
          <cell r="GJ77">
            <v>1</v>
          </cell>
          <cell r="GK77" t="str">
            <v>029400</v>
          </cell>
          <cell r="GL77">
            <v>455</v>
          </cell>
          <cell r="GM77" t="str">
            <v>029700</v>
          </cell>
          <cell r="GN77">
            <v>728</v>
          </cell>
          <cell r="GO77" t="str">
            <v>029700</v>
          </cell>
          <cell r="GP77">
            <v>901</v>
          </cell>
          <cell r="GQ77" t="str">
            <v>029400</v>
          </cell>
          <cell r="GR77">
            <v>350</v>
          </cell>
          <cell r="GS77" t="str">
            <v>029700</v>
          </cell>
          <cell r="GT77">
            <v>903</v>
          </cell>
          <cell r="GU77" t="str">
            <v>029700</v>
          </cell>
          <cell r="GV77">
            <v>717</v>
          </cell>
          <cell r="GW77" t="str">
            <v>029700</v>
          </cell>
          <cell r="GX77">
            <v>842</v>
          </cell>
          <cell r="GY77" t="str">
            <v>029400</v>
          </cell>
          <cell r="GZ77">
            <v>334</v>
          </cell>
          <cell r="HA77" t="str">
            <v>029700</v>
          </cell>
          <cell r="HB77">
            <v>861</v>
          </cell>
          <cell r="HC77" t="str">
            <v>029400</v>
          </cell>
          <cell r="HD77">
            <v>349</v>
          </cell>
          <cell r="HE77" t="str">
            <v>029200</v>
          </cell>
          <cell r="HF77">
            <v>2</v>
          </cell>
          <cell r="HG77" t="str">
            <v>029700</v>
          </cell>
          <cell r="HH77">
            <v>700</v>
          </cell>
          <cell r="HI77" t="str">
            <v>029400</v>
          </cell>
          <cell r="HJ77">
            <v>388</v>
          </cell>
          <cell r="HK77" t="str">
            <v>029300</v>
          </cell>
          <cell r="HL77">
            <v>265</v>
          </cell>
          <cell r="HM77" t="str">
            <v>029400</v>
          </cell>
          <cell r="HN77">
            <v>375</v>
          </cell>
          <cell r="HO77" t="str">
            <v>029400</v>
          </cell>
          <cell r="HP77">
            <v>364</v>
          </cell>
          <cell r="HQ77" t="str">
            <v>029400</v>
          </cell>
          <cell r="HR77">
            <v>445</v>
          </cell>
          <cell r="HS77" t="str">
            <v>029400</v>
          </cell>
          <cell r="HT77">
            <v>327</v>
          </cell>
          <cell r="HU77" t="str">
            <v>029400</v>
          </cell>
          <cell r="HV77">
            <v>506</v>
          </cell>
          <cell r="HW77" t="str">
            <v>029400</v>
          </cell>
          <cell r="HX77">
            <v>397</v>
          </cell>
          <cell r="HY77" t="str">
            <v>029700</v>
          </cell>
          <cell r="HZ77">
            <v>988</v>
          </cell>
          <cell r="IA77" t="str">
            <v>029300</v>
          </cell>
          <cell r="IB77">
            <v>300</v>
          </cell>
          <cell r="IC77" t="str">
            <v>029700</v>
          </cell>
          <cell r="ID77">
            <v>1035</v>
          </cell>
          <cell r="IE77" t="str">
            <v>029300</v>
          </cell>
          <cell r="IF77">
            <v>291</v>
          </cell>
          <cell r="IG77" t="str">
            <v>029400</v>
          </cell>
          <cell r="IH77">
            <v>597</v>
          </cell>
          <cell r="II77" t="str">
            <v>029300</v>
          </cell>
          <cell r="IJ77">
            <v>303</v>
          </cell>
          <cell r="IK77" t="str">
            <v>029300</v>
          </cell>
          <cell r="IL77">
            <v>439</v>
          </cell>
          <cell r="IM77" t="str">
            <v>029700</v>
          </cell>
          <cell r="IN77">
            <v>701</v>
          </cell>
          <cell r="IO77" t="str">
            <v>029400</v>
          </cell>
          <cell r="IP77">
            <v>608</v>
          </cell>
          <cell r="IQ77" t="str">
            <v>029700</v>
          </cell>
          <cell r="IR77">
            <v>591</v>
          </cell>
          <cell r="IS77" t="str">
            <v>029700</v>
          </cell>
          <cell r="IT77">
            <v>968</v>
          </cell>
          <cell r="IU77" t="str">
            <v>029700</v>
          </cell>
          <cell r="IV77">
            <v>568</v>
          </cell>
          <cell r="IW77" t="str">
            <v>029700</v>
          </cell>
          <cell r="IX77">
            <v>899</v>
          </cell>
          <cell r="IY77" t="str">
            <v>029400</v>
          </cell>
          <cell r="IZ77">
            <v>302</v>
          </cell>
          <cell r="JA77" t="str">
            <v>029700</v>
          </cell>
          <cell r="JB77">
            <v>790</v>
          </cell>
          <cell r="JE77" t="str">
            <v>029400</v>
          </cell>
          <cell r="JF77">
            <v>530</v>
          </cell>
          <cell r="JG77" t="str">
            <v>029700</v>
          </cell>
          <cell r="JH77">
            <v>444</v>
          </cell>
          <cell r="JI77" t="str">
            <v>029700</v>
          </cell>
          <cell r="JJ77">
            <v>830</v>
          </cell>
          <cell r="JK77" t="str">
            <v>029700</v>
          </cell>
          <cell r="JL77">
            <v>420</v>
          </cell>
          <cell r="JM77" t="str">
            <v>029700</v>
          </cell>
          <cell r="JN77">
            <v>787</v>
          </cell>
          <cell r="JO77" t="str">
            <v>029700</v>
          </cell>
          <cell r="JP77">
            <v>408</v>
          </cell>
          <cell r="JQ77" t="str">
            <v>029700</v>
          </cell>
          <cell r="JR77">
            <v>786</v>
          </cell>
          <cell r="JS77" t="str">
            <v>029700</v>
          </cell>
          <cell r="JT77">
            <v>413</v>
          </cell>
          <cell r="KA77" t="str">
            <v>029700</v>
          </cell>
          <cell r="KB77">
            <v>370</v>
          </cell>
          <cell r="KE77" t="str">
            <v>029700</v>
          </cell>
          <cell r="KF77">
            <v>292</v>
          </cell>
          <cell r="KO77" t="str">
            <v>029700</v>
          </cell>
          <cell r="KP77">
            <v>632</v>
          </cell>
          <cell r="KY77" t="str">
            <v>029700</v>
          </cell>
          <cell r="KZ77">
            <v>84</v>
          </cell>
          <cell r="LY77" t="str">
            <v>029400</v>
          </cell>
          <cell r="LZ77">
            <v>130</v>
          </cell>
          <cell r="MG77" t="str">
            <v>029700</v>
          </cell>
          <cell r="MH77">
            <v>282</v>
          </cell>
          <cell r="MW77" t="str">
            <v>029700</v>
          </cell>
          <cell r="MX77">
            <v>106</v>
          </cell>
        </row>
        <row r="78">
          <cell r="BO78" t="str">
            <v>028002</v>
          </cell>
          <cell r="BP78">
            <v>140</v>
          </cell>
          <cell r="BQ78" t="str">
            <v>028002</v>
          </cell>
          <cell r="BR78">
            <v>111</v>
          </cell>
          <cell r="BS78" t="str">
            <v>028004</v>
          </cell>
          <cell r="BT78">
            <v>124</v>
          </cell>
          <cell r="BU78" t="str">
            <v>029100</v>
          </cell>
          <cell r="BV78">
            <v>311</v>
          </cell>
          <cell r="BW78" t="str">
            <v>029001</v>
          </cell>
          <cell r="BX78">
            <v>308</v>
          </cell>
          <cell r="BY78" t="str">
            <v>029300</v>
          </cell>
          <cell r="BZ78">
            <v>196</v>
          </cell>
          <cell r="CA78" t="str">
            <v>029700</v>
          </cell>
          <cell r="CB78">
            <v>633</v>
          </cell>
          <cell r="CC78" t="str">
            <v>029700</v>
          </cell>
          <cell r="CD78">
            <v>850</v>
          </cell>
          <cell r="CE78" t="str">
            <v>029100</v>
          </cell>
          <cell r="CF78">
            <v>358</v>
          </cell>
          <cell r="CG78" t="str">
            <v>029400</v>
          </cell>
          <cell r="CH78">
            <v>288</v>
          </cell>
          <cell r="CI78" t="str">
            <v>029300</v>
          </cell>
          <cell r="CJ78">
            <v>255</v>
          </cell>
          <cell r="CK78" t="str">
            <v>029400</v>
          </cell>
          <cell r="CL78">
            <v>315</v>
          </cell>
          <cell r="CM78" t="str">
            <v>029700</v>
          </cell>
          <cell r="CN78">
            <v>804</v>
          </cell>
          <cell r="CO78" t="str">
            <v>029200</v>
          </cell>
          <cell r="CP78">
            <v>1</v>
          </cell>
          <cell r="CQ78" t="str">
            <v>029400</v>
          </cell>
          <cell r="CR78">
            <v>323</v>
          </cell>
          <cell r="CS78" t="str">
            <v>029300</v>
          </cell>
          <cell r="CT78">
            <v>329</v>
          </cell>
          <cell r="CU78" t="str">
            <v>029700</v>
          </cell>
          <cell r="CV78">
            <v>862</v>
          </cell>
          <cell r="CW78" t="str">
            <v>029400</v>
          </cell>
          <cell r="CX78">
            <v>446</v>
          </cell>
          <cell r="CY78" t="str">
            <v>029700</v>
          </cell>
          <cell r="CZ78">
            <v>871</v>
          </cell>
          <cell r="DA78" t="str">
            <v>029100</v>
          </cell>
          <cell r="DB78">
            <v>557</v>
          </cell>
          <cell r="DC78" t="str">
            <v>029300</v>
          </cell>
          <cell r="DD78">
            <v>307</v>
          </cell>
          <cell r="DE78" t="str">
            <v>029200</v>
          </cell>
          <cell r="DF78">
            <v>2</v>
          </cell>
          <cell r="DG78" t="str">
            <v>029700</v>
          </cell>
          <cell r="DH78">
            <v>798</v>
          </cell>
          <cell r="DI78" t="str">
            <v>029300</v>
          </cell>
          <cell r="DJ78">
            <v>358</v>
          </cell>
          <cell r="DK78" t="str">
            <v>029400</v>
          </cell>
          <cell r="DL78">
            <v>487</v>
          </cell>
          <cell r="DM78" t="str">
            <v>029200</v>
          </cell>
          <cell r="DN78">
            <v>1</v>
          </cell>
          <cell r="DO78" t="str">
            <v>029700</v>
          </cell>
          <cell r="DP78">
            <v>1056</v>
          </cell>
          <cell r="DQ78" t="str">
            <v>029400</v>
          </cell>
          <cell r="DR78">
            <v>659</v>
          </cell>
          <cell r="DS78" t="str">
            <v>029400</v>
          </cell>
          <cell r="DT78">
            <v>600</v>
          </cell>
          <cell r="DU78" t="str">
            <v>029700</v>
          </cell>
          <cell r="DV78">
            <v>1226</v>
          </cell>
          <cell r="DW78" t="str">
            <v>029300</v>
          </cell>
          <cell r="DX78">
            <v>480</v>
          </cell>
          <cell r="DY78" t="str">
            <v>029400</v>
          </cell>
          <cell r="DZ78">
            <v>875</v>
          </cell>
          <cell r="EA78" t="str">
            <v>029700</v>
          </cell>
          <cell r="EB78">
            <v>1225</v>
          </cell>
          <cell r="EC78" t="str">
            <v>029300</v>
          </cell>
          <cell r="ED78">
            <v>639</v>
          </cell>
          <cell r="EE78" t="str">
            <v>029700</v>
          </cell>
          <cell r="EF78">
            <v>1266</v>
          </cell>
          <cell r="EG78" t="str">
            <v>029300</v>
          </cell>
          <cell r="EH78">
            <v>667</v>
          </cell>
          <cell r="EI78" t="str">
            <v>029300</v>
          </cell>
          <cell r="EJ78">
            <v>558</v>
          </cell>
          <cell r="EK78" t="str">
            <v>029500</v>
          </cell>
          <cell r="EL78">
            <v>1</v>
          </cell>
          <cell r="EM78" t="str">
            <v>029700</v>
          </cell>
          <cell r="EN78">
            <v>1059</v>
          </cell>
          <cell r="EO78" t="str">
            <v>029700</v>
          </cell>
          <cell r="EP78">
            <v>1282</v>
          </cell>
          <cell r="EQ78" t="str">
            <v>029700</v>
          </cell>
          <cell r="ER78">
            <v>1046</v>
          </cell>
          <cell r="ES78" t="str">
            <v>029400</v>
          </cell>
          <cell r="ET78">
            <v>920</v>
          </cell>
          <cell r="EU78" t="str">
            <v>029700</v>
          </cell>
          <cell r="EV78">
            <v>1021</v>
          </cell>
          <cell r="EW78" t="str">
            <v>029700</v>
          </cell>
          <cell r="EX78">
            <v>1155</v>
          </cell>
          <cell r="EY78" t="str">
            <v>029700</v>
          </cell>
          <cell r="EZ78">
            <v>929</v>
          </cell>
          <cell r="FA78" t="str">
            <v>029400</v>
          </cell>
          <cell r="FB78">
            <v>785</v>
          </cell>
          <cell r="FC78" t="str">
            <v>029400</v>
          </cell>
          <cell r="FD78">
            <v>632</v>
          </cell>
          <cell r="FE78" t="str">
            <v>029400</v>
          </cell>
          <cell r="FF78">
            <v>764</v>
          </cell>
          <cell r="FI78" t="str">
            <v>029700</v>
          </cell>
          <cell r="FJ78">
            <v>1008</v>
          </cell>
          <cell r="FK78" t="str">
            <v>029400</v>
          </cell>
          <cell r="FL78">
            <v>556</v>
          </cell>
          <cell r="FM78" t="str">
            <v>029700</v>
          </cell>
          <cell r="FN78">
            <v>995</v>
          </cell>
          <cell r="FS78" t="str">
            <v>029700</v>
          </cell>
          <cell r="FT78">
            <v>731</v>
          </cell>
          <cell r="FU78" t="str">
            <v>029700</v>
          </cell>
          <cell r="FV78">
            <v>946</v>
          </cell>
          <cell r="FW78" t="str">
            <v>029700</v>
          </cell>
          <cell r="FX78">
            <v>760</v>
          </cell>
          <cell r="GA78" t="str">
            <v>029400</v>
          </cell>
          <cell r="GB78">
            <v>461</v>
          </cell>
          <cell r="GE78" t="str">
            <v>029400</v>
          </cell>
          <cell r="GF78">
            <v>405</v>
          </cell>
          <cell r="GG78" t="str">
            <v>029700</v>
          </cell>
          <cell r="GH78">
            <v>925</v>
          </cell>
          <cell r="GI78" t="str">
            <v>029300</v>
          </cell>
          <cell r="GJ78">
            <v>338</v>
          </cell>
          <cell r="GK78" t="str">
            <v>029700</v>
          </cell>
          <cell r="GL78">
            <v>889</v>
          </cell>
          <cell r="GQ78" t="str">
            <v>029700</v>
          </cell>
          <cell r="GR78">
            <v>721</v>
          </cell>
          <cell r="GY78" t="str">
            <v>029700</v>
          </cell>
          <cell r="GZ78">
            <v>704</v>
          </cell>
          <cell r="HA78" t="str">
            <v>029800</v>
          </cell>
          <cell r="HB78">
            <v>1</v>
          </cell>
          <cell r="HC78" t="str">
            <v>029700</v>
          </cell>
          <cell r="HD78">
            <v>709</v>
          </cell>
          <cell r="HE78" t="str">
            <v>029300</v>
          </cell>
          <cell r="HF78">
            <v>326</v>
          </cell>
          <cell r="HI78" t="str">
            <v>029700</v>
          </cell>
          <cell r="HJ78">
            <v>881</v>
          </cell>
          <cell r="HK78" t="str">
            <v>029400</v>
          </cell>
          <cell r="HL78">
            <v>333</v>
          </cell>
          <cell r="HM78" t="str">
            <v>029700</v>
          </cell>
          <cell r="HN78">
            <v>871</v>
          </cell>
          <cell r="HO78" t="str">
            <v>029700</v>
          </cell>
          <cell r="HP78">
            <v>679</v>
          </cell>
          <cell r="HQ78" t="str">
            <v>029700</v>
          </cell>
          <cell r="HR78">
            <v>894</v>
          </cell>
          <cell r="HS78" t="str">
            <v>029700</v>
          </cell>
          <cell r="HT78">
            <v>719</v>
          </cell>
          <cell r="HU78" t="str">
            <v>029700</v>
          </cell>
          <cell r="HV78">
            <v>904</v>
          </cell>
          <cell r="HW78" t="str">
            <v>029700</v>
          </cell>
          <cell r="HX78">
            <v>717</v>
          </cell>
          <cell r="IA78" t="str">
            <v>029400</v>
          </cell>
          <cell r="IB78">
            <v>372</v>
          </cell>
          <cell r="IE78" t="str">
            <v>029400</v>
          </cell>
          <cell r="IF78">
            <v>406</v>
          </cell>
          <cell r="IG78" t="str">
            <v>029700</v>
          </cell>
          <cell r="IH78">
            <v>976</v>
          </cell>
          <cell r="II78" t="str">
            <v>029400</v>
          </cell>
          <cell r="IJ78">
            <v>398</v>
          </cell>
          <cell r="IK78" t="str">
            <v>029400</v>
          </cell>
          <cell r="IL78">
            <v>586</v>
          </cell>
          <cell r="IO78" t="str">
            <v>029700</v>
          </cell>
          <cell r="IP78">
            <v>953</v>
          </cell>
          <cell r="IW78" t="str">
            <v>029800</v>
          </cell>
          <cell r="IX78">
            <v>1</v>
          </cell>
          <cell r="IY78" t="str">
            <v>029700</v>
          </cell>
          <cell r="IZ78">
            <v>495</v>
          </cell>
          <cell r="JE78" t="str">
            <v>029700</v>
          </cell>
          <cell r="JF78">
            <v>839</v>
          </cell>
          <cell r="LY78" t="str">
            <v>029700</v>
          </cell>
          <cell r="LZ78">
            <v>489</v>
          </cell>
        </row>
        <row r="79">
          <cell r="BO79" t="str">
            <v>028004</v>
          </cell>
          <cell r="BP79">
            <v>87</v>
          </cell>
          <cell r="BQ79" t="str">
            <v>028004</v>
          </cell>
          <cell r="BR79">
            <v>80</v>
          </cell>
          <cell r="BS79" t="str">
            <v>029001</v>
          </cell>
          <cell r="BT79">
            <v>315</v>
          </cell>
          <cell r="BU79" t="str">
            <v>029300</v>
          </cell>
          <cell r="BV79">
            <v>182</v>
          </cell>
          <cell r="BW79" t="str">
            <v>029100</v>
          </cell>
          <cell r="BX79">
            <v>310</v>
          </cell>
          <cell r="BY79" t="str">
            <v>029400</v>
          </cell>
          <cell r="BZ79">
            <v>309</v>
          </cell>
          <cell r="CE79" t="str">
            <v>029200</v>
          </cell>
          <cell r="CF79">
            <v>2</v>
          </cell>
          <cell r="CG79" t="str">
            <v>029700</v>
          </cell>
          <cell r="CH79">
            <v>835</v>
          </cell>
          <cell r="CI79" t="str">
            <v>029400</v>
          </cell>
          <cell r="CJ79">
            <v>316</v>
          </cell>
          <cell r="CK79" t="str">
            <v>029700</v>
          </cell>
          <cell r="CL79">
            <v>861</v>
          </cell>
          <cell r="CO79" t="str">
            <v>029300</v>
          </cell>
          <cell r="CP79">
            <v>305</v>
          </cell>
          <cell r="CQ79" t="str">
            <v>029700</v>
          </cell>
          <cell r="CR79">
            <v>806</v>
          </cell>
          <cell r="CS79" t="str">
            <v>029400</v>
          </cell>
          <cell r="CT79">
            <v>413</v>
          </cell>
          <cell r="CW79" t="str">
            <v>029700</v>
          </cell>
          <cell r="CX79">
            <v>1016</v>
          </cell>
          <cell r="CY79" t="str">
            <v>029900</v>
          </cell>
          <cell r="CZ79">
            <v>1</v>
          </cell>
          <cell r="DA79" t="str">
            <v>029200</v>
          </cell>
          <cell r="DB79">
            <v>1</v>
          </cell>
          <cell r="DC79" t="str">
            <v>029400</v>
          </cell>
          <cell r="DD79">
            <v>378</v>
          </cell>
          <cell r="DE79" t="str">
            <v>029300</v>
          </cell>
          <cell r="DF79">
            <v>365</v>
          </cell>
          <cell r="DG79" t="str">
            <v>029800</v>
          </cell>
          <cell r="DH79">
            <v>1</v>
          </cell>
          <cell r="DI79" t="str">
            <v>029400</v>
          </cell>
          <cell r="DJ79">
            <v>517</v>
          </cell>
          <cell r="DK79" t="str">
            <v>029700</v>
          </cell>
          <cell r="DL79">
            <v>913</v>
          </cell>
          <cell r="DM79" t="str">
            <v>029300</v>
          </cell>
          <cell r="DN79">
            <v>398</v>
          </cell>
          <cell r="DO79" t="str">
            <v>029800</v>
          </cell>
          <cell r="DP79">
            <v>1</v>
          </cell>
          <cell r="DQ79" t="str">
            <v>029700</v>
          </cell>
          <cell r="DR79">
            <v>1165</v>
          </cell>
          <cell r="DS79" t="str">
            <v>029700</v>
          </cell>
          <cell r="DT79">
            <v>1107</v>
          </cell>
          <cell r="DU79" t="str">
            <v>029800</v>
          </cell>
          <cell r="DV79">
            <v>1</v>
          </cell>
          <cell r="DW79" t="str">
            <v>029400</v>
          </cell>
          <cell r="DX79">
            <v>712</v>
          </cell>
          <cell r="DY79" t="str">
            <v>029700</v>
          </cell>
          <cell r="DZ79">
            <v>1362</v>
          </cell>
          <cell r="EC79" t="str">
            <v>029400</v>
          </cell>
          <cell r="ED79">
            <v>927</v>
          </cell>
          <cell r="EG79" t="str">
            <v>029400</v>
          </cell>
          <cell r="EH79">
            <v>904</v>
          </cell>
          <cell r="EI79" t="str">
            <v>029400</v>
          </cell>
          <cell r="EJ79">
            <v>778</v>
          </cell>
          <cell r="EK79" t="str">
            <v>029700</v>
          </cell>
          <cell r="EL79">
            <v>1329</v>
          </cell>
          <cell r="EM79" t="str">
            <v>029900</v>
          </cell>
          <cell r="EN79">
            <v>1</v>
          </cell>
          <cell r="ES79" t="str">
            <v>029700</v>
          </cell>
          <cell r="ET79">
            <v>1202</v>
          </cell>
          <cell r="FA79" t="str">
            <v>029700</v>
          </cell>
          <cell r="FB79">
            <v>1067</v>
          </cell>
          <cell r="FC79" t="str">
            <v>029700</v>
          </cell>
          <cell r="FD79">
            <v>865</v>
          </cell>
          <cell r="FE79" t="str">
            <v>029700</v>
          </cell>
          <cell r="FF79">
            <v>1043</v>
          </cell>
          <cell r="FK79" t="str">
            <v>029700</v>
          </cell>
          <cell r="FL79">
            <v>789</v>
          </cell>
          <cell r="FW79" t="str">
            <v>029900</v>
          </cell>
          <cell r="FX79">
            <v>1</v>
          </cell>
          <cell r="GA79" t="str">
            <v>029700</v>
          </cell>
          <cell r="GB79">
            <v>712</v>
          </cell>
          <cell r="GE79" t="str">
            <v>029700</v>
          </cell>
          <cell r="GF79">
            <v>747</v>
          </cell>
          <cell r="GI79" t="str">
            <v>029400</v>
          </cell>
          <cell r="GJ79">
            <v>402</v>
          </cell>
          <cell r="HE79" t="str">
            <v>029400</v>
          </cell>
          <cell r="HF79">
            <v>378</v>
          </cell>
          <cell r="HK79" t="str">
            <v>029700</v>
          </cell>
          <cell r="HL79">
            <v>715</v>
          </cell>
          <cell r="IA79" t="str">
            <v>029700</v>
          </cell>
          <cell r="IB79">
            <v>746</v>
          </cell>
          <cell r="IE79" t="str">
            <v>029700</v>
          </cell>
          <cell r="IF79">
            <v>737</v>
          </cell>
          <cell r="II79" t="str">
            <v>029700</v>
          </cell>
          <cell r="IJ79">
            <v>702</v>
          </cell>
          <cell r="IK79" t="str">
            <v>029700</v>
          </cell>
          <cell r="IL79">
            <v>1007</v>
          </cell>
        </row>
        <row r="80">
          <cell r="BO80" t="str">
            <v>029001</v>
          </cell>
          <cell r="BP80">
            <v>388</v>
          </cell>
          <cell r="BQ80" t="str">
            <v>029001</v>
          </cell>
          <cell r="BR80">
            <v>328</v>
          </cell>
          <cell r="BS80" t="str">
            <v>029100</v>
          </cell>
          <cell r="BT80">
            <v>281</v>
          </cell>
          <cell r="BU80" t="str">
            <v>029400</v>
          </cell>
          <cell r="BV80">
            <v>298</v>
          </cell>
          <cell r="BW80" t="str">
            <v>029300</v>
          </cell>
          <cell r="BX80">
            <v>203</v>
          </cell>
          <cell r="BY80" t="str">
            <v>029700</v>
          </cell>
          <cell r="BZ80">
            <v>796</v>
          </cell>
          <cell r="CE80" t="str">
            <v>029300</v>
          </cell>
          <cell r="CF80">
            <v>252</v>
          </cell>
          <cell r="CI80" t="str">
            <v>029700</v>
          </cell>
          <cell r="CJ80">
            <v>697</v>
          </cell>
          <cell r="CO80" t="str">
            <v>029400</v>
          </cell>
          <cell r="CP80">
            <v>404</v>
          </cell>
          <cell r="CS80" t="str">
            <v>029700</v>
          </cell>
          <cell r="CT80">
            <v>931</v>
          </cell>
          <cell r="DA80" t="str">
            <v>029300</v>
          </cell>
          <cell r="DB80">
            <v>379</v>
          </cell>
          <cell r="DC80" t="str">
            <v>029700</v>
          </cell>
          <cell r="DD80">
            <v>881</v>
          </cell>
          <cell r="DE80" t="str">
            <v>029400</v>
          </cell>
          <cell r="DF80">
            <v>465</v>
          </cell>
          <cell r="DI80" t="str">
            <v>029700</v>
          </cell>
          <cell r="DJ80">
            <v>944</v>
          </cell>
          <cell r="DM80" t="str">
            <v>029400</v>
          </cell>
          <cell r="DN80">
            <v>597</v>
          </cell>
          <cell r="DS80" t="str">
            <v>029900</v>
          </cell>
          <cell r="DT80">
            <v>1</v>
          </cell>
          <cell r="DW80" t="str">
            <v>029700</v>
          </cell>
          <cell r="DX80">
            <v>1217</v>
          </cell>
          <cell r="DY80" t="str">
            <v>029800</v>
          </cell>
          <cell r="DZ80">
            <v>1</v>
          </cell>
          <cell r="EC80" t="str">
            <v>029700</v>
          </cell>
          <cell r="ED80">
            <v>1276</v>
          </cell>
          <cell r="EG80" t="str">
            <v>029700</v>
          </cell>
          <cell r="EH80">
            <v>1352</v>
          </cell>
          <cell r="EI80" t="str">
            <v>029500</v>
          </cell>
          <cell r="EJ80">
            <v>1</v>
          </cell>
          <cell r="EK80" t="str">
            <v>029800</v>
          </cell>
          <cell r="EL80">
            <v>1</v>
          </cell>
          <cell r="FA80" t="str">
            <v>029900</v>
          </cell>
          <cell r="FB80">
            <v>1</v>
          </cell>
          <cell r="FE80" t="str">
            <v>029900</v>
          </cell>
          <cell r="FF80">
            <v>1</v>
          </cell>
          <cell r="GI80" t="str">
            <v>029700</v>
          </cell>
          <cell r="GJ80">
            <v>728</v>
          </cell>
          <cell r="HE80" t="str">
            <v>029700</v>
          </cell>
          <cell r="HF80">
            <v>861</v>
          </cell>
        </row>
        <row r="81">
          <cell r="BO81" t="str">
            <v>029100</v>
          </cell>
          <cell r="BP81">
            <v>184</v>
          </cell>
          <cell r="BQ81" t="str">
            <v>029100</v>
          </cell>
          <cell r="BR81">
            <v>217</v>
          </cell>
          <cell r="BS81" t="str">
            <v>029300</v>
          </cell>
          <cell r="BT81">
            <v>201</v>
          </cell>
          <cell r="BU81" t="str">
            <v>029700</v>
          </cell>
          <cell r="BV81">
            <v>631</v>
          </cell>
          <cell r="BW81" t="str">
            <v>029400</v>
          </cell>
          <cell r="BX81">
            <v>336</v>
          </cell>
          <cell r="CE81" t="str">
            <v>029400</v>
          </cell>
          <cell r="CF81">
            <v>309</v>
          </cell>
          <cell r="CO81" t="str">
            <v>029700</v>
          </cell>
          <cell r="CP81">
            <v>973</v>
          </cell>
          <cell r="DA81" t="str">
            <v>029400</v>
          </cell>
          <cell r="DB81">
            <v>457</v>
          </cell>
          <cell r="DC81" t="str">
            <v>029800</v>
          </cell>
          <cell r="DD81">
            <v>1</v>
          </cell>
          <cell r="DE81" t="str">
            <v>029700</v>
          </cell>
          <cell r="DF81">
            <v>956</v>
          </cell>
          <cell r="DI81" t="str">
            <v>029900</v>
          </cell>
          <cell r="DJ81">
            <v>1</v>
          </cell>
          <cell r="DM81" t="str">
            <v>029700</v>
          </cell>
          <cell r="DN81">
            <v>1031</v>
          </cell>
          <cell r="EI81" t="str">
            <v>029700</v>
          </cell>
          <cell r="EJ81">
            <v>1152</v>
          </cell>
          <cell r="HE81" t="str">
            <v>029800</v>
          </cell>
          <cell r="HF81">
            <v>1</v>
          </cell>
        </row>
        <row r="82">
          <cell r="BO82" t="str">
            <v>029300</v>
          </cell>
          <cell r="BP82">
            <v>129</v>
          </cell>
          <cell r="BQ82" t="str">
            <v>029300</v>
          </cell>
          <cell r="BR82">
            <v>101</v>
          </cell>
          <cell r="BS82" t="str">
            <v>029400</v>
          </cell>
          <cell r="BT82">
            <v>352</v>
          </cell>
          <cell r="BW82" t="str">
            <v>029700</v>
          </cell>
          <cell r="BX82">
            <v>541</v>
          </cell>
          <cell r="CE82" t="str">
            <v>029700</v>
          </cell>
          <cell r="CF82">
            <v>651</v>
          </cell>
          <cell r="DA82" t="str">
            <v>029700</v>
          </cell>
          <cell r="DB82">
            <v>987</v>
          </cell>
          <cell r="DM82" t="str">
            <v>029800</v>
          </cell>
          <cell r="DN82">
            <v>1</v>
          </cell>
        </row>
        <row r="83">
          <cell r="BO83" t="str">
            <v>029400</v>
          </cell>
          <cell r="BP83">
            <v>406</v>
          </cell>
          <cell r="BQ83" t="str">
            <v>029400</v>
          </cell>
          <cell r="BR83">
            <v>339</v>
          </cell>
          <cell r="BS83" t="str">
            <v>029700</v>
          </cell>
          <cell r="BT83">
            <v>444</v>
          </cell>
          <cell r="DM83" t="str">
            <v>029900</v>
          </cell>
          <cell r="DN83">
            <v>1</v>
          </cell>
        </row>
        <row r="84">
          <cell r="BO84" t="str">
            <v>029700</v>
          </cell>
          <cell r="BP84">
            <v>273</v>
          </cell>
          <cell r="BQ84" t="str">
            <v>029700</v>
          </cell>
          <cell r="BR84">
            <v>372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КП ПРОЕКТА книж"/>
      <sheetName val="Лист1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СМП "/>
      <sheetName val="2024 год"/>
      <sheetName val=" СМП 6 инс."/>
      <sheetName val=" СМП 7 инс."/>
      <sheetName val=" СМП 8 мес."/>
      <sheetName val=" СМП 9 мес."/>
      <sheetName val="СМП 2024 (объемы Пр. 9-24)"/>
      <sheetName val="СМП 2024 (объемы Пр. 9-24) (2)"/>
      <sheetName val=" СМП  (12-24)"/>
      <sheetName val=" СМП  (12-24)для сайта "/>
      <sheetName val="СМП 2024 (12-24)объем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D11">
            <v>4493150830</v>
          </cell>
          <cell r="E11">
            <v>4292510483</v>
          </cell>
          <cell r="F11">
            <v>38251980</v>
          </cell>
          <cell r="G11">
            <v>162388367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4"/>
  <sheetViews>
    <sheetView tabSelected="1" zoomScaleNormal="100" workbookViewId="0">
      <pane xSplit="3" ySplit="15" topLeftCell="D146" activePane="bottomRight" state="frozen"/>
      <selection pane="topRight" activeCell="D1" sqref="D1"/>
      <selection pane="bottomLeft" activeCell="A14" sqref="A14"/>
      <selection pane="bottomRight" activeCell="D156" sqref="D156"/>
    </sheetView>
  </sheetViews>
  <sheetFormatPr defaultColWidth="9.140625" defaultRowHeight="12" x14ac:dyDescent="0.2"/>
  <cols>
    <col min="1" max="1" width="5.28515625" style="462" customWidth="1"/>
    <col min="2" max="2" width="9" style="462" customWidth="1"/>
    <col min="3" max="3" width="41.85546875" style="463" customWidth="1"/>
    <col min="4" max="4" width="14.140625" style="464" customWidth="1"/>
    <col min="5" max="5" width="11.140625" style="465" customWidth="1"/>
    <col min="6" max="6" width="13.85546875" style="465" customWidth="1"/>
    <col min="7" max="7" width="13.5703125" style="465" hidden="1" customWidth="1"/>
    <col min="8" max="8" width="11.85546875" style="465" customWidth="1"/>
    <col min="9" max="9" width="11.140625" style="465" customWidth="1"/>
    <col min="10" max="10" width="11.140625" style="464" customWidth="1"/>
    <col min="11" max="11" width="12.7109375" style="465" customWidth="1"/>
    <col min="12" max="12" width="16.85546875" style="472" customWidth="1"/>
    <col min="13" max="13" width="17.5703125" style="465" customWidth="1"/>
    <col min="14" max="16384" width="9.140625" style="465"/>
  </cols>
  <sheetData>
    <row r="1" spans="1:13" x14ac:dyDescent="0.2">
      <c r="K1" s="466"/>
      <c r="L1" s="465"/>
      <c r="M1" s="467" t="s">
        <v>410</v>
      </c>
    </row>
    <row r="2" spans="1:13" x14ac:dyDescent="0.2">
      <c r="A2" s="468"/>
      <c r="K2" s="466"/>
      <c r="L2" s="465"/>
      <c r="M2" s="467" t="s">
        <v>408</v>
      </c>
    </row>
    <row r="3" spans="1:13" x14ac:dyDescent="0.2">
      <c r="K3" s="466"/>
      <c r="L3" s="465"/>
      <c r="M3" s="467" t="s">
        <v>409</v>
      </c>
    </row>
    <row r="4" spans="1:13" x14ac:dyDescent="0.2">
      <c r="K4" s="466"/>
      <c r="L4" s="465"/>
      <c r="M4" s="469" t="s">
        <v>469</v>
      </c>
    </row>
    <row r="6" spans="1:13" x14ac:dyDescent="0.2">
      <c r="A6" s="470" t="s">
        <v>423</v>
      </c>
      <c r="B6" s="470"/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0"/>
    </row>
    <row r="7" spans="1:13" x14ac:dyDescent="0.2">
      <c r="C7" s="471"/>
      <c r="M7" s="465" t="s">
        <v>277</v>
      </c>
    </row>
    <row r="8" spans="1:13" s="478" customFormat="1" ht="20.25" customHeight="1" x14ac:dyDescent="0.2">
      <c r="A8" s="473" t="s">
        <v>43</v>
      </c>
      <c r="B8" s="473" t="s">
        <v>332</v>
      </c>
      <c r="C8" s="474" t="s">
        <v>44</v>
      </c>
      <c r="D8" s="475" t="s">
        <v>263</v>
      </c>
      <c r="E8" s="475"/>
      <c r="F8" s="475"/>
      <c r="G8" s="475"/>
      <c r="H8" s="475"/>
      <c r="I8" s="475"/>
      <c r="J8" s="475"/>
      <c r="K8" s="475"/>
      <c r="L8" s="476" t="s">
        <v>303</v>
      </c>
      <c r="M8" s="477" t="s">
        <v>470</v>
      </c>
    </row>
    <row r="9" spans="1:13" s="483" customFormat="1" ht="15" customHeight="1" x14ac:dyDescent="0.2">
      <c r="A9" s="473"/>
      <c r="B9" s="473"/>
      <c r="C9" s="474"/>
      <c r="D9" s="475" t="s">
        <v>264</v>
      </c>
      <c r="E9" s="475" t="s">
        <v>265</v>
      </c>
      <c r="F9" s="479" t="s">
        <v>266</v>
      </c>
      <c r="G9" s="480"/>
      <c r="H9" s="475" t="s">
        <v>271</v>
      </c>
      <c r="I9" s="475" t="s">
        <v>272</v>
      </c>
      <c r="J9" s="286" t="s">
        <v>288</v>
      </c>
      <c r="K9" s="475" t="s">
        <v>301</v>
      </c>
      <c r="L9" s="481"/>
      <c r="M9" s="482"/>
    </row>
    <row r="10" spans="1:13" s="483" customFormat="1" ht="14.25" customHeight="1" x14ac:dyDescent="0.2">
      <c r="A10" s="473"/>
      <c r="B10" s="473"/>
      <c r="C10" s="474"/>
      <c r="D10" s="475"/>
      <c r="E10" s="475"/>
      <c r="F10" s="484"/>
      <c r="G10" s="485"/>
      <c r="H10" s="475"/>
      <c r="I10" s="475"/>
      <c r="J10" s="486"/>
      <c r="K10" s="475"/>
      <c r="L10" s="481"/>
      <c r="M10" s="482"/>
    </row>
    <row r="11" spans="1:13" s="483" customFormat="1" ht="44.25" customHeight="1" x14ac:dyDescent="0.2">
      <c r="A11" s="473"/>
      <c r="B11" s="473"/>
      <c r="C11" s="474"/>
      <c r="D11" s="475"/>
      <c r="E11" s="475"/>
      <c r="F11" s="487"/>
      <c r="G11" s="488"/>
      <c r="H11" s="475"/>
      <c r="I11" s="475"/>
      <c r="J11" s="287"/>
      <c r="K11" s="475"/>
      <c r="L11" s="489"/>
      <c r="M11" s="490"/>
    </row>
    <row r="12" spans="1:13" s="494" customFormat="1" x14ac:dyDescent="0.2">
      <c r="A12" s="491" t="s">
        <v>224</v>
      </c>
      <c r="B12" s="491"/>
      <c r="C12" s="491"/>
      <c r="D12" s="492">
        <f>D15+D14+D13</f>
        <v>41675590112</v>
      </c>
      <c r="E12" s="492">
        <f t="shared" ref="E12:M12" si="0">E15+E14+E13</f>
        <v>9618478240</v>
      </c>
      <c r="F12" s="492">
        <f t="shared" si="0"/>
        <v>34903531457.510002</v>
      </c>
      <c r="G12" s="492">
        <f t="shared" si="0"/>
        <v>0</v>
      </c>
      <c r="H12" s="492">
        <f t="shared" si="0"/>
        <v>5663149924</v>
      </c>
      <c r="I12" s="492">
        <f t="shared" si="0"/>
        <v>1919967375</v>
      </c>
      <c r="J12" s="492">
        <f t="shared" si="0"/>
        <v>2344500420</v>
      </c>
      <c r="K12" s="492">
        <f t="shared" si="0"/>
        <v>96125217528.51001</v>
      </c>
      <c r="L12" s="492">
        <f t="shared" si="0"/>
        <v>5952201440.5699987</v>
      </c>
      <c r="M12" s="492">
        <f t="shared" si="0"/>
        <v>102077418969.08</v>
      </c>
    </row>
    <row r="13" spans="1:13" s="501" customFormat="1" ht="11.25" customHeight="1" x14ac:dyDescent="0.2">
      <c r="A13" s="495"/>
      <c r="B13" s="495"/>
      <c r="C13" s="496" t="s">
        <v>53</v>
      </c>
      <c r="D13" s="497">
        <f>'Свод 2026 БП'!D9</f>
        <v>3838485873</v>
      </c>
      <c r="E13" s="497">
        <f>'Свод 2026 БП'!E9</f>
        <v>586419878.97999954</v>
      </c>
      <c r="F13" s="497">
        <f>'Свод 2026 БП'!F9</f>
        <v>654486870.69000006</v>
      </c>
      <c r="G13" s="498"/>
      <c r="H13" s="497">
        <f>'Свод 2026 БП'!Q9</f>
        <v>127298330</v>
      </c>
      <c r="I13" s="497">
        <f>'Свод 2026 БП'!R9</f>
        <v>44245719</v>
      </c>
      <c r="J13" s="497">
        <f>'Свод 2026 БП'!S9</f>
        <v>20403543</v>
      </c>
      <c r="K13" s="497">
        <f>D13+E13+F13+H13+I13+J13</f>
        <v>5271340214.6700001</v>
      </c>
      <c r="L13" s="499">
        <v>14899.86</v>
      </c>
      <c r="M13" s="500">
        <f t="shared" ref="M13:M75" si="1">K13+L13</f>
        <v>5271355114.5299997</v>
      </c>
    </row>
    <row r="14" spans="1:13" s="501" customFormat="1" ht="27.75" customHeight="1" x14ac:dyDescent="0.2">
      <c r="A14" s="495"/>
      <c r="B14" s="495"/>
      <c r="C14" s="496" t="s">
        <v>279</v>
      </c>
      <c r="D14" s="497">
        <f>'Свод 2026 БП'!D10</f>
        <v>0</v>
      </c>
      <c r="E14" s="497">
        <f>'Свод 2026 БП'!E10</f>
        <v>0</v>
      </c>
      <c r="F14" s="497">
        <f>'Свод 2026 БП'!F10</f>
        <v>138135199</v>
      </c>
      <c r="G14" s="498"/>
      <c r="H14" s="497">
        <f>'Свод 2026 БП'!Q10</f>
        <v>0</v>
      </c>
      <c r="I14" s="497">
        <f>'Свод 2026 БП'!R10</f>
        <v>0</v>
      </c>
      <c r="J14" s="497">
        <f>'Свод 2026 БП'!S10</f>
        <v>0</v>
      </c>
      <c r="K14" s="497">
        <f>D14+E14+F14+H14+I14+J14</f>
        <v>138135199</v>
      </c>
      <c r="L14" s="499"/>
      <c r="M14" s="500">
        <f t="shared" si="1"/>
        <v>138135199</v>
      </c>
    </row>
    <row r="15" spans="1:13" s="494" customFormat="1" x14ac:dyDescent="0.2">
      <c r="A15" s="491" t="s">
        <v>223</v>
      </c>
      <c r="B15" s="491"/>
      <c r="C15" s="491"/>
      <c r="D15" s="492">
        <f t="shared" ref="D15:M15" si="2">SUM(D16:D153)-D96</f>
        <v>37837104239</v>
      </c>
      <c r="E15" s="492">
        <f t="shared" si="2"/>
        <v>9032058361.0200005</v>
      </c>
      <c r="F15" s="492">
        <f t="shared" si="2"/>
        <v>34110909387.820004</v>
      </c>
      <c r="G15" s="492">
        <f t="shared" si="2"/>
        <v>0</v>
      </c>
      <c r="H15" s="492">
        <f t="shared" si="2"/>
        <v>5535851594</v>
      </c>
      <c r="I15" s="492">
        <f t="shared" si="2"/>
        <v>1875721656</v>
      </c>
      <c r="J15" s="492">
        <f t="shared" si="2"/>
        <v>2324096877</v>
      </c>
      <c r="K15" s="492">
        <f t="shared" si="2"/>
        <v>90715742114.840012</v>
      </c>
      <c r="L15" s="493">
        <f t="shared" si="2"/>
        <v>5952186540.7099991</v>
      </c>
      <c r="M15" s="492">
        <f t="shared" si="2"/>
        <v>96667928655.550003</v>
      </c>
    </row>
    <row r="16" spans="1:13" s="469" customFormat="1" ht="12" customHeight="1" x14ac:dyDescent="0.2">
      <c r="A16" s="502">
        <v>1</v>
      </c>
      <c r="B16" s="503" t="s">
        <v>56</v>
      </c>
      <c r="C16" s="504" t="s">
        <v>41</v>
      </c>
      <c r="D16" s="497">
        <f>'Свод 2026 БП'!D12</f>
        <v>66508454</v>
      </c>
      <c r="E16" s="497">
        <f>'Свод 2026 БП'!E12</f>
        <v>11708608</v>
      </c>
      <c r="F16" s="497">
        <f>'Свод 2026 БП'!F12</f>
        <v>175890158</v>
      </c>
      <c r="G16" s="497"/>
      <c r="H16" s="497">
        <f>'Свод 2026 БП'!Q12</f>
        <v>0</v>
      </c>
      <c r="I16" s="497">
        <f>'Свод 2026 БП'!R12</f>
        <v>0</v>
      </c>
      <c r="J16" s="497">
        <f>'Свод 2026 БП'!S12</f>
        <v>0</v>
      </c>
      <c r="K16" s="497">
        <f t="shared" ref="K16:K43" si="3">D16+E16+F16+H16+I16+J16</f>
        <v>254107220</v>
      </c>
      <c r="L16" s="500">
        <v>15097104.380000001</v>
      </c>
      <c r="M16" s="500">
        <f t="shared" si="1"/>
        <v>269204324.38</v>
      </c>
    </row>
    <row r="17" spans="1:13" s="469" customFormat="1" x14ac:dyDescent="0.2">
      <c r="A17" s="502">
        <v>2</v>
      </c>
      <c r="B17" s="505" t="s">
        <v>57</v>
      </c>
      <c r="C17" s="504" t="s">
        <v>209</v>
      </c>
      <c r="D17" s="497">
        <f>'Свод 2026 БП'!D13</f>
        <v>54440996</v>
      </c>
      <c r="E17" s="497">
        <f>'Свод 2026 БП'!E13</f>
        <v>12834392</v>
      </c>
      <c r="F17" s="497">
        <f>'Свод 2026 БП'!F13</f>
        <v>175660337</v>
      </c>
      <c r="G17" s="497"/>
      <c r="H17" s="497">
        <f>'Свод 2026 БП'!Q13</f>
        <v>0</v>
      </c>
      <c r="I17" s="497">
        <f>'Свод 2026 БП'!R13</f>
        <v>0</v>
      </c>
      <c r="J17" s="497">
        <f>'Свод 2026 БП'!S13</f>
        <v>0</v>
      </c>
      <c r="K17" s="497">
        <f t="shared" si="3"/>
        <v>242935725</v>
      </c>
      <c r="L17" s="500">
        <v>19146116.729999997</v>
      </c>
      <c r="M17" s="500">
        <f t="shared" si="1"/>
        <v>262081841.72999999</v>
      </c>
    </row>
    <row r="18" spans="1:13" s="469" customFormat="1" x14ac:dyDescent="0.2">
      <c r="A18" s="502">
        <v>3</v>
      </c>
      <c r="B18" s="506" t="s">
        <v>58</v>
      </c>
      <c r="C18" s="504" t="s">
        <v>5</v>
      </c>
      <c r="D18" s="497">
        <f>'Свод 2026 БП'!D14</f>
        <v>317628902</v>
      </c>
      <c r="E18" s="497">
        <f>'Свод 2026 БП'!E14</f>
        <v>39532415</v>
      </c>
      <c r="F18" s="497">
        <f>'Свод 2026 БП'!F14</f>
        <v>456275871.01999998</v>
      </c>
      <c r="G18" s="497"/>
      <c r="H18" s="497">
        <f>'Свод 2026 БП'!Q14</f>
        <v>200243008</v>
      </c>
      <c r="I18" s="497">
        <f>'Свод 2026 БП'!R14</f>
        <v>0</v>
      </c>
      <c r="J18" s="497">
        <f>'Свод 2026 БП'!S14</f>
        <v>14059298</v>
      </c>
      <c r="K18" s="497">
        <f t="shared" si="3"/>
        <v>1027739494.02</v>
      </c>
      <c r="L18" s="500">
        <v>48404743.859999999</v>
      </c>
      <c r="M18" s="500">
        <f t="shared" si="1"/>
        <v>1076144237.8799999</v>
      </c>
    </row>
    <row r="19" spans="1:13" s="469" customFormat="1" ht="14.25" customHeight="1" x14ac:dyDescent="0.2">
      <c r="A19" s="502">
        <v>4</v>
      </c>
      <c r="B19" s="503" t="s">
        <v>59</v>
      </c>
      <c r="C19" s="504" t="s">
        <v>210</v>
      </c>
      <c r="D19" s="497">
        <f>'Свод 2026 БП'!D15</f>
        <v>57143325</v>
      </c>
      <c r="E19" s="497">
        <f>'Свод 2026 БП'!E15</f>
        <v>12552015</v>
      </c>
      <c r="F19" s="497">
        <f>'Свод 2026 БП'!F15</f>
        <v>193490385</v>
      </c>
      <c r="G19" s="497"/>
      <c r="H19" s="497">
        <f>'Свод 2026 БП'!Q15</f>
        <v>0</v>
      </c>
      <c r="I19" s="497">
        <f>'Свод 2026 БП'!R15</f>
        <v>0</v>
      </c>
      <c r="J19" s="497">
        <f>'Свод 2026 БП'!S15</f>
        <v>0</v>
      </c>
      <c r="K19" s="497">
        <f t="shared" si="3"/>
        <v>263185725</v>
      </c>
      <c r="L19" s="500">
        <v>15716370.57</v>
      </c>
      <c r="M19" s="500">
        <f t="shared" si="1"/>
        <v>278902095.56999999</v>
      </c>
    </row>
    <row r="20" spans="1:13" s="469" customFormat="1" x14ac:dyDescent="0.2">
      <c r="A20" s="502">
        <v>5</v>
      </c>
      <c r="B20" s="503" t="s">
        <v>60</v>
      </c>
      <c r="C20" s="504" t="s">
        <v>8</v>
      </c>
      <c r="D20" s="497">
        <f>'Свод 2026 БП'!D16</f>
        <v>68259978</v>
      </c>
      <c r="E20" s="497">
        <f>'Свод 2026 БП'!E16</f>
        <v>14409629</v>
      </c>
      <c r="F20" s="497">
        <f>'Свод 2026 БП'!F16</f>
        <v>195394630</v>
      </c>
      <c r="G20" s="497"/>
      <c r="H20" s="497">
        <f>'Свод 2026 БП'!Q16</f>
        <v>0</v>
      </c>
      <c r="I20" s="497">
        <f>'Свод 2026 БП'!R16</f>
        <v>0</v>
      </c>
      <c r="J20" s="497">
        <f>'Свод 2026 БП'!S16</f>
        <v>0</v>
      </c>
      <c r="K20" s="497">
        <f t="shared" si="3"/>
        <v>278064237</v>
      </c>
      <c r="L20" s="500">
        <v>15722300.17</v>
      </c>
      <c r="M20" s="500">
        <f t="shared" si="1"/>
        <v>293786537.17000002</v>
      </c>
    </row>
    <row r="21" spans="1:13" s="469" customFormat="1" x14ac:dyDescent="0.2">
      <c r="A21" s="502">
        <v>6</v>
      </c>
      <c r="B21" s="506" t="s">
        <v>61</v>
      </c>
      <c r="C21" s="504" t="s">
        <v>62</v>
      </c>
      <c r="D21" s="497">
        <f>'Свод 2026 БП'!D17</f>
        <v>915397738</v>
      </c>
      <c r="E21" s="497">
        <f>'Свод 2026 БП'!E17</f>
        <v>149089009</v>
      </c>
      <c r="F21" s="497">
        <f>'Свод 2026 БП'!F17</f>
        <v>1135944956.78</v>
      </c>
      <c r="G21" s="497"/>
      <c r="H21" s="497">
        <f>'Свод 2026 БП'!Q17</f>
        <v>432328698</v>
      </c>
      <c r="I21" s="497">
        <f>'Свод 2026 БП'!R17</f>
        <v>1337280</v>
      </c>
      <c r="J21" s="497">
        <f>'Свод 2026 БП'!S17</f>
        <v>40112518</v>
      </c>
      <c r="K21" s="497">
        <f t="shared" si="3"/>
        <v>2674210199.7799997</v>
      </c>
      <c r="L21" s="500">
        <v>88907438.520000011</v>
      </c>
      <c r="M21" s="500">
        <f t="shared" si="1"/>
        <v>2763117638.2999997</v>
      </c>
    </row>
    <row r="22" spans="1:13" s="469" customFormat="1" x14ac:dyDescent="0.2">
      <c r="A22" s="502">
        <v>7</v>
      </c>
      <c r="B22" s="503" t="s">
        <v>63</v>
      </c>
      <c r="C22" s="504" t="s">
        <v>211</v>
      </c>
      <c r="D22" s="497">
        <f>'Свод 2026 БП'!D18</f>
        <v>279020755</v>
      </c>
      <c r="E22" s="497">
        <f>'Свод 2026 БП'!E18</f>
        <v>34494033</v>
      </c>
      <c r="F22" s="497">
        <f>'Свод 2026 БП'!F18</f>
        <v>449690544.73000002</v>
      </c>
      <c r="G22" s="497"/>
      <c r="H22" s="497">
        <f>'Свод 2026 БП'!Q18</f>
        <v>0</v>
      </c>
      <c r="I22" s="497">
        <f>'Свод 2026 БП'!R18</f>
        <v>0</v>
      </c>
      <c r="J22" s="497">
        <f>'Свод 2026 БП'!S18</f>
        <v>24603777</v>
      </c>
      <c r="K22" s="497">
        <f t="shared" si="3"/>
        <v>787809109.73000002</v>
      </c>
      <c r="L22" s="500">
        <v>24282995.469999999</v>
      </c>
      <c r="M22" s="500">
        <f t="shared" si="1"/>
        <v>812092105.20000005</v>
      </c>
    </row>
    <row r="23" spans="1:13" s="469" customFormat="1" x14ac:dyDescent="0.2">
      <c r="A23" s="502">
        <v>8</v>
      </c>
      <c r="B23" s="506" t="s">
        <v>64</v>
      </c>
      <c r="C23" s="504" t="s">
        <v>17</v>
      </c>
      <c r="D23" s="497">
        <f>'Свод 2026 БП'!D19</f>
        <v>51928740</v>
      </c>
      <c r="E23" s="497">
        <f>'Свод 2026 БП'!E19</f>
        <v>15540119</v>
      </c>
      <c r="F23" s="497">
        <f>'Свод 2026 БП'!F19</f>
        <v>189744312</v>
      </c>
      <c r="G23" s="497"/>
      <c r="H23" s="497">
        <f>'Свод 2026 БП'!Q19</f>
        <v>0</v>
      </c>
      <c r="I23" s="497">
        <f>'Свод 2026 БП'!R19</f>
        <v>0</v>
      </c>
      <c r="J23" s="497">
        <f>'Свод 2026 БП'!S19</f>
        <v>0</v>
      </c>
      <c r="K23" s="497">
        <f t="shared" si="3"/>
        <v>257213171</v>
      </c>
      <c r="L23" s="500">
        <v>15815009.93</v>
      </c>
      <c r="M23" s="500">
        <f t="shared" si="1"/>
        <v>273028180.93000001</v>
      </c>
    </row>
    <row r="24" spans="1:13" s="469" customFormat="1" x14ac:dyDescent="0.2">
      <c r="A24" s="502">
        <v>9</v>
      </c>
      <c r="B24" s="506" t="s">
        <v>65</v>
      </c>
      <c r="C24" s="504" t="s">
        <v>6</v>
      </c>
      <c r="D24" s="497">
        <f>'Свод 2026 БП'!D20</f>
        <v>80462139</v>
      </c>
      <c r="E24" s="497">
        <f>'Свод 2026 БП'!E20</f>
        <v>13366071</v>
      </c>
      <c r="F24" s="497">
        <f>'Свод 2026 БП'!F20</f>
        <v>201638803</v>
      </c>
      <c r="G24" s="497"/>
      <c r="H24" s="497">
        <f>'Свод 2026 БП'!Q20</f>
        <v>0</v>
      </c>
      <c r="I24" s="497">
        <f>'Свод 2026 БП'!R20</f>
        <v>0</v>
      </c>
      <c r="J24" s="497">
        <f>'Свод 2026 БП'!S20</f>
        <v>0</v>
      </c>
      <c r="K24" s="497">
        <f t="shared" si="3"/>
        <v>295467013</v>
      </c>
      <c r="L24" s="500">
        <v>18771775.23</v>
      </c>
      <c r="M24" s="500">
        <f t="shared" si="1"/>
        <v>314238788.23000002</v>
      </c>
    </row>
    <row r="25" spans="1:13" s="469" customFormat="1" x14ac:dyDescent="0.2">
      <c r="A25" s="502">
        <v>10</v>
      </c>
      <c r="B25" s="506" t="s">
        <v>66</v>
      </c>
      <c r="C25" s="504" t="s">
        <v>18</v>
      </c>
      <c r="D25" s="497">
        <f>'Свод 2026 БП'!D21</f>
        <v>64442357</v>
      </c>
      <c r="E25" s="497">
        <f>'Свод 2026 БП'!E21</f>
        <v>18064145</v>
      </c>
      <c r="F25" s="497">
        <f>'Свод 2026 БП'!F21</f>
        <v>239093384</v>
      </c>
      <c r="G25" s="497"/>
      <c r="H25" s="497">
        <f>'Свод 2026 БП'!Q21</f>
        <v>0</v>
      </c>
      <c r="I25" s="497">
        <f>'Свод 2026 БП'!R21</f>
        <v>0</v>
      </c>
      <c r="J25" s="497">
        <f>'Свод 2026 БП'!S21</f>
        <v>0</v>
      </c>
      <c r="K25" s="497">
        <f t="shared" si="3"/>
        <v>321599886</v>
      </c>
      <c r="L25" s="500">
        <v>30089067.130000003</v>
      </c>
      <c r="M25" s="500">
        <f t="shared" si="1"/>
        <v>351688953.13</v>
      </c>
    </row>
    <row r="26" spans="1:13" s="469" customFormat="1" x14ac:dyDescent="0.2">
      <c r="A26" s="502">
        <v>11</v>
      </c>
      <c r="B26" s="506" t="s">
        <v>67</v>
      </c>
      <c r="C26" s="504" t="s">
        <v>7</v>
      </c>
      <c r="D26" s="497">
        <f>'Свод 2026 БП'!D22</f>
        <v>66759294</v>
      </c>
      <c r="E26" s="497">
        <f>'Свод 2026 БП'!E22</f>
        <v>12799941</v>
      </c>
      <c r="F26" s="497">
        <f>'Свод 2026 БП'!F22</f>
        <v>187539237</v>
      </c>
      <c r="G26" s="497"/>
      <c r="H26" s="497">
        <f>'Свод 2026 БП'!Q22</f>
        <v>0</v>
      </c>
      <c r="I26" s="497">
        <f>'Свод 2026 БП'!R22</f>
        <v>0</v>
      </c>
      <c r="J26" s="497">
        <f>'Свод 2026 БП'!S22</f>
        <v>0</v>
      </c>
      <c r="K26" s="497">
        <f t="shared" si="3"/>
        <v>267098472</v>
      </c>
      <c r="L26" s="500">
        <v>16027883.289999999</v>
      </c>
      <c r="M26" s="500">
        <f t="shared" si="1"/>
        <v>283126355.29000002</v>
      </c>
    </row>
    <row r="27" spans="1:13" s="469" customFormat="1" x14ac:dyDescent="0.2">
      <c r="A27" s="502">
        <v>12</v>
      </c>
      <c r="B27" s="506" t="s">
        <v>68</v>
      </c>
      <c r="C27" s="504" t="s">
        <v>19</v>
      </c>
      <c r="D27" s="497">
        <f>'Свод 2026 БП'!D23</f>
        <v>154288189</v>
      </c>
      <c r="E27" s="497">
        <f>'Свод 2026 БП'!E23</f>
        <v>28119154</v>
      </c>
      <c r="F27" s="497">
        <f>'Свод 2026 БП'!F23</f>
        <v>354322903</v>
      </c>
      <c r="G27" s="497"/>
      <c r="H27" s="497">
        <f>'Свод 2026 БП'!Q23</f>
        <v>0</v>
      </c>
      <c r="I27" s="497">
        <f>'Свод 2026 БП'!R23</f>
        <v>0</v>
      </c>
      <c r="J27" s="497">
        <f>'Свод 2026 БП'!S23</f>
        <v>0</v>
      </c>
      <c r="K27" s="497">
        <f t="shared" si="3"/>
        <v>536730246</v>
      </c>
      <c r="L27" s="500">
        <v>21929357.060000002</v>
      </c>
      <c r="M27" s="500">
        <f t="shared" si="1"/>
        <v>558659603.05999994</v>
      </c>
    </row>
    <row r="28" spans="1:13" s="469" customFormat="1" x14ac:dyDescent="0.2">
      <c r="A28" s="502">
        <v>13</v>
      </c>
      <c r="B28" s="506" t="s">
        <v>230</v>
      </c>
      <c r="C28" s="504" t="s">
        <v>231</v>
      </c>
      <c r="D28" s="497">
        <f>'Свод 2026 БП'!D24</f>
        <v>0</v>
      </c>
      <c r="E28" s="497">
        <f>'Свод 2026 БП'!E24</f>
        <v>0</v>
      </c>
      <c r="F28" s="497">
        <f>'Свод 2026 БП'!F24</f>
        <v>9384015</v>
      </c>
      <c r="G28" s="497"/>
      <c r="H28" s="497">
        <f>'Свод 2026 БП'!Q24</f>
        <v>0</v>
      </c>
      <c r="I28" s="497">
        <f>'Свод 2026 БП'!R24</f>
        <v>0</v>
      </c>
      <c r="J28" s="497">
        <f>'Свод 2026 БП'!S24</f>
        <v>0</v>
      </c>
      <c r="K28" s="497">
        <f t="shared" si="3"/>
        <v>9384015</v>
      </c>
      <c r="L28" s="500">
        <v>0</v>
      </c>
      <c r="M28" s="500">
        <f t="shared" si="1"/>
        <v>9384015</v>
      </c>
    </row>
    <row r="29" spans="1:13" s="469" customFormat="1" x14ac:dyDescent="0.2">
      <c r="A29" s="502">
        <v>14</v>
      </c>
      <c r="B29" s="506" t="s">
        <v>69</v>
      </c>
      <c r="C29" s="504" t="s">
        <v>22</v>
      </c>
      <c r="D29" s="497">
        <f>'Свод 2026 БП'!D25</f>
        <v>73388815</v>
      </c>
      <c r="E29" s="497">
        <f>'Свод 2026 БП'!E25</f>
        <v>50597515</v>
      </c>
      <c r="F29" s="497">
        <f>'Свод 2026 БП'!F25</f>
        <v>228506139</v>
      </c>
      <c r="G29" s="497"/>
      <c r="H29" s="497">
        <f>'Свод 2026 БП'!Q25</f>
        <v>0</v>
      </c>
      <c r="I29" s="497">
        <f>'Свод 2026 БП'!R25</f>
        <v>0</v>
      </c>
      <c r="J29" s="497">
        <f>'Свод 2026 БП'!S25</f>
        <v>0</v>
      </c>
      <c r="K29" s="497">
        <f t="shared" si="3"/>
        <v>352492469</v>
      </c>
      <c r="L29" s="500">
        <v>17563475.390000001</v>
      </c>
      <c r="M29" s="500">
        <f t="shared" si="1"/>
        <v>370055944.38999999</v>
      </c>
    </row>
    <row r="30" spans="1:13" s="469" customFormat="1" x14ac:dyDescent="0.2">
      <c r="A30" s="502">
        <v>15</v>
      </c>
      <c r="B30" s="506" t="s">
        <v>70</v>
      </c>
      <c r="C30" s="504" t="s">
        <v>10</v>
      </c>
      <c r="D30" s="497">
        <f>'Свод 2026 БП'!D26</f>
        <v>105882514</v>
      </c>
      <c r="E30" s="497">
        <f>'Свод 2026 БП'!E26</f>
        <v>25448289</v>
      </c>
      <c r="F30" s="497">
        <f>'Свод 2026 БП'!F26</f>
        <v>358138564</v>
      </c>
      <c r="G30" s="497"/>
      <c r="H30" s="497">
        <f>'Свод 2026 БП'!Q26</f>
        <v>0</v>
      </c>
      <c r="I30" s="497">
        <f>'Свод 2026 БП'!R26</f>
        <v>0</v>
      </c>
      <c r="J30" s="497">
        <f>'Свод 2026 БП'!S26</f>
        <v>0</v>
      </c>
      <c r="K30" s="497">
        <f t="shared" si="3"/>
        <v>489469367</v>
      </c>
      <c r="L30" s="500">
        <v>26888036.84</v>
      </c>
      <c r="M30" s="500">
        <f t="shared" si="1"/>
        <v>516357403.83999997</v>
      </c>
    </row>
    <row r="31" spans="1:13" s="469" customFormat="1" x14ac:dyDescent="0.2">
      <c r="A31" s="502">
        <v>16</v>
      </c>
      <c r="B31" s="506" t="s">
        <v>71</v>
      </c>
      <c r="C31" s="504" t="s">
        <v>342</v>
      </c>
      <c r="D31" s="497">
        <f>'Свод 2026 БП'!D27</f>
        <v>152792247</v>
      </c>
      <c r="E31" s="497">
        <f>'Свод 2026 БП'!E27</f>
        <v>33824624</v>
      </c>
      <c r="F31" s="497">
        <f>'Свод 2026 БП'!F27</f>
        <v>413346164</v>
      </c>
      <c r="G31" s="497"/>
      <c r="H31" s="497">
        <f>'Свод 2026 БП'!Q27</f>
        <v>0</v>
      </c>
      <c r="I31" s="497">
        <f>'Свод 2026 БП'!R27</f>
        <v>0</v>
      </c>
      <c r="J31" s="497">
        <f>'Свод 2026 БП'!S27</f>
        <v>0</v>
      </c>
      <c r="K31" s="497">
        <f t="shared" si="3"/>
        <v>599963035</v>
      </c>
      <c r="L31" s="500">
        <v>37188943.799999997</v>
      </c>
      <c r="M31" s="500">
        <f t="shared" si="1"/>
        <v>637151978.79999995</v>
      </c>
    </row>
    <row r="32" spans="1:13" s="469" customFormat="1" x14ac:dyDescent="0.2">
      <c r="A32" s="502">
        <v>17</v>
      </c>
      <c r="B32" s="506" t="s">
        <v>72</v>
      </c>
      <c r="C32" s="504" t="s">
        <v>9</v>
      </c>
      <c r="D32" s="497">
        <f>'Свод 2026 БП'!D28</f>
        <v>883618846</v>
      </c>
      <c r="E32" s="497">
        <f>'Свод 2026 БП'!E28</f>
        <v>119692035</v>
      </c>
      <c r="F32" s="497">
        <f>'Свод 2026 БП'!F28</f>
        <v>734019777.03999996</v>
      </c>
      <c r="G32" s="497"/>
      <c r="H32" s="497">
        <f>'Свод 2026 БП'!Q28</f>
        <v>290212044</v>
      </c>
      <c r="I32" s="497">
        <f>'Свод 2026 БП'!R28</f>
        <v>0</v>
      </c>
      <c r="J32" s="497">
        <f>'Свод 2026 БП'!S28</f>
        <v>50803791</v>
      </c>
      <c r="K32" s="497">
        <f t="shared" si="3"/>
        <v>2078346493.04</v>
      </c>
      <c r="L32" s="500">
        <v>59787979.25</v>
      </c>
      <c r="M32" s="500">
        <f t="shared" si="1"/>
        <v>2138134472.29</v>
      </c>
    </row>
    <row r="33" spans="1:13" s="469" customFormat="1" x14ac:dyDescent="0.2">
      <c r="A33" s="502">
        <v>18</v>
      </c>
      <c r="B33" s="503" t="s">
        <v>73</v>
      </c>
      <c r="C33" s="504" t="s">
        <v>11</v>
      </c>
      <c r="D33" s="497">
        <f>'Свод 2026 БП'!D29</f>
        <v>39470240</v>
      </c>
      <c r="E33" s="497">
        <f>'Свод 2026 БП'!E29</f>
        <v>10831238</v>
      </c>
      <c r="F33" s="497">
        <f>'Свод 2026 БП'!F29</f>
        <v>144720704</v>
      </c>
      <c r="G33" s="497"/>
      <c r="H33" s="497">
        <f>'Свод 2026 БП'!Q29</f>
        <v>0</v>
      </c>
      <c r="I33" s="497">
        <f>'Свод 2026 БП'!R29</f>
        <v>0</v>
      </c>
      <c r="J33" s="497">
        <f>'Свод 2026 БП'!S29</f>
        <v>0</v>
      </c>
      <c r="K33" s="497">
        <f t="shared" si="3"/>
        <v>195022182</v>
      </c>
      <c r="L33" s="500">
        <v>10141069.109999999</v>
      </c>
      <c r="M33" s="500">
        <f t="shared" si="1"/>
        <v>205163251.11000001</v>
      </c>
    </row>
    <row r="34" spans="1:13" s="469" customFormat="1" x14ac:dyDescent="0.2">
      <c r="A34" s="502">
        <v>19</v>
      </c>
      <c r="B34" s="503" t="s">
        <v>74</v>
      </c>
      <c r="C34" s="504" t="s">
        <v>212</v>
      </c>
      <c r="D34" s="497">
        <f>'Свод 2026 БП'!D30</f>
        <v>39852695</v>
      </c>
      <c r="E34" s="497">
        <f>'Свод 2026 БП'!E30</f>
        <v>8350597</v>
      </c>
      <c r="F34" s="497">
        <f>'Свод 2026 БП'!F30</f>
        <v>122131412</v>
      </c>
      <c r="G34" s="497"/>
      <c r="H34" s="497">
        <f>'Свод 2026 БП'!Q30</f>
        <v>0</v>
      </c>
      <c r="I34" s="497">
        <f>'Свод 2026 БП'!R30</f>
        <v>0</v>
      </c>
      <c r="J34" s="497">
        <f>'Свод 2026 БП'!S30</f>
        <v>0</v>
      </c>
      <c r="K34" s="497">
        <f t="shared" si="3"/>
        <v>170334704</v>
      </c>
      <c r="L34" s="500">
        <v>15994444.129999999</v>
      </c>
      <c r="M34" s="500">
        <f t="shared" si="1"/>
        <v>186329148.13</v>
      </c>
    </row>
    <row r="35" spans="1:13" s="469" customFormat="1" x14ac:dyDescent="0.2">
      <c r="A35" s="502">
        <v>20</v>
      </c>
      <c r="B35" s="503" t="s">
        <v>75</v>
      </c>
      <c r="C35" s="504" t="s">
        <v>343</v>
      </c>
      <c r="D35" s="497">
        <f>'Свод 2026 БП'!D31</f>
        <v>267876632</v>
      </c>
      <c r="E35" s="497">
        <f>'Свод 2026 БП'!E31</f>
        <v>46598736</v>
      </c>
      <c r="F35" s="497">
        <f>'Свод 2026 БП'!F31</f>
        <v>543912354</v>
      </c>
      <c r="G35" s="497"/>
      <c r="H35" s="497">
        <f>'Свод 2026 БП'!Q31</f>
        <v>0</v>
      </c>
      <c r="I35" s="497">
        <f>'Свод 2026 БП'!R31</f>
        <v>0</v>
      </c>
      <c r="J35" s="497">
        <f>'Свод 2026 БП'!S31</f>
        <v>22042480</v>
      </c>
      <c r="K35" s="497">
        <f t="shared" si="3"/>
        <v>880430202</v>
      </c>
      <c r="L35" s="500">
        <v>51883293.189999998</v>
      </c>
      <c r="M35" s="500">
        <f t="shared" si="1"/>
        <v>932313495.19000006</v>
      </c>
    </row>
    <row r="36" spans="1:13" s="469" customFormat="1" x14ac:dyDescent="0.2">
      <c r="A36" s="502">
        <v>21</v>
      </c>
      <c r="B36" s="503" t="s">
        <v>76</v>
      </c>
      <c r="C36" s="504" t="s">
        <v>38</v>
      </c>
      <c r="D36" s="497">
        <f>'Свод 2026 БП'!D32</f>
        <v>521033062</v>
      </c>
      <c r="E36" s="497">
        <f>'Свод 2026 БП'!E32</f>
        <v>62382255</v>
      </c>
      <c r="F36" s="497">
        <f>'Свод 2026 БП'!F32</f>
        <v>416734162.89999998</v>
      </c>
      <c r="G36" s="497"/>
      <c r="H36" s="497">
        <f>'Свод 2026 БП'!Q32</f>
        <v>197628756</v>
      </c>
      <c r="I36" s="497">
        <f>'Свод 2026 БП'!R32</f>
        <v>0</v>
      </c>
      <c r="J36" s="497">
        <f>'Свод 2026 БП'!S32</f>
        <v>11710477</v>
      </c>
      <c r="K36" s="497">
        <f t="shared" si="3"/>
        <v>1209488712.9000001</v>
      </c>
      <c r="L36" s="500">
        <v>44223750.759999998</v>
      </c>
      <c r="M36" s="500">
        <f t="shared" si="1"/>
        <v>1253712463.6600001</v>
      </c>
    </row>
    <row r="37" spans="1:13" s="469" customFormat="1" x14ac:dyDescent="0.2">
      <c r="A37" s="502">
        <v>22</v>
      </c>
      <c r="B37" s="506" t="s">
        <v>77</v>
      </c>
      <c r="C37" s="504" t="s">
        <v>78</v>
      </c>
      <c r="D37" s="497">
        <f>'Свод 2026 БП'!D33</f>
        <v>0</v>
      </c>
      <c r="E37" s="497">
        <f>'Свод 2026 БП'!E33</f>
        <v>18584502</v>
      </c>
      <c r="F37" s="497">
        <f>'Свод 2026 БП'!F33</f>
        <v>168888316</v>
      </c>
      <c r="G37" s="497"/>
      <c r="H37" s="497">
        <f>'Свод 2026 БП'!Q33</f>
        <v>32178529</v>
      </c>
      <c r="I37" s="497">
        <f>'Свод 2026 БП'!R33</f>
        <v>0</v>
      </c>
      <c r="J37" s="497">
        <f>'Свод 2026 БП'!S33</f>
        <v>1639047</v>
      </c>
      <c r="K37" s="497">
        <f t="shared" si="3"/>
        <v>221290394</v>
      </c>
      <c r="L37" s="500">
        <v>0</v>
      </c>
      <c r="M37" s="500">
        <f t="shared" si="1"/>
        <v>221290394</v>
      </c>
    </row>
    <row r="38" spans="1:13" s="469" customFormat="1" ht="12" customHeight="1" x14ac:dyDescent="0.2">
      <c r="A38" s="502">
        <v>23</v>
      </c>
      <c r="B38" s="506" t="s">
        <v>79</v>
      </c>
      <c r="C38" s="504" t="s">
        <v>80</v>
      </c>
      <c r="D38" s="497">
        <f>'Свод 2026 БП'!D34</f>
        <v>0</v>
      </c>
      <c r="E38" s="497">
        <f>'Свод 2026 БП'!E34</f>
        <v>0</v>
      </c>
      <c r="F38" s="497">
        <f>'Свод 2026 БП'!F34</f>
        <v>4732889</v>
      </c>
      <c r="G38" s="497"/>
      <c r="H38" s="497">
        <f>'Свод 2026 БП'!Q34</f>
        <v>0</v>
      </c>
      <c r="I38" s="497">
        <f>'Свод 2026 БП'!R34</f>
        <v>0</v>
      </c>
      <c r="J38" s="497">
        <f>'Свод 2026 БП'!S34</f>
        <v>0</v>
      </c>
      <c r="K38" s="497">
        <f t="shared" si="3"/>
        <v>4732889</v>
      </c>
      <c r="L38" s="500">
        <v>0</v>
      </c>
      <c r="M38" s="500">
        <f t="shared" si="1"/>
        <v>4732889</v>
      </c>
    </row>
    <row r="39" spans="1:13" s="469" customFormat="1" x14ac:dyDescent="0.2">
      <c r="A39" s="502">
        <v>24</v>
      </c>
      <c r="B39" s="506" t="s">
        <v>81</v>
      </c>
      <c r="C39" s="504" t="s">
        <v>82</v>
      </c>
      <c r="D39" s="500">
        <f>'Свод 2026 БП'!D35</f>
        <v>0</v>
      </c>
      <c r="E39" s="500">
        <f>'Свод 2026 БП'!E35</f>
        <v>0</v>
      </c>
      <c r="F39" s="500">
        <f>'Свод 2026 БП'!F35</f>
        <v>0</v>
      </c>
      <c r="G39" s="500"/>
      <c r="H39" s="500">
        <f>'Свод 2026 БП'!Q35</f>
        <v>0</v>
      </c>
      <c r="I39" s="500">
        <f>'Свод 2026 БП'!R35</f>
        <v>0</v>
      </c>
      <c r="J39" s="500">
        <f>'Свод 2026 БП'!S35</f>
        <v>23894435</v>
      </c>
      <c r="K39" s="500">
        <f t="shared" si="3"/>
        <v>23894435</v>
      </c>
      <c r="L39" s="500">
        <v>0</v>
      </c>
      <c r="M39" s="500">
        <f t="shared" si="1"/>
        <v>23894435</v>
      </c>
    </row>
    <row r="40" spans="1:13" s="469" customFormat="1" x14ac:dyDescent="0.2">
      <c r="A40" s="502">
        <v>25</v>
      </c>
      <c r="B40" s="503" t="s">
        <v>83</v>
      </c>
      <c r="C40" s="504" t="s">
        <v>84</v>
      </c>
      <c r="D40" s="497">
        <f>'Свод 2026 БП'!D36</f>
        <v>2324006612</v>
      </c>
      <c r="E40" s="497">
        <f>'Свод 2026 БП'!E36</f>
        <v>214097315</v>
      </c>
      <c r="F40" s="497">
        <f>'Свод 2026 БП'!F36</f>
        <v>2148357558.27</v>
      </c>
      <c r="G40" s="497"/>
      <c r="H40" s="497">
        <f>'Свод 2026 БП'!Q36</f>
        <v>0</v>
      </c>
      <c r="I40" s="497">
        <f>'Свод 2026 БП'!R36</f>
        <v>1916750</v>
      </c>
      <c r="J40" s="497">
        <f>'Свод 2026 БП'!S36</f>
        <v>96771244</v>
      </c>
      <c r="K40" s="497">
        <f t="shared" si="3"/>
        <v>4785149479.2700005</v>
      </c>
      <c r="L40" s="500">
        <v>73565477.129999995</v>
      </c>
      <c r="M40" s="500">
        <f t="shared" si="1"/>
        <v>4858714956.4000006</v>
      </c>
    </row>
    <row r="41" spans="1:13" s="469" customFormat="1" ht="15.75" customHeight="1" x14ac:dyDescent="0.2">
      <c r="A41" s="502">
        <v>26</v>
      </c>
      <c r="B41" s="506" t="s">
        <v>85</v>
      </c>
      <c r="C41" s="504" t="s">
        <v>86</v>
      </c>
      <c r="D41" s="497">
        <f>'Свод 2026 БП'!D37</f>
        <v>0</v>
      </c>
      <c r="E41" s="497">
        <f>'Свод 2026 БП'!E37</f>
        <v>0</v>
      </c>
      <c r="F41" s="497">
        <f>'Свод 2026 БП'!F37</f>
        <v>0</v>
      </c>
      <c r="G41" s="497"/>
      <c r="H41" s="497">
        <f>'Свод 2026 БП'!Q37</f>
        <v>0</v>
      </c>
      <c r="I41" s="497">
        <f>'Свод 2026 БП'!R37</f>
        <v>0</v>
      </c>
      <c r="J41" s="497">
        <f>'Свод 2026 БП'!S37</f>
        <v>0</v>
      </c>
      <c r="K41" s="497">
        <f t="shared" si="3"/>
        <v>0</v>
      </c>
      <c r="L41" s="500">
        <v>0</v>
      </c>
      <c r="M41" s="500">
        <f t="shared" si="1"/>
        <v>0</v>
      </c>
    </row>
    <row r="42" spans="1:13" s="469" customFormat="1" x14ac:dyDescent="0.2">
      <c r="A42" s="502">
        <v>27</v>
      </c>
      <c r="B42" s="505" t="s">
        <v>87</v>
      </c>
      <c r="C42" s="504" t="s">
        <v>88</v>
      </c>
      <c r="D42" s="497">
        <f>'Свод 2026 БП'!D38</f>
        <v>0</v>
      </c>
      <c r="E42" s="497">
        <f>'Свод 2026 БП'!E38</f>
        <v>0</v>
      </c>
      <c r="F42" s="497">
        <f>'Свод 2026 БП'!F38</f>
        <v>208999216</v>
      </c>
      <c r="G42" s="497"/>
      <c r="H42" s="497">
        <f>'Свод 2026 БП'!Q38</f>
        <v>0</v>
      </c>
      <c r="I42" s="497">
        <f>'Свод 2026 БП'!R38</f>
        <v>0</v>
      </c>
      <c r="J42" s="497">
        <f>'Свод 2026 БП'!S38</f>
        <v>0</v>
      </c>
      <c r="K42" s="497">
        <f t="shared" si="3"/>
        <v>208999216</v>
      </c>
      <c r="L42" s="500">
        <v>0</v>
      </c>
      <c r="M42" s="500">
        <f t="shared" si="1"/>
        <v>208999216</v>
      </c>
    </row>
    <row r="43" spans="1:13" s="469" customFormat="1" x14ac:dyDescent="0.2">
      <c r="A43" s="502">
        <v>28</v>
      </c>
      <c r="B43" s="505" t="s">
        <v>89</v>
      </c>
      <c r="C43" s="504" t="s">
        <v>39</v>
      </c>
      <c r="D43" s="497">
        <f>'Свод 2026 БП'!D39</f>
        <v>617222101</v>
      </c>
      <c r="E43" s="497">
        <f>'Свод 2026 БП'!E39</f>
        <v>58705488</v>
      </c>
      <c r="F43" s="497">
        <f>'Свод 2026 БП'!F39</f>
        <v>617326313.69000006</v>
      </c>
      <c r="G43" s="497"/>
      <c r="H43" s="497">
        <f>'Свод 2026 БП'!Q39</f>
        <v>290579336</v>
      </c>
      <c r="I43" s="497">
        <f>'Свод 2026 БП'!R39</f>
        <v>0</v>
      </c>
      <c r="J43" s="497">
        <f>'Свод 2026 БП'!S39</f>
        <v>23454157</v>
      </c>
      <c r="K43" s="497">
        <f t="shared" si="3"/>
        <v>1607287395.6900001</v>
      </c>
      <c r="L43" s="500">
        <v>58120188.579999998</v>
      </c>
      <c r="M43" s="500">
        <f t="shared" si="1"/>
        <v>1665407584.27</v>
      </c>
    </row>
    <row r="44" spans="1:13" s="469" customFormat="1" x14ac:dyDescent="0.2">
      <c r="A44" s="502">
        <v>29</v>
      </c>
      <c r="B44" s="503" t="s">
        <v>90</v>
      </c>
      <c r="C44" s="504" t="s">
        <v>37</v>
      </c>
      <c r="D44" s="497">
        <f>'Свод 2026 БП'!D40</f>
        <v>772618875</v>
      </c>
      <c r="E44" s="497">
        <f>'Свод 2026 БП'!E40</f>
        <v>96821582</v>
      </c>
      <c r="F44" s="497">
        <f>'Свод 2026 БП'!F40</f>
        <v>815440682.67000008</v>
      </c>
      <c r="G44" s="497"/>
      <c r="H44" s="497">
        <f>'Свод 2026 БП'!Q40</f>
        <v>0</v>
      </c>
      <c r="I44" s="497">
        <f>'Свод 2026 БП'!R40</f>
        <v>0</v>
      </c>
      <c r="J44" s="497">
        <f>'Свод 2026 БП'!S40</f>
        <v>8070200</v>
      </c>
      <c r="K44" s="497">
        <f t="shared" ref="K44:K77" si="4">D44+E44+F44+H44+I44+J44</f>
        <v>1692951339.6700001</v>
      </c>
      <c r="L44" s="500">
        <v>48911255.229999997</v>
      </c>
      <c r="M44" s="500">
        <f t="shared" si="1"/>
        <v>1741862594.9000001</v>
      </c>
    </row>
    <row r="45" spans="1:13" s="469" customFormat="1" x14ac:dyDescent="0.2">
      <c r="A45" s="502">
        <v>30</v>
      </c>
      <c r="B45" s="505" t="s">
        <v>91</v>
      </c>
      <c r="C45" s="504" t="s">
        <v>16</v>
      </c>
      <c r="D45" s="497">
        <f>'Свод 2026 БП'!D41</f>
        <v>68890402</v>
      </c>
      <c r="E45" s="497">
        <f>'Свод 2026 БП'!E41</f>
        <v>15263096</v>
      </c>
      <c r="F45" s="497">
        <f>'Свод 2026 БП'!F41</f>
        <v>215156887</v>
      </c>
      <c r="G45" s="497"/>
      <c r="H45" s="497">
        <f>'Свод 2026 БП'!Q41</f>
        <v>0</v>
      </c>
      <c r="I45" s="497">
        <f>'Свод 2026 БП'!R41</f>
        <v>0</v>
      </c>
      <c r="J45" s="497">
        <f>'Свод 2026 БП'!S41</f>
        <v>0</v>
      </c>
      <c r="K45" s="497">
        <f t="shared" si="4"/>
        <v>299310385</v>
      </c>
      <c r="L45" s="500">
        <v>20969703.899999999</v>
      </c>
      <c r="M45" s="500">
        <f t="shared" si="1"/>
        <v>320280088.89999998</v>
      </c>
    </row>
    <row r="46" spans="1:13" s="469" customFormat="1" x14ac:dyDescent="0.2">
      <c r="A46" s="502">
        <v>31</v>
      </c>
      <c r="B46" s="506" t="s">
        <v>92</v>
      </c>
      <c r="C46" s="504" t="s">
        <v>21</v>
      </c>
      <c r="D46" s="497">
        <f>'Свод 2026 БП'!D42</f>
        <v>392764868</v>
      </c>
      <c r="E46" s="497">
        <f>'Свод 2026 БП'!E42</f>
        <v>59034542</v>
      </c>
      <c r="F46" s="497">
        <f>'Свод 2026 БП'!F42</f>
        <v>594401771.56999993</v>
      </c>
      <c r="G46" s="497"/>
      <c r="H46" s="497">
        <f>'Свод 2026 БП'!Q42</f>
        <v>0</v>
      </c>
      <c r="I46" s="497">
        <f>'Свод 2026 БП'!R42</f>
        <v>0</v>
      </c>
      <c r="J46" s="497">
        <f>'Свод 2026 БП'!S42</f>
        <v>20164337</v>
      </c>
      <c r="K46" s="497">
        <f t="shared" si="4"/>
        <v>1066365518.5699999</v>
      </c>
      <c r="L46" s="500">
        <v>38026387.409999996</v>
      </c>
      <c r="M46" s="500">
        <f t="shared" si="1"/>
        <v>1104391905.98</v>
      </c>
    </row>
    <row r="47" spans="1:13" s="469" customFormat="1" x14ac:dyDescent="0.2">
      <c r="A47" s="502">
        <v>32</v>
      </c>
      <c r="B47" s="505" t="s">
        <v>93</v>
      </c>
      <c r="C47" s="504" t="s">
        <v>24</v>
      </c>
      <c r="D47" s="497">
        <f>'Свод 2026 БП'!D43</f>
        <v>84212001</v>
      </c>
      <c r="E47" s="497">
        <f>'Свод 2026 БП'!E43</f>
        <v>19616460</v>
      </c>
      <c r="F47" s="497">
        <f>'Свод 2026 БП'!F43</f>
        <v>261219651</v>
      </c>
      <c r="G47" s="497"/>
      <c r="H47" s="497">
        <f>'Свод 2026 БП'!Q43</f>
        <v>0</v>
      </c>
      <c r="I47" s="497">
        <f>'Свод 2026 БП'!R43</f>
        <v>0</v>
      </c>
      <c r="J47" s="497">
        <f>'Свод 2026 БП'!S43</f>
        <v>0</v>
      </c>
      <c r="K47" s="497">
        <f t="shared" si="4"/>
        <v>365048112</v>
      </c>
      <c r="L47" s="500">
        <v>21878629.600000001</v>
      </c>
      <c r="M47" s="500">
        <f t="shared" si="1"/>
        <v>386926741.60000002</v>
      </c>
    </row>
    <row r="48" spans="1:13" s="469" customFormat="1" x14ac:dyDescent="0.2">
      <c r="A48" s="502">
        <v>33</v>
      </c>
      <c r="B48" s="503" t="s">
        <v>94</v>
      </c>
      <c r="C48" s="504" t="s">
        <v>213</v>
      </c>
      <c r="D48" s="497">
        <f>'Свод 2026 БП'!D44</f>
        <v>276825848</v>
      </c>
      <c r="E48" s="497">
        <f>'Свод 2026 БП'!E44</f>
        <v>55183071</v>
      </c>
      <c r="F48" s="497">
        <f>'Свод 2026 БП'!F44</f>
        <v>601508854</v>
      </c>
      <c r="G48" s="497"/>
      <c r="H48" s="497">
        <f>'Свод 2026 БП'!Q44</f>
        <v>0</v>
      </c>
      <c r="I48" s="497">
        <f>'Свод 2026 БП'!R44</f>
        <v>0</v>
      </c>
      <c r="J48" s="497">
        <f>'Свод 2026 БП'!S44</f>
        <v>4854415</v>
      </c>
      <c r="K48" s="497">
        <f t="shared" si="4"/>
        <v>938372188</v>
      </c>
      <c r="L48" s="500">
        <v>64425910.160000004</v>
      </c>
      <c r="M48" s="500">
        <f t="shared" si="1"/>
        <v>1002798098.16</v>
      </c>
    </row>
    <row r="49" spans="1:13" s="469" customFormat="1" x14ac:dyDescent="0.2">
      <c r="A49" s="502">
        <v>34</v>
      </c>
      <c r="B49" s="507" t="s">
        <v>95</v>
      </c>
      <c r="C49" s="508" t="s">
        <v>214</v>
      </c>
      <c r="D49" s="497">
        <f>'Свод 2026 БП'!D45</f>
        <v>77465553</v>
      </c>
      <c r="E49" s="497">
        <f>'Свод 2026 БП'!E45</f>
        <v>17601906</v>
      </c>
      <c r="F49" s="497">
        <f>'Свод 2026 БП'!F45</f>
        <v>248402343</v>
      </c>
      <c r="G49" s="497"/>
      <c r="H49" s="497">
        <f>'Свод 2026 БП'!Q45</f>
        <v>0</v>
      </c>
      <c r="I49" s="497">
        <f>'Свод 2026 БП'!R45</f>
        <v>0</v>
      </c>
      <c r="J49" s="497">
        <f>'Свод 2026 БП'!S45</f>
        <v>0</v>
      </c>
      <c r="K49" s="497">
        <f t="shared" si="4"/>
        <v>343469802</v>
      </c>
      <c r="L49" s="500">
        <v>20427494.809999999</v>
      </c>
      <c r="M49" s="500">
        <f t="shared" si="1"/>
        <v>363897296.81</v>
      </c>
    </row>
    <row r="50" spans="1:13" s="469" customFormat="1" x14ac:dyDescent="0.2">
      <c r="A50" s="502">
        <v>35</v>
      </c>
      <c r="B50" s="503" t="s">
        <v>96</v>
      </c>
      <c r="C50" s="504" t="s">
        <v>215</v>
      </c>
      <c r="D50" s="497">
        <f>'Свод 2026 БП'!D46</f>
        <v>49370137</v>
      </c>
      <c r="E50" s="497">
        <f>'Свод 2026 БП'!E46</f>
        <v>10558549</v>
      </c>
      <c r="F50" s="497">
        <f>'Свод 2026 БП'!F46</f>
        <v>169595211</v>
      </c>
      <c r="G50" s="497"/>
      <c r="H50" s="497">
        <f>'Свод 2026 БП'!Q46</f>
        <v>0</v>
      </c>
      <c r="I50" s="497">
        <f>'Свод 2026 БП'!R46</f>
        <v>0</v>
      </c>
      <c r="J50" s="497">
        <f>'Свод 2026 БП'!S46</f>
        <v>0</v>
      </c>
      <c r="K50" s="497">
        <f t="shared" si="4"/>
        <v>229523897</v>
      </c>
      <c r="L50" s="500">
        <v>15223958.25</v>
      </c>
      <c r="M50" s="500">
        <f t="shared" si="1"/>
        <v>244747855.25</v>
      </c>
    </row>
    <row r="51" spans="1:13" s="469" customFormat="1" x14ac:dyDescent="0.2">
      <c r="A51" s="502">
        <v>36</v>
      </c>
      <c r="B51" s="503" t="s">
        <v>97</v>
      </c>
      <c r="C51" s="504" t="s">
        <v>23</v>
      </c>
      <c r="D51" s="497">
        <f>'Свод 2026 БП'!D47</f>
        <v>73097605</v>
      </c>
      <c r="E51" s="497">
        <f>'Свод 2026 БП'!E47</f>
        <v>20721954</v>
      </c>
      <c r="F51" s="497">
        <f>'Свод 2026 БП'!F47</f>
        <v>273326471</v>
      </c>
      <c r="G51" s="497"/>
      <c r="H51" s="497">
        <f>'Свод 2026 БП'!Q47</f>
        <v>0</v>
      </c>
      <c r="I51" s="497">
        <f>'Свод 2026 БП'!R47</f>
        <v>0</v>
      </c>
      <c r="J51" s="497">
        <f>'Свод 2026 БП'!S47</f>
        <v>1870929</v>
      </c>
      <c r="K51" s="497">
        <f t="shared" si="4"/>
        <v>369016959</v>
      </c>
      <c r="L51" s="500">
        <v>18460670.440000001</v>
      </c>
      <c r="M51" s="500">
        <f t="shared" si="1"/>
        <v>387477629.44</v>
      </c>
    </row>
    <row r="52" spans="1:13" s="469" customFormat="1" x14ac:dyDescent="0.2">
      <c r="A52" s="502">
        <v>37</v>
      </c>
      <c r="B52" s="506" t="s">
        <v>98</v>
      </c>
      <c r="C52" s="504" t="s">
        <v>20</v>
      </c>
      <c r="D52" s="497">
        <f>'Свод 2026 БП'!D48</f>
        <v>38212557</v>
      </c>
      <c r="E52" s="497">
        <f>'Свод 2026 БП'!E48</f>
        <v>8487407</v>
      </c>
      <c r="F52" s="497">
        <f>'Свод 2026 БП'!F48</f>
        <v>134679743</v>
      </c>
      <c r="G52" s="497"/>
      <c r="H52" s="497">
        <f>'Свод 2026 БП'!Q48</f>
        <v>0</v>
      </c>
      <c r="I52" s="497">
        <f>'Свод 2026 БП'!R48</f>
        <v>0</v>
      </c>
      <c r="J52" s="497">
        <f>'Свод 2026 БП'!S48</f>
        <v>0</v>
      </c>
      <c r="K52" s="497">
        <f t="shared" si="4"/>
        <v>181379707</v>
      </c>
      <c r="L52" s="500">
        <v>15439252.050000001</v>
      </c>
      <c r="M52" s="500">
        <f t="shared" si="1"/>
        <v>196818959.05000001</v>
      </c>
    </row>
    <row r="53" spans="1:13" s="469" customFormat="1" x14ac:dyDescent="0.2">
      <c r="A53" s="502">
        <v>38</v>
      </c>
      <c r="B53" s="505" t="s">
        <v>99</v>
      </c>
      <c r="C53" s="504" t="s">
        <v>100</v>
      </c>
      <c r="D53" s="497">
        <f>'Свод 2026 БП'!D49</f>
        <v>65476720</v>
      </c>
      <c r="E53" s="497">
        <f>'Свод 2026 БП'!E49</f>
        <v>38458940</v>
      </c>
      <c r="F53" s="497">
        <f>'Свод 2026 БП'!F49</f>
        <v>93783820.189999998</v>
      </c>
      <c r="G53" s="497"/>
      <c r="H53" s="497">
        <f>'Свод 2026 БП'!Q49</f>
        <v>0</v>
      </c>
      <c r="I53" s="497">
        <f>'Свод 2026 БП'!R49</f>
        <v>0</v>
      </c>
      <c r="J53" s="497">
        <f>'Свод 2026 БП'!S49</f>
        <v>0</v>
      </c>
      <c r="K53" s="497">
        <f t="shared" si="4"/>
        <v>197719480.19</v>
      </c>
      <c r="L53" s="500">
        <v>0</v>
      </c>
      <c r="M53" s="500">
        <f t="shared" si="1"/>
        <v>197719480.19</v>
      </c>
    </row>
    <row r="54" spans="1:13" s="469" customFormat="1" x14ac:dyDescent="0.2">
      <c r="A54" s="502">
        <v>39</v>
      </c>
      <c r="B54" s="506" t="s">
        <v>101</v>
      </c>
      <c r="C54" s="504" t="s">
        <v>102</v>
      </c>
      <c r="D54" s="497">
        <f>'Свод 2026 БП'!D50</f>
        <v>595785892</v>
      </c>
      <c r="E54" s="497">
        <f>'Свод 2026 БП'!E50</f>
        <v>81824708</v>
      </c>
      <c r="F54" s="497">
        <f>'Свод 2026 БП'!F50</f>
        <v>808427179.07999992</v>
      </c>
      <c r="G54" s="497"/>
      <c r="H54" s="497">
        <f>'Свод 2026 БП'!Q50</f>
        <v>523861372</v>
      </c>
      <c r="I54" s="497">
        <f>'Свод 2026 БП'!R50</f>
        <v>0</v>
      </c>
      <c r="J54" s="497">
        <f>'Свод 2026 БП'!S50</f>
        <v>37628130</v>
      </c>
      <c r="K54" s="497">
        <f t="shared" si="4"/>
        <v>2047527281.0799999</v>
      </c>
      <c r="L54" s="500">
        <v>47264960.219999999</v>
      </c>
      <c r="M54" s="500">
        <f t="shared" si="1"/>
        <v>2094792241.3</v>
      </c>
    </row>
    <row r="55" spans="1:13" s="469" customFormat="1" x14ac:dyDescent="0.2">
      <c r="A55" s="502">
        <v>40</v>
      </c>
      <c r="B55" s="503" t="s">
        <v>103</v>
      </c>
      <c r="C55" s="504" t="s">
        <v>220</v>
      </c>
      <c r="D55" s="497">
        <f>'Свод 2026 БП'!D51</f>
        <v>75169252</v>
      </c>
      <c r="E55" s="497">
        <f>'Свод 2026 БП'!E51</f>
        <v>16118976</v>
      </c>
      <c r="F55" s="497">
        <f>'Свод 2026 БП'!F51</f>
        <v>227957661</v>
      </c>
      <c r="G55" s="497"/>
      <c r="H55" s="497">
        <f>'Свод 2026 БП'!Q51</f>
        <v>0</v>
      </c>
      <c r="I55" s="497">
        <f>'Свод 2026 БП'!R51</f>
        <v>0</v>
      </c>
      <c r="J55" s="497">
        <f>'Свод 2026 БП'!S51</f>
        <v>1811635</v>
      </c>
      <c r="K55" s="497">
        <f t="shared" si="4"/>
        <v>321057524</v>
      </c>
      <c r="L55" s="500">
        <v>21742493.060000002</v>
      </c>
      <c r="M55" s="500">
        <f t="shared" si="1"/>
        <v>342800017.06</v>
      </c>
    </row>
    <row r="56" spans="1:13" s="469" customFormat="1" ht="10.5" customHeight="1" x14ac:dyDescent="0.2">
      <c r="A56" s="502">
        <v>41</v>
      </c>
      <c r="B56" s="503" t="s">
        <v>104</v>
      </c>
      <c r="C56" s="504" t="s">
        <v>2</v>
      </c>
      <c r="D56" s="497">
        <f>'Свод 2026 БП'!D52</f>
        <v>357974414</v>
      </c>
      <c r="E56" s="497">
        <f>'Свод 2026 БП'!E52</f>
        <v>56434224</v>
      </c>
      <c r="F56" s="497">
        <f>'Свод 2026 БП'!F52</f>
        <v>583386206</v>
      </c>
      <c r="G56" s="497"/>
      <c r="H56" s="497">
        <f>'Свод 2026 БП'!Q52</f>
        <v>0</v>
      </c>
      <c r="I56" s="497">
        <f>'Свод 2026 БП'!R52</f>
        <v>0</v>
      </c>
      <c r="J56" s="497">
        <f>'Свод 2026 БП'!S52</f>
        <v>0</v>
      </c>
      <c r="K56" s="497">
        <f t="shared" si="4"/>
        <v>997794844</v>
      </c>
      <c r="L56" s="500">
        <v>64555422.479999997</v>
      </c>
      <c r="M56" s="500">
        <f t="shared" si="1"/>
        <v>1062350266.48</v>
      </c>
    </row>
    <row r="57" spans="1:13" s="469" customFormat="1" x14ac:dyDescent="0.2">
      <c r="A57" s="502">
        <v>42</v>
      </c>
      <c r="B57" s="506" t="s">
        <v>105</v>
      </c>
      <c r="C57" s="504" t="s">
        <v>3</v>
      </c>
      <c r="D57" s="497">
        <f>'Свод 2026 БП'!D53</f>
        <v>55640811</v>
      </c>
      <c r="E57" s="497">
        <f>'Свод 2026 БП'!E53</f>
        <v>11555326</v>
      </c>
      <c r="F57" s="497">
        <f>'Свод 2026 БП'!F53</f>
        <v>173315870</v>
      </c>
      <c r="G57" s="497"/>
      <c r="H57" s="497">
        <f>'Свод 2026 БП'!Q53</f>
        <v>0</v>
      </c>
      <c r="I57" s="497">
        <f>'Свод 2026 БП'!R53</f>
        <v>0</v>
      </c>
      <c r="J57" s="497">
        <f>'Свод 2026 БП'!S53</f>
        <v>0</v>
      </c>
      <c r="K57" s="497">
        <f t="shared" si="4"/>
        <v>240512007</v>
      </c>
      <c r="L57" s="500">
        <v>16204106.759999998</v>
      </c>
      <c r="M57" s="500">
        <f t="shared" si="1"/>
        <v>256716113.75999999</v>
      </c>
    </row>
    <row r="58" spans="1:13" s="469" customFormat="1" x14ac:dyDescent="0.2">
      <c r="A58" s="502">
        <v>43</v>
      </c>
      <c r="B58" s="505" t="s">
        <v>151</v>
      </c>
      <c r="C58" s="504" t="s">
        <v>32</v>
      </c>
      <c r="D58" s="497">
        <f>'Свод 2026 БП'!D54</f>
        <v>103236810</v>
      </c>
      <c r="E58" s="497">
        <f>'Свод 2026 БП'!E54</f>
        <v>15880524</v>
      </c>
      <c r="F58" s="497">
        <f>'Свод 2026 БП'!F54</f>
        <v>234262472</v>
      </c>
      <c r="G58" s="497"/>
      <c r="H58" s="497">
        <f>'Свод 2026 БП'!Q54</f>
        <v>0</v>
      </c>
      <c r="I58" s="497">
        <f>'Свод 2026 БП'!R54</f>
        <v>0</v>
      </c>
      <c r="J58" s="497">
        <f>'Свод 2026 БП'!S54</f>
        <v>1929052</v>
      </c>
      <c r="K58" s="497">
        <f>D58+E58+F58+H58+I58+J58</f>
        <v>355308858</v>
      </c>
      <c r="L58" s="500">
        <v>22220761.280000001</v>
      </c>
      <c r="M58" s="500">
        <f>K58+L58</f>
        <v>377529619.27999997</v>
      </c>
    </row>
    <row r="59" spans="1:13" s="469" customFormat="1" x14ac:dyDescent="0.2">
      <c r="A59" s="502">
        <v>44</v>
      </c>
      <c r="B59" s="506" t="s">
        <v>106</v>
      </c>
      <c r="C59" s="504" t="s">
        <v>216</v>
      </c>
      <c r="D59" s="497">
        <f>'Свод 2026 БП'!D55</f>
        <v>89687533</v>
      </c>
      <c r="E59" s="497">
        <f>'Свод 2026 БП'!E55</f>
        <v>19294660</v>
      </c>
      <c r="F59" s="497">
        <f>'Свод 2026 БП'!F55</f>
        <v>277726989</v>
      </c>
      <c r="G59" s="497"/>
      <c r="H59" s="497">
        <f>'Свод 2026 БП'!Q55</f>
        <v>0</v>
      </c>
      <c r="I59" s="497">
        <f>'Свод 2026 БП'!R55</f>
        <v>0</v>
      </c>
      <c r="J59" s="497">
        <f>'Свод 2026 БП'!S55</f>
        <v>3180996</v>
      </c>
      <c r="K59" s="497">
        <f t="shared" si="4"/>
        <v>389890178</v>
      </c>
      <c r="L59" s="500">
        <v>35159475.310000002</v>
      </c>
      <c r="M59" s="500">
        <f t="shared" si="1"/>
        <v>425049653.31</v>
      </c>
    </row>
    <row r="60" spans="1:13" s="469" customFormat="1" x14ac:dyDescent="0.2">
      <c r="A60" s="502">
        <v>45</v>
      </c>
      <c r="B60" s="505" t="s">
        <v>107</v>
      </c>
      <c r="C60" s="504" t="s">
        <v>0</v>
      </c>
      <c r="D60" s="497">
        <f>'Свод 2026 БП'!D56</f>
        <v>123635064</v>
      </c>
      <c r="E60" s="497">
        <f>'Свод 2026 БП'!E56</f>
        <v>22130577</v>
      </c>
      <c r="F60" s="497">
        <f>'Свод 2026 БП'!F56</f>
        <v>307323834</v>
      </c>
      <c r="G60" s="497"/>
      <c r="H60" s="497">
        <f>'Свод 2026 БП'!Q56</f>
        <v>0</v>
      </c>
      <c r="I60" s="497">
        <f>'Свод 2026 БП'!R56</f>
        <v>0</v>
      </c>
      <c r="J60" s="497">
        <f>'Свод 2026 БП'!S56</f>
        <v>2986415</v>
      </c>
      <c r="K60" s="497">
        <f t="shared" si="4"/>
        <v>456075890</v>
      </c>
      <c r="L60" s="500">
        <v>32951059.460000001</v>
      </c>
      <c r="M60" s="500">
        <f t="shared" si="1"/>
        <v>489026949.45999998</v>
      </c>
    </row>
    <row r="61" spans="1:13" s="469" customFormat="1" ht="10.5" customHeight="1" x14ac:dyDescent="0.2">
      <c r="A61" s="502">
        <v>46</v>
      </c>
      <c r="B61" s="506" t="s">
        <v>108</v>
      </c>
      <c r="C61" s="504" t="s">
        <v>4</v>
      </c>
      <c r="D61" s="497">
        <f>'Свод 2026 БП'!D57</f>
        <v>39715428</v>
      </c>
      <c r="E61" s="497">
        <f>'Свод 2026 БП'!E57</f>
        <v>7530478</v>
      </c>
      <c r="F61" s="497">
        <f>'Свод 2026 БП'!F57</f>
        <v>120026728</v>
      </c>
      <c r="G61" s="497"/>
      <c r="H61" s="497">
        <f>'Свод 2026 БП'!Q57</f>
        <v>0</v>
      </c>
      <c r="I61" s="497">
        <f>'Свод 2026 БП'!R57</f>
        <v>0</v>
      </c>
      <c r="J61" s="497">
        <f>'Свод 2026 БП'!S57</f>
        <v>0</v>
      </c>
      <c r="K61" s="497">
        <f t="shared" si="4"/>
        <v>167272634</v>
      </c>
      <c r="L61" s="500">
        <v>14223330.24</v>
      </c>
      <c r="M61" s="500">
        <f t="shared" si="1"/>
        <v>181495964.24000001</v>
      </c>
    </row>
    <row r="62" spans="1:13" s="469" customFormat="1" x14ac:dyDescent="0.2">
      <c r="A62" s="502">
        <v>47</v>
      </c>
      <c r="B62" s="505" t="s">
        <v>109</v>
      </c>
      <c r="C62" s="504" t="s">
        <v>1</v>
      </c>
      <c r="D62" s="497">
        <f>'Свод 2026 БП'!D58</f>
        <v>76325726</v>
      </c>
      <c r="E62" s="497">
        <f>'Свод 2026 БП'!E58</f>
        <v>14635174</v>
      </c>
      <c r="F62" s="497">
        <f>'Свод 2026 БП'!F58</f>
        <v>210612819</v>
      </c>
      <c r="G62" s="497"/>
      <c r="H62" s="497">
        <f>'Свод 2026 БП'!Q58</f>
        <v>0</v>
      </c>
      <c r="I62" s="497">
        <f>'Свод 2026 БП'!R58</f>
        <v>0</v>
      </c>
      <c r="J62" s="497">
        <f>'Свод 2026 БП'!S58</f>
        <v>0</v>
      </c>
      <c r="K62" s="497">
        <f t="shared" si="4"/>
        <v>301573719</v>
      </c>
      <c r="L62" s="500">
        <v>17521170.890000001</v>
      </c>
      <c r="M62" s="500">
        <f t="shared" si="1"/>
        <v>319094889.88999999</v>
      </c>
    </row>
    <row r="63" spans="1:13" s="469" customFormat="1" x14ac:dyDescent="0.2">
      <c r="A63" s="502">
        <v>48</v>
      </c>
      <c r="B63" s="506" t="s">
        <v>110</v>
      </c>
      <c r="C63" s="504" t="s">
        <v>217</v>
      </c>
      <c r="D63" s="497">
        <f>'Свод 2026 БП'!D59</f>
        <v>104957646</v>
      </c>
      <c r="E63" s="497">
        <f>'Свод 2026 БП'!E59</f>
        <v>22572653</v>
      </c>
      <c r="F63" s="497">
        <f>'Свод 2026 БП'!F59</f>
        <v>303906418</v>
      </c>
      <c r="G63" s="497"/>
      <c r="H63" s="497">
        <f>'Свод 2026 БП'!Q59</f>
        <v>0</v>
      </c>
      <c r="I63" s="497">
        <f>'Свод 2026 БП'!R59</f>
        <v>0</v>
      </c>
      <c r="J63" s="497">
        <f>'Свод 2026 БП'!S59</f>
        <v>0</v>
      </c>
      <c r="K63" s="497">
        <f t="shared" si="4"/>
        <v>431436717</v>
      </c>
      <c r="L63" s="500">
        <v>20823307.07</v>
      </c>
      <c r="M63" s="500">
        <f t="shared" si="1"/>
        <v>452260024.06999999</v>
      </c>
    </row>
    <row r="64" spans="1:13" s="469" customFormat="1" x14ac:dyDescent="0.2">
      <c r="A64" s="502">
        <v>49</v>
      </c>
      <c r="B64" s="506" t="s">
        <v>111</v>
      </c>
      <c r="C64" s="504" t="s">
        <v>25</v>
      </c>
      <c r="D64" s="497">
        <f>'Свод 2026 БП'!D60</f>
        <v>722260218</v>
      </c>
      <c r="E64" s="497">
        <f>'Свод 2026 БП'!E60</f>
        <v>97745499</v>
      </c>
      <c r="F64" s="497">
        <f>'Свод 2026 БП'!F60</f>
        <v>999286912</v>
      </c>
      <c r="G64" s="497"/>
      <c r="H64" s="497">
        <f>'Свод 2026 БП'!Q60</f>
        <v>0</v>
      </c>
      <c r="I64" s="497">
        <f>'Свод 2026 БП'!R60</f>
        <v>0</v>
      </c>
      <c r="J64" s="497">
        <f>'Свод 2026 БП'!S60</f>
        <v>0</v>
      </c>
      <c r="K64" s="497">
        <f t="shared" si="4"/>
        <v>1819292629</v>
      </c>
      <c r="L64" s="500">
        <v>74952925.310000002</v>
      </c>
      <c r="M64" s="500">
        <f t="shared" si="1"/>
        <v>1894245554.3099999</v>
      </c>
    </row>
    <row r="65" spans="1:13" s="469" customFormat="1" x14ac:dyDescent="0.2">
      <c r="A65" s="502">
        <v>50</v>
      </c>
      <c r="B65" s="506" t="s">
        <v>159</v>
      </c>
      <c r="C65" s="504" t="s">
        <v>52</v>
      </c>
      <c r="D65" s="497">
        <f>'Свод 2026 БП'!D61</f>
        <v>79871568</v>
      </c>
      <c r="E65" s="497">
        <f>'Свод 2026 БП'!E61</f>
        <v>17033565</v>
      </c>
      <c r="F65" s="497">
        <f>'Свод 2026 БП'!F61</f>
        <v>229685025</v>
      </c>
      <c r="G65" s="497"/>
      <c r="H65" s="497">
        <f>'Свод 2026 БП'!Q61</f>
        <v>0</v>
      </c>
      <c r="I65" s="497">
        <f>'Свод 2026 БП'!R61</f>
        <v>0</v>
      </c>
      <c r="J65" s="497">
        <f>'Свод 2026 БП'!S61</f>
        <v>0</v>
      </c>
      <c r="K65" s="497">
        <f>D65+E65+F65+H65+I65+J65</f>
        <v>326590158</v>
      </c>
      <c r="L65" s="500">
        <v>22572012.719999999</v>
      </c>
      <c r="M65" s="500">
        <f>K65+L65</f>
        <v>349162170.72000003</v>
      </c>
    </row>
    <row r="66" spans="1:13" s="469" customFormat="1" x14ac:dyDescent="0.2">
      <c r="A66" s="502">
        <v>51</v>
      </c>
      <c r="B66" s="506" t="s">
        <v>112</v>
      </c>
      <c r="C66" s="504" t="s">
        <v>218</v>
      </c>
      <c r="D66" s="497">
        <f>'Свод 2026 БП'!D62</f>
        <v>61012558</v>
      </c>
      <c r="E66" s="497">
        <f>'Свод 2026 БП'!E62</f>
        <v>13674881</v>
      </c>
      <c r="F66" s="497">
        <f>'Свод 2026 БП'!F62</f>
        <v>184895376</v>
      </c>
      <c r="G66" s="497"/>
      <c r="H66" s="497">
        <f>'Свод 2026 БП'!Q62</f>
        <v>0</v>
      </c>
      <c r="I66" s="497">
        <f>'Свод 2026 БП'!R62</f>
        <v>0</v>
      </c>
      <c r="J66" s="497">
        <f>'Свод 2026 БП'!S62</f>
        <v>0</v>
      </c>
      <c r="K66" s="497">
        <f t="shared" si="4"/>
        <v>259582815</v>
      </c>
      <c r="L66" s="500">
        <v>15929363.050000001</v>
      </c>
      <c r="M66" s="500">
        <f t="shared" si="1"/>
        <v>275512178.05000001</v>
      </c>
    </row>
    <row r="67" spans="1:13" s="469" customFormat="1" x14ac:dyDescent="0.2">
      <c r="A67" s="502">
        <v>52</v>
      </c>
      <c r="B67" s="505" t="s">
        <v>161</v>
      </c>
      <c r="C67" s="504" t="s">
        <v>219</v>
      </c>
      <c r="D67" s="497">
        <f>'Свод 2026 БП'!D63</f>
        <v>64943570</v>
      </c>
      <c r="E67" s="497">
        <f>'Свод 2026 БП'!E63</f>
        <v>13018190</v>
      </c>
      <c r="F67" s="497">
        <f>'Свод 2026 БП'!F63</f>
        <v>192523065</v>
      </c>
      <c r="G67" s="497"/>
      <c r="H67" s="497">
        <f>'Свод 2026 БП'!Q63</f>
        <v>0</v>
      </c>
      <c r="I67" s="497">
        <f>'Свод 2026 БП'!R63</f>
        <v>0</v>
      </c>
      <c r="J67" s="497">
        <f>'Свод 2026 БП'!S63</f>
        <v>4969874</v>
      </c>
      <c r="K67" s="497">
        <f>D67+E67+F67+H67+I67+J67</f>
        <v>275454699</v>
      </c>
      <c r="L67" s="500">
        <v>19366735.990000002</v>
      </c>
      <c r="M67" s="500">
        <f>K67+L67</f>
        <v>294821434.99000001</v>
      </c>
    </row>
    <row r="68" spans="1:13" s="469" customFormat="1" x14ac:dyDescent="0.2">
      <c r="A68" s="502">
        <v>53</v>
      </c>
      <c r="B68" s="506" t="s">
        <v>222</v>
      </c>
      <c r="C68" s="504" t="s">
        <v>221</v>
      </c>
      <c r="D68" s="497">
        <f>'Свод 2026 БП'!D64</f>
        <v>422812236</v>
      </c>
      <c r="E68" s="497">
        <f>'Свод 2026 БП'!E64</f>
        <v>0</v>
      </c>
      <c r="F68" s="497">
        <f>'Свод 2026 БП'!F64</f>
        <v>433480</v>
      </c>
      <c r="G68" s="497"/>
      <c r="H68" s="497">
        <f>'Свод 2026 БП'!Q64</f>
        <v>0</v>
      </c>
      <c r="I68" s="497">
        <f>'Свод 2026 БП'!R64</f>
        <v>0</v>
      </c>
      <c r="J68" s="497">
        <f>'Свод 2026 БП'!S64</f>
        <v>0</v>
      </c>
      <c r="K68" s="497">
        <f t="shared" si="4"/>
        <v>423245716</v>
      </c>
      <c r="L68" s="500">
        <v>0</v>
      </c>
      <c r="M68" s="500">
        <f t="shared" si="1"/>
        <v>423245716</v>
      </c>
    </row>
    <row r="69" spans="1:13" s="469" customFormat="1" x14ac:dyDescent="0.2">
      <c r="A69" s="502">
        <v>54</v>
      </c>
      <c r="B69" s="506" t="s">
        <v>232</v>
      </c>
      <c r="C69" s="504" t="s">
        <v>233</v>
      </c>
      <c r="D69" s="497">
        <f>'Свод 2026 БП'!D65</f>
        <v>0</v>
      </c>
      <c r="E69" s="497">
        <f>'Свод 2026 БП'!E65</f>
        <v>0</v>
      </c>
      <c r="F69" s="497">
        <f>'Свод 2026 БП'!F65</f>
        <v>0</v>
      </c>
      <c r="G69" s="497"/>
      <c r="H69" s="497">
        <f>'Свод 2026 БП'!Q65</f>
        <v>0</v>
      </c>
      <c r="I69" s="497">
        <f>'Свод 2026 БП'!R65</f>
        <v>0</v>
      </c>
      <c r="J69" s="497">
        <f>'Свод 2026 БП'!S65</f>
        <v>9505477</v>
      </c>
      <c r="K69" s="497">
        <f t="shared" si="4"/>
        <v>9505477</v>
      </c>
      <c r="L69" s="500">
        <v>0</v>
      </c>
      <c r="M69" s="500">
        <f t="shared" si="1"/>
        <v>9505477</v>
      </c>
    </row>
    <row r="70" spans="1:13" s="469" customFormat="1" x14ac:dyDescent="0.2">
      <c r="A70" s="502">
        <v>55</v>
      </c>
      <c r="B70" s="506" t="s">
        <v>113</v>
      </c>
      <c r="C70" s="504" t="s">
        <v>51</v>
      </c>
      <c r="D70" s="497">
        <f>'Свод 2026 БП'!D66</f>
        <v>0</v>
      </c>
      <c r="E70" s="497">
        <f>'Свод 2026 БП'!E66</f>
        <v>27812171</v>
      </c>
      <c r="F70" s="497">
        <f>'Свод 2026 БП'!F66</f>
        <v>221874354.00999999</v>
      </c>
      <c r="G70" s="497"/>
      <c r="H70" s="497">
        <f>'Свод 2026 БП'!Q66</f>
        <v>0</v>
      </c>
      <c r="I70" s="497">
        <f>'Свод 2026 БП'!R66</f>
        <v>0</v>
      </c>
      <c r="J70" s="497">
        <f>'Свод 2026 БП'!S66</f>
        <v>9575656</v>
      </c>
      <c r="K70" s="497">
        <f t="shared" si="4"/>
        <v>259262181.00999999</v>
      </c>
      <c r="L70" s="500">
        <v>0</v>
      </c>
      <c r="M70" s="500">
        <f t="shared" si="1"/>
        <v>259262181.00999999</v>
      </c>
    </row>
    <row r="71" spans="1:13" s="469" customFormat="1" x14ac:dyDescent="0.2">
      <c r="A71" s="502">
        <v>56</v>
      </c>
      <c r="B71" s="505" t="s">
        <v>114</v>
      </c>
      <c r="C71" s="504" t="s">
        <v>234</v>
      </c>
      <c r="D71" s="497">
        <f>'Свод 2026 БП'!D67</f>
        <v>0</v>
      </c>
      <c r="E71" s="497">
        <f>'Свод 2026 БП'!E67</f>
        <v>21368099</v>
      </c>
      <c r="F71" s="497">
        <f>'Свод 2026 БП'!F67</f>
        <v>171147591</v>
      </c>
      <c r="G71" s="497"/>
      <c r="H71" s="497">
        <f>'Свод 2026 БП'!Q67</f>
        <v>0</v>
      </c>
      <c r="I71" s="497">
        <f>'Свод 2026 БП'!R67</f>
        <v>0</v>
      </c>
      <c r="J71" s="497">
        <f>'Свод 2026 БП'!S67</f>
        <v>9255451</v>
      </c>
      <c r="K71" s="497">
        <f t="shared" si="4"/>
        <v>201771141</v>
      </c>
      <c r="L71" s="500">
        <v>0</v>
      </c>
      <c r="M71" s="500">
        <f t="shared" si="1"/>
        <v>201771141</v>
      </c>
    </row>
    <row r="72" spans="1:13" s="469" customFormat="1" x14ac:dyDescent="0.2">
      <c r="A72" s="502">
        <v>57</v>
      </c>
      <c r="B72" s="503" t="s">
        <v>115</v>
      </c>
      <c r="C72" s="504" t="s">
        <v>116</v>
      </c>
      <c r="D72" s="497">
        <f>'Свод 2026 БП'!D68</f>
        <v>0</v>
      </c>
      <c r="E72" s="497">
        <f>'Свод 2026 БП'!E68</f>
        <v>0</v>
      </c>
      <c r="F72" s="497">
        <f>'Свод 2026 БП'!F68</f>
        <v>0</v>
      </c>
      <c r="G72" s="497"/>
      <c r="H72" s="497">
        <f>'Свод 2026 БП'!Q68</f>
        <v>0</v>
      </c>
      <c r="I72" s="497">
        <f>'Свод 2026 БП'!R68</f>
        <v>0</v>
      </c>
      <c r="J72" s="497">
        <f>'Свод 2026 БП'!S68</f>
        <v>0</v>
      </c>
      <c r="K72" s="497">
        <f t="shared" si="4"/>
        <v>0</v>
      </c>
      <c r="L72" s="500">
        <v>0</v>
      </c>
      <c r="M72" s="500">
        <f t="shared" si="1"/>
        <v>0</v>
      </c>
    </row>
    <row r="73" spans="1:13" s="469" customFormat="1" ht="12.75" customHeight="1" x14ac:dyDescent="0.2">
      <c r="A73" s="502">
        <v>58</v>
      </c>
      <c r="B73" s="505" t="s">
        <v>117</v>
      </c>
      <c r="C73" s="504" t="s">
        <v>235</v>
      </c>
      <c r="D73" s="497">
        <f>'Свод 2026 БП'!D69</f>
        <v>0</v>
      </c>
      <c r="E73" s="497">
        <f>'Свод 2026 БП'!E69</f>
        <v>41772059</v>
      </c>
      <c r="F73" s="497">
        <f>'Свод 2026 БП'!F69</f>
        <v>371070556</v>
      </c>
      <c r="G73" s="497"/>
      <c r="H73" s="497">
        <f>'Свод 2026 БП'!Q69</f>
        <v>0</v>
      </c>
      <c r="I73" s="497">
        <f>'Свод 2026 БП'!R69</f>
        <v>0</v>
      </c>
      <c r="J73" s="497">
        <f>'Свод 2026 БП'!S69</f>
        <v>10404298</v>
      </c>
      <c r="K73" s="497">
        <f t="shared" si="4"/>
        <v>423246913</v>
      </c>
      <c r="L73" s="500">
        <v>1672670.27</v>
      </c>
      <c r="M73" s="500">
        <f t="shared" si="1"/>
        <v>424919583.26999998</v>
      </c>
    </row>
    <row r="74" spans="1:13" s="469" customFormat="1" ht="12.75" customHeight="1" x14ac:dyDescent="0.2">
      <c r="A74" s="502">
        <v>59</v>
      </c>
      <c r="B74" s="506" t="s">
        <v>118</v>
      </c>
      <c r="C74" s="504" t="s">
        <v>325</v>
      </c>
      <c r="D74" s="497">
        <f>'Свод 2026 БП'!D70</f>
        <v>0</v>
      </c>
      <c r="E74" s="497">
        <f>'Свод 2026 БП'!E70</f>
        <v>0</v>
      </c>
      <c r="F74" s="497">
        <f>'Свод 2026 БП'!F70</f>
        <v>0</v>
      </c>
      <c r="G74" s="497"/>
      <c r="H74" s="497">
        <f>'Свод 2026 БП'!Q70</f>
        <v>0</v>
      </c>
      <c r="I74" s="497">
        <f>'Свод 2026 БП'!R70</f>
        <v>0</v>
      </c>
      <c r="J74" s="497">
        <f>'Свод 2026 БП'!S70</f>
        <v>0</v>
      </c>
      <c r="K74" s="497">
        <f t="shared" si="4"/>
        <v>0</v>
      </c>
      <c r="L74" s="500">
        <v>0</v>
      </c>
      <c r="M74" s="500">
        <f t="shared" si="1"/>
        <v>0</v>
      </c>
    </row>
    <row r="75" spans="1:13" s="469" customFormat="1" ht="24" x14ac:dyDescent="0.2">
      <c r="A75" s="502">
        <v>60</v>
      </c>
      <c r="B75" s="503" t="s">
        <v>119</v>
      </c>
      <c r="C75" s="504" t="s">
        <v>236</v>
      </c>
      <c r="D75" s="497">
        <f>'Свод 2026 БП'!D71</f>
        <v>0</v>
      </c>
      <c r="E75" s="497">
        <f>'Свод 2026 БП'!E71</f>
        <v>0</v>
      </c>
      <c r="F75" s="497">
        <f>'Свод 2026 БП'!F71</f>
        <v>135582614</v>
      </c>
      <c r="G75" s="497"/>
      <c r="H75" s="497">
        <f>'Свод 2026 БП'!Q71</f>
        <v>0</v>
      </c>
      <c r="I75" s="497">
        <f>'Свод 2026 БП'!R71</f>
        <v>0</v>
      </c>
      <c r="J75" s="497">
        <f>'Свод 2026 БП'!S71</f>
        <v>0</v>
      </c>
      <c r="K75" s="497">
        <f t="shared" si="4"/>
        <v>135582614</v>
      </c>
      <c r="L75" s="500">
        <v>0</v>
      </c>
      <c r="M75" s="500">
        <f t="shared" si="1"/>
        <v>135582614</v>
      </c>
    </row>
    <row r="76" spans="1:13" s="469" customFormat="1" ht="24" x14ac:dyDescent="0.2">
      <c r="A76" s="502">
        <v>61</v>
      </c>
      <c r="B76" s="503" t="s">
        <v>120</v>
      </c>
      <c r="C76" s="504" t="s">
        <v>237</v>
      </c>
      <c r="D76" s="497">
        <f>'Свод 2026 БП'!D72</f>
        <v>0</v>
      </c>
      <c r="E76" s="497">
        <f>'Свод 2026 БП'!E72</f>
        <v>0</v>
      </c>
      <c r="F76" s="497">
        <f>'Свод 2026 БП'!F72</f>
        <v>138928440</v>
      </c>
      <c r="G76" s="497"/>
      <c r="H76" s="497">
        <f>'Свод 2026 БП'!Q72</f>
        <v>0</v>
      </c>
      <c r="I76" s="497">
        <f>'Свод 2026 БП'!R72</f>
        <v>0</v>
      </c>
      <c r="J76" s="497">
        <f>'Свод 2026 БП'!S72</f>
        <v>0</v>
      </c>
      <c r="K76" s="497">
        <f t="shared" si="4"/>
        <v>138928440</v>
      </c>
      <c r="L76" s="500">
        <v>0</v>
      </c>
      <c r="M76" s="500">
        <f t="shared" ref="M76:M133" si="5">K76+L76</f>
        <v>138928440</v>
      </c>
    </row>
    <row r="77" spans="1:13" s="469" customFormat="1" x14ac:dyDescent="0.2">
      <c r="A77" s="502">
        <v>62</v>
      </c>
      <c r="B77" s="505" t="s">
        <v>121</v>
      </c>
      <c r="C77" s="504" t="s">
        <v>238</v>
      </c>
      <c r="D77" s="497">
        <f>'Свод 2026 БП'!D73</f>
        <v>0</v>
      </c>
      <c r="E77" s="497">
        <f>'Свод 2026 БП'!E73</f>
        <v>53730196</v>
      </c>
      <c r="F77" s="497">
        <f>'Свод 2026 БП'!F73</f>
        <v>533635112</v>
      </c>
      <c r="G77" s="497"/>
      <c r="H77" s="497">
        <f>'Свод 2026 БП'!Q73</f>
        <v>0</v>
      </c>
      <c r="I77" s="497">
        <f>'Свод 2026 БП'!R73</f>
        <v>0</v>
      </c>
      <c r="J77" s="497">
        <f>'Свод 2026 БП'!S73</f>
        <v>4351897</v>
      </c>
      <c r="K77" s="497">
        <f t="shared" si="4"/>
        <v>591717205</v>
      </c>
      <c r="L77" s="500">
        <v>4457243.88</v>
      </c>
      <c r="M77" s="500">
        <f t="shared" si="5"/>
        <v>596174448.88</v>
      </c>
    </row>
    <row r="78" spans="1:13" s="469" customFormat="1" x14ac:dyDescent="0.2">
      <c r="A78" s="502">
        <v>63</v>
      </c>
      <c r="B78" s="505" t="s">
        <v>122</v>
      </c>
      <c r="C78" s="504" t="s">
        <v>50</v>
      </c>
      <c r="D78" s="497">
        <f>'Свод 2026 БП'!D74</f>
        <v>0</v>
      </c>
      <c r="E78" s="497">
        <f>'Свод 2026 БП'!E74</f>
        <v>29049698</v>
      </c>
      <c r="F78" s="497">
        <f>'Свод 2026 БП'!F74</f>
        <v>320884600.81999999</v>
      </c>
      <c r="G78" s="497"/>
      <c r="H78" s="497">
        <f>'Свод 2026 БП'!Q74</f>
        <v>0</v>
      </c>
      <c r="I78" s="497">
        <f>'Свод 2026 БП'!R74</f>
        <v>0</v>
      </c>
      <c r="J78" s="497">
        <f>'Свод 2026 БП'!S74</f>
        <v>14949088</v>
      </c>
      <c r="K78" s="497">
        <f t="shared" ref="K78:K108" si="6">D78+E78+F78+H78+I78+J78</f>
        <v>364883386.81999999</v>
      </c>
      <c r="L78" s="500">
        <v>3942880.9</v>
      </c>
      <c r="M78" s="500">
        <f t="shared" si="5"/>
        <v>368826267.71999997</v>
      </c>
    </row>
    <row r="79" spans="1:13" s="469" customFormat="1" x14ac:dyDescent="0.2">
      <c r="A79" s="502">
        <v>64</v>
      </c>
      <c r="B79" s="505" t="s">
        <v>123</v>
      </c>
      <c r="C79" s="504" t="s">
        <v>239</v>
      </c>
      <c r="D79" s="497">
        <f>'Свод 2026 БП'!D75</f>
        <v>0</v>
      </c>
      <c r="E79" s="497">
        <f>'Свод 2026 БП'!E75</f>
        <v>75614539</v>
      </c>
      <c r="F79" s="497">
        <f>'Свод 2026 БП'!F75</f>
        <v>707549123</v>
      </c>
      <c r="G79" s="497"/>
      <c r="H79" s="497">
        <f>'Свод 2026 БП'!Q75</f>
        <v>0</v>
      </c>
      <c r="I79" s="497">
        <f>'Свод 2026 БП'!R75</f>
        <v>0</v>
      </c>
      <c r="J79" s="497">
        <f>'Свод 2026 БП'!S75</f>
        <v>8215129</v>
      </c>
      <c r="K79" s="497">
        <f t="shared" si="6"/>
        <v>791378791</v>
      </c>
      <c r="L79" s="500">
        <v>2938623.6</v>
      </c>
      <c r="M79" s="500">
        <f t="shared" si="5"/>
        <v>794317414.60000002</v>
      </c>
    </row>
    <row r="80" spans="1:13" s="469" customFormat="1" x14ac:dyDescent="0.2">
      <c r="A80" s="502">
        <v>65</v>
      </c>
      <c r="B80" s="505" t="s">
        <v>124</v>
      </c>
      <c r="C80" s="504" t="s">
        <v>240</v>
      </c>
      <c r="D80" s="497">
        <f>'Свод 2026 БП'!D76</f>
        <v>0</v>
      </c>
      <c r="E80" s="497">
        <f>'Свод 2026 БП'!E76</f>
        <v>0</v>
      </c>
      <c r="F80" s="497">
        <f>'Свод 2026 БП'!F76</f>
        <v>0</v>
      </c>
      <c r="G80" s="497"/>
      <c r="H80" s="497">
        <f>'Свод 2026 БП'!Q76</f>
        <v>0</v>
      </c>
      <c r="I80" s="497">
        <f>'Свод 2026 БП'!R76</f>
        <v>0</v>
      </c>
      <c r="J80" s="497">
        <f>'Свод 2026 БП'!S76</f>
        <v>0</v>
      </c>
      <c r="K80" s="497">
        <f t="shared" si="6"/>
        <v>0</v>
      </c>
      <c r="L80" s="500">
        <v>0</v>
      </c>
      <c r="M80" s="500">
        <f t="shared" si="5"/>
        <v>0</v>
      </c>
    </row>
    <row r="81" spans="1:13" s="469" customFormat="1" x14ac:dyDescent="0.2">
      <c r="A81" s="502">
        <v>66</v>
      </c>
      <c r="B81" s="503" t="s">
        <v>125</v>
      </c>
      <c r="C81" s="504" t="s">
        <v>241</v>
      </c>
      <c r="D81" s="497">
        <f>'Свод 2026 БП'!D77</f>
        <v>0</v>
      </c>
      <c r="E81" s="497">
        <f>'Свод 2026 БП'!E77</f>
        <v>0</v>
      </c>
      <c r="F81" s="497">
        <f>'Свод 2026 БП'!F77</f>
        <v>216940312</v>
      </c>
      <c r="G81" s="497"/>
      <c r="H81" s="497">
        <f>'Свод 2026 БП'!Q77</f>
        <v>0</v>
      </c>
      <c r="I81" s="497">
        <f>'Свод 2026 БП'!R77</f>
        <v>0</v>
      </c>
      <c r="J81" s="497">
        <f>'Свод 2026 БП'!S77</f>
        <v>0</v>
      </c>
      <c r="K81" s="497">
        <f t="shared" si="6"/>
        <v>216940312</v>
      </c>
      <c r="L81" s="500">
        <v>0</v>
      </c>
      <c r="M81" s="500">
        <f t="shared" si="5"/>
        <v>216940312</v>
      </c>
    </row>
    <row r="82" spans="1:13" s="469" customFormat="1" x14ac:dyDescent="0.2">
      <c r="A82" s="502">
        <v>67</v>
      </c>
      <c r="B82" s="505" t="s">
        <v>126</v>
      </c>
      <c r="C82" s="504" t="s">
        <v>242</v>
      </c>
      <c r="D82" s="497">
        <f>'Свод 2026 БП'!D78</f>
        <v>0</v>
      </c>
      <c r="E82" s="497">
        <f>'Свод 2026 БП'!E78</f>
        <v>0</v>
      </c>
      <c r="F82" s="497">
        <f>'Свод 2026 БП'!F78</f>
        <v>0</v>
      </c>
      <c r="G82" s="497"/>
      <c r="H82" s="497">
        <f>'Свод 2026 БП'!Q78</f>
        <v>0</v>
      </c>
      <c r="I82" s="497">
        <f>'Свод 2026 БП'!R78</f>
        <v>0</v>
      </c>
      <c r="J82" s="497">
        <f>'Свод 2026 БП'!S78</f>
        <v>0</v>
      </c>
      <c r="K82" s="497">
        <f t="shared" si="6"/>
        <v>0</v>
      </c>
      <c r="L82" s="500">
        <v>0</v>
      </c>
      <c r="M82" s="500">
        <f t="shared" si="5"/>
        <v>0</v>
      </c>
    </row>
    <row r="83" spans="1:13" s="469" customFormat="1" x14ac:dyDescent="0.2">
      <c r="A83" s="502">
        <v>68</v>
      </c>
      <c r="B83" s="505" t="s">
        <v>127</v>
      </c>
      <c r="C83" s="504" t="s">
        <v>243</v>
      </c>
      <c r="D83" s="497">
        <f>'Свод 2026 БП'!D79</f>
        <v>0</v>
      </c>
      <c r="E83" s="497">
        <f>'Свод 2026 БП'!E79</f>
        <v>0</v>
      </c>
      <c r="F83" s="497">
        <f>'Свод 2026 БП'!F79</f>
        <v>0</v>
      </c>
      <c r="G83" s="497"/>
      <c r="H83" s="497">
        <f>'Свод 2026 БП'!Q79</f>
        <v>0</v>
      </c>
      <c r="I83" s="497">
        <f>'Свод 2026 БП'!R79</f>
        <v>0</v>
      </c>
      <c r="J83" s="497">
        <f>'Свод 2026 БП'!S79</f>
        <v>0</v>
      </c>
      <c r="K83" s="497">
        <f t="shared" si="6"/>
        <v>0</v>
      </c>
      <c r="L83" s="500">
        <v>0</v>
      </c>
      <c r="M83" s="500">
        <f t="shared" si="5"/>
        <v>0</v>
      </c>
    </row>
    <row r="84" spans="1:13" s="469" customFormat="1" x14ac:dyDescent="0.2">
      <c r="A84" s="502">
        <v>69</v>
      </c>
      <c r="B84" s="503" t="s">
        <v>128</v>
      </c>
      <c r="C84" s="504" t="s">
        <v>244</v>
      </c>
      <c r="D84" s="497">
        <f>'Свод 2026 БП'!D80</f>
        <v>0</v>
      </c>
      <c r="E84" s="497">
        <f>'Свод 2026 БП'!E80</f>
        <v>0</v>
      </c>
      <c r="F84" s="497">
        <f>'Свод 2026 БП'!F80</f>
        <v>305926922</v>
      </c>
      <c r="G84" s="497"/>
      <c r="H84" s="497">
        <f>'Свод 2026 БП'!Q80</f>
        <v>0</v>
      </c>
      <c r="I84" s="497">
        <f>'Свод 2026 БП'!R80</f>
        <v>0</v>
      </c>
      <c r="J84" s="497">
        <f>'Свод 2026 БП'!S80</f>
        <v>0</v>
      </c>
      <c r="K84" s="497">
        <f t="shared" si="6"/>
        <v>305926922</v>
      </c>
      <c r="L84" s="500">
        <v>0</v>
      </c>
      <c r="M84" s="500">
        <f t="shared" si="5"/>
        <v>305926922</v>
      </c>
    </row>
    <row r="85" spans="1:13" s="469" customFormat="1" x14ac:dyDescent="0.2">
      <c r="A85" s="502">
        <v>70</v>
      </c>
      <c r="B85" s="503" t="s">
        <v>129</v>
      </c>
      <c r="C85" s="504" t="s">
        <v>245</v>
      </c>
      <c r="D85" s="497">
        <f>'Свод 2026 БП'!D81</f>
        <v>0</v>
      </c>
      <c r="E85" s="497">
        <f>'Свод 2026 БП'!E81</f>
        <v>0</v>
      </c>
      <c r="F85" s="497">
        <f>'Свод 2026 БП'!F81</f>
        <v>0</v>
      </c>
      <c r="G85" s="497"/>
      <c r="H85" s="497">
        <f>'Свод 2026 БП'!Q81</f>
        <v>0</v>
      </c>
      <c r="I85" s="497">
        <f>'Свод 2026 БП'!R81</f>
        <v>0</v>
      </c>
      <c r="J85" s="497">
        <f>'Свод 2026 БП'!S81</f>
        <v>0</v>
      </c>
      <c r="K85" s="497">
        <f t="shared" si="6"/>
        <v>0</v>
      </c>
      <c r="L85" s="500">
        <v>0</v>
      </c>
      <c r="M85" s="500">
        <f t="shared" si="5"/>
        <v>0</v>
      </c>
    </row>
    <row r="86" spans="1:13" s="469" customFormat="1" x14ac:dyDescent="0.2">
      <c r="A86" s="502">
        <v>71</v>
      </c>
      <c r="B86" s="503" t="s">
        <v>130</v>
      </c>
      <c r="C86" s="504" t="s">
        <v>246</v>
      </c>
      <c r="D86" s="497">
        <f>'Свод 2026 БП'!D82</f>
        <v>0</v>
      </c>
      <c r="E86" s="497">
        <f>'Свод 2026 БП'!E82</f>
        <v>0</v>
      </c>
      <c r="F86" s="497">
        <f>'Свод 2026 БП'!F82</f>
        <v>0</v>
      </c>
      <c r="G86" s="497"/>
      <c r="H86" s="497">
        <f>'Свод 2026 БП'!Q82</f>
        <v>0</v>
      </c>
      <c r="I86" s="497">
        <f>'Свод 2026 БП'!R82</f>
        <v>0</v>
      </c>
      <c r="J86" s="497">
        <f>'Свод 2026 БП'!S82</f>
        <v>0</v>
      </c>
      <c r="K86" s="497">
        <f t="shared" si="6"/>
        <v>0</v>
      </c>
      <c r="L86" s="500">
        <v>0</v>
      </c>
      <c r="M86" s="500">
        <f t="shared" si="5"/>
        <v>0</v>
      </c>
    </row>
    <row r="87" spans="1:13" s="469" customFormat="1" x14ac:dyDescent="0.2">
      <c r="A87" s="502">
        <v>72</v>
      </c>
      <c r="B87" s="506" t="s">
        <v>131</v>
      </c>
      <c r="C87" s="504" t="s">
        <v>132</v>
      </c>
      <c r="D87" s="497">
        <f>'Свод 2026 БП'!D83</f>
        <v>408369532</v>
      </c>
      <c r="E87" s="497">
        <f>'Свод 2026 БП'!E83</f>
        <v>62621184</v>
      </c>
      <c r="F87" s="497">
        <f>'Свод 2026 БП'!F83</f>
        <v>646654907.14999998</v>
      </c>
      <c r="G87" s="497"/>
      <c r="H87" s="497">
        <f>'Свод 2026 БП'!Q83</f>
        <v>0</v>
      </c>
      <c r="I87" s="497">
        <f>'Свод 2026 БП'!R83</f>
        <v>0</v>
      </c>
      <c r="J87" s="497">
        <f>'Свод 2026 БП'!S83</f>
        <v>9463419</v>
      </c>
      <c r="K87" s="497">
        <f t="shared" si="6"/>
        <v>1127109042.1500001</v>
      </c>
      <c r="L87" s="500">
        <v>16604585.699999999</v>
      </c>
      <c r="M87" s="500">
        <f t="shared" si="5"/>
        <v>1143713627.8500001</v>
      </c>
    </row>
    <row r="88" spans="1:13" s="469" customFormat="1" x14ac:dyDescent="0.2">
      <c r="A88" s="502">
        <v>73</v>
      </c>
      <c r="B88" s="503" t="s">
        <v>133</v>
      </c>
      <c r="C88" s="504" t="s">
        <v>247</v>
      </c>
      <c r="D88" s="497">
        <f>'Свод 2026 БП'!D84</f>
        <v>134386305</v>
      </c>
      <c r="E88" s="497">
        <f>'Свод 2026 БП'!E84</f>
        <v>104274657</v>
      </c>
      <c r="F88" s="497">
        <f>'Свод 2026 БП'!F84</f>
        <v>1065122416</v>
      </c>
      <c r="G88" s="497"/>
      <c r="H88" s="497">
        <f>'Свод 2026 БП'!Q84</f>
        <v>0</v>
      </c>
      <c r="I88" s="497">
        <f>'Свод 2026 БП'!R84</f>
        <v>0</v>
      </c>
      <c r="J88" s="497">
        <f>'Свод 2026 БП'!S84</f>
        <v>87506760</v>
      </c>
      <c r="K88" s="497">
        <f t="shared" si="6"/>
        <v>1391290138</v>
      </c>
      <c r="L88" s="500">
        <v>33853699.57</v>
      </c>
      <c r="M88" s="500">
        <f t="shared" si="5"/>
        <v>1425143837.5699999</v>
      </c>
    </row>
    <row r="89" spans="1:13" s="469" customFormat="1" x14ac:dyDescent="0.2">
      <c r="A89" s="502">
        <v>74</v>
      </c>
      <c r="B89" s="506" t="s">
        <v>134</v>
      </c>
      <c r="C89" s="504" t="s">
        <v>35</v>
      </c>
      <c r="D89" s="497">
        <f>'Свод 2026 БП'!D85</f>
        <v>1208037982</v>
      </c>
      <c r="E89" s="497">
        <f>'Свод 2026 БП'!E85</f>
        <v>167957423</v>
      </c>
      <c r="F89" s="497">
        <f>'Свод 2026 БП'!F85</f>
        <v>677970925.24000001</v>
      </c>
      <c r="G89" s="497"/>
      <c r="H89" s="497">
        <f>'Свод 2026 БП'!Q85</f>
        <v>0</v>
      </c>
      <c r="I89" s="497">
        <f>'Свод 2026 БП'!R85</f>
        <v>0</v>
      </c>
      <c r="J89" s="497">
        <f>'Свод 2026 БП'!S85</f>
        <v>72212637</v>
      </c>
      <c r="K89" s="497">
        <f t="shared" si="6"/>
        <v>2126178967.24</v>
      </c>
      <c r="L89" s="500">
        <v>13755903.77</v>
      </c>
      <c r="M89" s="500">
        <f t="shared" si="5"/>
        <v>2139934871.01</v>
      </c>
    </row>
    <row r="90" spans="1:13" s="469" customFormat="1" x14ac:dyDescent="0.2">
      <c r="A90" s="502">
        <v>75</v>
      </c>
      <c r="B90" s="503" t="s">
        <v>135</v>
      </c>
      <c r="C90" s="504" t="s">
        <v>413</v>
      </c>
      <c r="D90" s="497">
        <f>'Свод 2026 БП'!D86</f>
        <v>39764859</v>
      </c>
      <c r="E90" s="497">
        <f>'Свод 2026 БП'!E86</f>
        <v>59799564</v>
      </c>
      <c r="F90" s="497">
        <f>'Свод 2026 БП'!F86</f>
        <v>649025056.03999996</v>
      </c>
      <c r="G90" s="497"/>
      <c r="H90" s="497">
        <f>'Свод 2026 БП'!Q86</f>
        <v>0</v>
      </c>
      <c r="I90" s="497">
        <f>'Свод 2026 БП'!R86</f>
        <v>0</v>
      </c>
      <c r="J90" s="497">
        <f>'Свод 2026 БП'!S86</f>
        <v>20035241</v>
      </c>
      <c r="K90" s="497">
        <f t="shared" si="6"/>
        <v>768624720.03999996</v>
      </c>
      <c r="L90" s="500">
        <v>10614518.35</v>
      </c>
      <c r="M90" s="500">
        <f t="shared" si="5"/>
        <v>779239238.38999999</v>
      </c>
    </row>
    <row r="91" spans="1:13" s="469" customFormat="1" ht="13.5" customHeight="1" x14ac:dyDescent="0.2">
      <c r="A91" s="502">
        <v>76</v>
      </c>
      <c r="B91" s="503" t="s">
        <v>136</v>
      </c>
      <c r="C91" s="504" t="s">
        <v>36</v>
      </c>
      <c r="D91" s="497">
        <f>'Свод 2026 БП'!D87</f>
        <v>841385156</v>
      </c>
      <c r="E91" s="497">
        <f>'Свод 2026 БП'!E87</f>
        <v>133791937</v>
      </c>
      <c r="F91" s="497">
        <f>'Свод 2026 БП'!F87</f>
        <v>1098333256.73</v>
      </c>
      <c r="G91" s="497"/>
      <c r="H91" s="497">
        <f>'Свод 2026 БП'!Q87</f>
        <v>0</v>
      </c>
      <c r="I91" s="497">
        <f>'Свод 2026 БП'!R87</f>
        <v>0</v>
      </c>
      <c r="J91" s="497">
        <f>'Свод 2026 БП'!S87</f>
        <v>75729494</v>
      </c>
      <c r="K91" s="497">
        <f t="shared" si="6"/>
        <v>2149239843.73</v>
      </c>
      <c r="L91" s="500">
        <v>20867311.420000002</v>
      </c>
      <c r="M91" s="500">
        <f t="shared" si="5"/>
        <v>2170107155.1500001</v>
      </c>
    </row>
    <row r="92" spans="1:13" s="469" customFormat="1" ht="14.25" customHeight="1" x14ac:dyDescent="0.2">
      <c r="A92" s="502">
        <v>77</v>
      </c>
      <c r="B92" s="503" t="s">
        <v>137</v>
      </c>
      <c r="C92" s="504" t="s">
        <v>49</v>
      </c>
      <c r="D92" s="497">
        <f>'Свод 2026 БП'!D88</f>
        <v>683411485</v>
      </c>
      <c r="E92" s="497">
        <f>'Свод 2026 БП'!E88</f>
        <v>95378137</v>
      </c>
      <c r="F92" s="497">
        <f>'Свод 2026 БП'!F88</f>
        <v>546330086.26999998</v>
      </c>
      <c r="G92" s="497"/>
      <c r="H92" s="497">
        <f>'Свод 2026 БП'!Q88</f>
        <v>0</v>
      </c>
      <c r="I92" s="497">
        <f>'Свод 2026 БП'!R88</f>
        <v>0</v>
      </c>
      <c r="J92" s="497">
        <f>'Свод 2026 БП'!S88</f>
        <v>238948860</v>
      </c>
      <c r="K92" s="497">
        <f t="shared" si="6"/>
        <v>1564068568.27</v>
      </c>
      <c r="L92" s="500">
        <v>14118822.550000001</v>
      </c>
      <c r="M92" s="500">
        <f t="shared" si="5"/>
        <v>1578187390.8199999</v>
      </c>
    </row>
    <row r="93" spans="1:13" s="469" customFormat="1" x14ac:dyDescent="0.2">
      <c r="A93" s="502">
        <v>78</v>
      </c>
      <c r="B93" s="503" t="s">
        <v>138</v>
      </c>
      <c r="C93" s="504" t="s">
        <v>228</v>
      </c>
      <c r="D93" s="497">
        <f>'Свод 2026 БП'!D89</f>
        <v>1377295335</v>
      </c>
      <c r="E93" s="497">
        <f>'Свод 2026 БП'!E89</f>
        <v>76527328</v>
      </c>
      <c r="F93" s="497">
        <f>'Свод 2026 БП'!F89</f>
        <v>797008002.62</v>
      </c>
      <c r="G93" s="497"/>
      <c r="H93" s="497">
        <f>'Свод 2026 БП'!Q89</f>
        <v>0</v>
      </c>
      <c r="I93" s="497">
        <f>'Свод 2026 БП'!R89</f>
        <v>6111790</v>
      </c>
      <c r="J93" s="497">
        <f>'Свод 2026 БП'!S89</f>
        <v>135558110</v>
      </c>
      <c r="K93" s="497">
        <f t="shared" si="6"/>
        <v>2392500565.6199999</v>
      </c>
      <c r="L93" s="500">
        <v>15807047.549999999</v>
      </c>
      <c r="M93" s="500">
        <f t="shared" si="5"/>
        <v>2408307613.1700001</v>
      </c>
    </row>
    <row r="94" spans="1:13" s="469" customFormat="1" x14ac:dyDescent="0.2">
      <c r="A94" s="502">
        <v>79</v>
      </c>
      <c r="B94" s="503" t="s">
        <v>139</v>
      </c>
      <c r="C94" s="504" t="s">
        <v>309</v>
      </c>
      <c r="D94" s="497">
        <f>'Свод 2026 БП'!D90</f>
        <v>504133974</v>
      </c>
      <c r="E94" s="497">
        <f>'Свод 2026 БП'!E90</f>
        <v>11223273</v>
      </c>
      <c r="F94" s="497">
        <f>'Свод 2026 БП'!F90</f>
        <v>78201097</v>
      </c>
      <c r="G94" s="497"/>
      <c r="H94" s="497">
        <f>'Свод 2026 БП'!Q90</f>
        <v>0</v>
      </c>
      <c r="I94" s="497">
        <f>'Свод 2026 БП'!R90</f>
        <v>0</v>
      </c>
      <c r="J94" s="497">
        <f>'Свод 2026 БП'!S90</f>
        <v>0</v>
      </c>
      <c r="K94" s="497">
        <f t="shared" si="6"/>
        <v>593558344</v>
      </c>
      <c r="L94" s="500">
        <v>0</v>
      </c>
      <c r="M94" s="500">
        <f t="shared" si="5"/>
        <v>593558344</v>
      </c>
    </row>
    <row r="95" spans="1:13" s="469" customFormat="1" x14ac:dyDescent="0.2">
      <c r="A95" s="502">
        <v>80</v>
      </c>
      <c r="B95" s="505" t="s">
        <v>140</v>
      </c>
      <c r="C95" s="504" t="s">
        <v>258</v>
      </c>
      <c r="D95" s="497">
        <f>'Свод 2026 БП'!D91</f>
        <v>0</v>
      </c>
      <c r="E95" s="497">
        <f>'Свод 2026 БП'!E91</f>
        <v>0</v>
      </c>
      <c r="F95" s="497">
        <f>'Свод 2026 БП'!F91</f>
        <v>0</v>
      </c>
      <c r="G95" s="497"/>
      <c r="H95" s="497">
        <f>'Свод 2026 БП'!Q91</f>
        <v>3433822207</v>
      </c>
      <c r="I95" s="497">
        <f>'Свод 2026 БП'!R91</f>
        <v>0</v>
      </c>
      <c r="J95" s="497">
        <f>'Свод 2026 БП'!S91</f>
        <v>0</v>
      </c>
      <c r="K95" s="497">
        <f t="shared" si="6"/>
        <v>3433822207</v>
      </c>
      <c r="L95" s="500">
        <v>0</v>
      </c>
      <c r="M95" s="500">
        <f t="shared" si="5"/>
        <v>3433822207</v>
      </c>
    </row>
    <row r="96" spans="1:13" s="469" customFormat="1" ht="26.25" customHeight="1" x14ac:dyDescent="0.2">
      <c r="A96" s="509">
        <v>81</v>
      </c>
      <c r="B96" s="510" t="s">
        <v>141</v>
      </c>
      <c r="C96" s="511" t="s">
        <v>248</v>
      </c>
      <c r="D96" s="497">
        <f>'Свод 2026 БП'!D92</f>
        <v>45424837</v>
      </c>
      <c r="E96" s="497">
        <f>'Свод 2026 БП'!E92</f>
        <v>143675144</v>
      </c>
      <c r="F96" s="497">
        <f>'Свод 2026 БП'!F92</f>
        <v>85385284</v>
      </c>
      <c r="G96" s="497"/>
      <c r="H96" s="497">
        <f>'Свод 2026 БП'!Q92</f>
        <v>0</v>
      </c>
      <c r="I96" s="497">
        <f>'Свод 2026 БП'!R92</f>
        <v>0</v>
      </c>
      <c r="J96" s="497">
        <f>'Свод 2026 БП'!S92</f>
        <v>0</v>
      </c>
      <c r="K96" s="497">
        <f t="shared" si="6"/>
        <v>274485265</v>
      </c>
      <c r="L96" s="500">
        <v>0</v>
      </c>
      <c r="M96" s="500">
        <f t="shared" si="5"/>
        <v>274485265</v>
      </c>
    </row>
    <row r="97" spans="1:13" s="469" customFormat="1" ht="33" customHeight="1" x14ac:dyDescent="0.2">
      <c r="A97" s="512"/>
      <c r="B97" s="513"/>
      <c r="C97" s="504" t="s">
        <v>307</v>
      </c>
      <c r="D97" s="497">
        <f>'Свод 2026 БП'!D93</f>
        <v>0</v>
      </c>
      <c r="E97" s="497">
        <f>'Свод 2026 БП'!E93</f>
        <v>0</v>
      </c>
      <c r="F97" s="497">
        <f>'Свод 2026 БП'!F93</f>
        <v>41559846</v>
      </c>
      <c r="G97" s="497"/>
      <c r="H97" s="497">
        <f>'Свод 2026 БП'!Q93</f>
        <v>0</v>
      </c>
      <c r="I97" s="497">
        <f>'Свод 2026 БП'!R93</f>
        <v>0</v>
      </c>
      <c r="J97" s="497">
        <f>'Свод 2026 БП'!S93</f>
        <v>0</v>
      </c>
      <c r="K97" s="497">
        <f t="shared" si="6"/>
        <v>41559846</v>
      </c>
      <c r="L97" s="500">
        <v>0</v>
      </c>
      <c r="M97" s="500">
        <f t="shared" si="5"/>
        <v>41559846</v>
      </c>
    </row>
    <row r="98" spans="1:13" s="469" customFormat="1" ht="24.75" customHeight="1" x14ac:dyDescent="0.2">
      <c r="A98" s="512"/>
      <c r="B98" s="513"/>
      <c r="C98" s="504" t="s">
        <v>249</v>
      </c>
      <c r="D98" s="497">
        <f>'Свод 2026 БП'!D94</f>
        <v>0</v>
      </c>
      <c r="E98" s="497">
        <f>'Свод 2026 БП'!E94</f>
        <v>0</v>
      </c>
      <c r="F98" s="497">
        <f>'Свод 2026 БП'!F94</f>
        <v>13595210</v>
      </c>
      <c r="G98" s="497"/>
      <c r="H98" s="497">
        <f>'Свод 2026 БП'!Q94</f>
        <v>0</v>
      </c>
      <c r="I98" s="497">
        <f>'Свод 2026 БП'!R94</f>
        <v>0</v>
      </c>
      <c r="J98" s="497">
        <f>'Свод 2026 БП'!S94</f>
        <v>0</v>
      </c>
      <c r="K98" s="497">
        <f t="shared" si="6"/>
        <v>13595210</v>
      </c>
      <c r="L98" s="500">
        <v>0</v>
      </c>
      <c r="M98" s="500">
        <f t="shared" si="5"/>
        <v>13595210</v>
      </c>
    </row>
    <row r="99" spans="1:13" s="469" customFormat="1" ht="36" customHeight="1" x14ac:dyDescent="0.2">
      <c r="A99" s="514"/>
      <c r="B99" s="515"/>
      <c r="C99" s="516" t="s">
        <v>308</v>
      </c>
      <c r="D99" s="497">
        <f>'Свод 2026 БП'!D95</f>
        <v>45424837</v>
      </c>
      <c r="E99" s="497">
        <f>'Свод 2026 БП'!E95</f>
        <v>143675144</v>
      </c>
      <c r="F99" s="497">
        <f>'Свод 2026 БП'!F95</f>
        <v>30230228</v>
      </c>
      <c r="G99" s="497"/>
      <c r="H99" s="497">
        <f>'Свод 2026 БП'!Q95</f>
        <v>0</v>
      </c>
      <c r="I99" s="497">
        <f>'Свод 2026 БП'!R95</f>
        <v>0</v>
      </c>
      <c r="J99" s="497">
        <f>'Свод 2026 БП'!S95</f>
        <v>0</v>
      </c>
      <c r="K99" s="497">
        <f t="shared" si="6"/>
        <v>219330209</v>
      </c>
      <c r="L99" s="500">
        <v>0</v>
      </c>
      <c r="M99" s="500">
        <f t="shared" si="5"/>
        <v>219330209</v>
      </c>
    </row>
    <row r="100" spans="1:13" s="469" customFormat="1" ht="24" x14ac:dyDescent="0.2">
      <c r="A100" s="502">
        <v>82</v>
      </c>
      <c r="B100" s="505" t="s">
        <v>142</v>
      </c>
      <c r="C100" s="504" t="s">
        <v>48</v>
      </c>
      <c r="D100" s="497">
        <f>'Свод 2026 БП'!D96</f>
        <v>0</v>
      </c>
      <c r="E100" s="497">
        <f>'Свод 2026 БП'!E96</f>
        <v>0</v>
      </c>
      <c r="F100" s="497">
        <f>'Свод 2026 БП'!F96</f>
        <v>4921326</v>
      </c>
      <c r="G100" s="497"/>
      <c r="H100" s="497">
        <f>'Свод 2026 БП'!Q96</f>
        <v>0</v>
      </c>
      <c r="I100" s="497">
        <f>'Свод 2026 БП'!R96</f>
        <v>0</v>
      </c>
      <c r="J100" s="497">
        <f>'Свод 2026 БП'!S96</f>
        <v>0</v>
      </c>
      <c r="K100" s="497">
        <f t="shared" si="6"/>
        <v>4921326</v>
      </c>
      <c r="L100" s="500">
        <v>0</v>
      </c>
      <c r="M100" s="500">
        <f t="shared" si="5"/>
        <v>4921326</v>
      </c>
    </row>
    <row r="101" spans="1:13" s="469" customFormat="1" x14ac:dyDescent="0.2">
      <c r="A101" s="502">
        <v>83</v>
      </c>
      <c r="B101" s="505" t="s">
        <v>143</v>
      </c>
      <c r="C101" s="504" t="s">
        <v>144</v>
      </c>
      <c r="D101" s="497">
        <f>'Свод 2026 БП'!D97</f>
        <v>0</v>
      </c>
      <c r="E101" s="497">
        <f>'Свод 2026 БП'!E97</f>
        <v>3159360</v>
      </c>
      <c r="F101" s="497">
        <f>'Свод 2026 БП'!F97</f>
        <v>34332225</v>
      </c>
      <c r="G101" s="497"/>
      <c r="H101" s="497">
        <f>'Свод 2026 БП'!Q97</f>
        <v>0</v>
      </c>
      <c r="I101" s="497">
        <f>'Свод 2026 БП'!R97</f>
        <v>0</v>
      </c>
      <c r="J101" s="497">
        <f>'Свод 2026 БП'!S97</f>
        <v>0</v>
      </c>
      <c r="K101" s="497">
        <f t="shared" si="6"/>
        <v>37491585</v>
      </c>
      <c r="L101" s="500">
        <v>0</v>
      </c>
      <c r="M101" s="500">
        <f t="shared" si="5"/>
        <v>37491585</v>
      </c>
    </row>
    <row r="102" spans="1:13" s="469" customFormat="1" x14ac:dyDescent="0.2">
      <c r="A102" s="502">
        <v>84</v>
      </c>
      <c r="B102" s="506" t="s">
        <v>145</v>
      </c>
      <c r="C102" s="504" t="s">
        <v>146</v>
      </c>
      <c r="D102" s="497">
        <f>'Свод 2026 БП'!D98</f>
        <v>282787369</v>
      </c>
      <c r="E102" s="497">
        <f>'Свод 2026 БП'!E98</f>
        <v>20073096</v>
      </c>
      <c r="F102" s="497">
        <f>'Свод 2026 БП'!F98</f>
        <v>226818539</v>
      </c>
      <c r="G102" s="497"/>
      <c r="H102" s="497">
        <f>'Свод 2026 БП'!Q98</f>
        <v>0</v>
      </c>
      <c r="I102" s="497">
        <f>'Свод 2026 БП'!R98</f>
        <v>0</v>
      </c>
      <c r="J102" s="497">
        <f>'Свод 2026 БП'!S98</f>
        <v>68795857</v>
      </c>
      <c r="K102" s="497">
        <f t="shared" si="6"/>
        <v>598474861</v>
      </c>
      <c r="L102" s="500">
        <v>0</v>
      </c>
      <c r="M102" s="500">
        <f t="shared" si="5"/>
        <v>598474861</v>
      </c>
    </row>
    <row r="103" spans="1:13" s="469" customFormat="1" x14ac:dyDescent="0.2">
      <c r="A103" s="502">
        <v>85</v>
      </c>
      <c r="B103" s="505" t="s">
        <v>147</v>
      </c>
      <c r="C103" s="504" t="s">
        <v>27</v>
      </c>
      <c r="D103" s="497">
        <f>'Свод 2026 БП'!D99</f>
        <v>45284013</v>
      </c>
      <c r="E103" s="497">
        <f>'Свод 2026 БП'!E99</f>
        <v>10636019</v>
      </c>
      <c r="F103" s="497">
        <f>'Свод 2026 БП'!F99</f>
        <v>158019265</v>
      </c>
      <c r="G103" s="497"/>
      <c r="H103" s="497">
        <f>'Свод 2026 БП'!Q99</f>
        <v>0</v>
      </c>
      <c r="I103" s="497">
        <f>'Свод 2026 БП'!R99</f>
        <v>0</v>
      </c>
      <c r="J103" s="497">
        <f>'Свод 2026 БП'!S99</f>
        <v>0</v>
      </c>
      <c r="K103" s="497">
        <f t="shared" si="6"/>
        <v>213939297</v>
      </c>
      <c r="L103" s="500">
        <v>28431505.16</v>
      </c>
      <c r="M103" s="500">
        <f t="shared" si="5"/>
        <v>242370802.16</v>
      </c>
    </row>
    <row r="104" spans="1:13" s="469" customFormat="1" x14ac:dyDescent="0.2">
      <c r="A104" s="502">
        <v>86</v>
      </c>
      <c r="B104" s="506" t="s">
        <v>148</v>
      </c>
      <c r="C104" s="504" t="s">
        <v>12</v>
      </c>
      <c r="D104" s="497">
        <f>'Свод 2026 БП'!D100</f>
        <v>49907921</v>
      </c>
      <c r="E104" s="497">
        <f>'Свод 2026 БП'!E100</f>
        <v>10618679</v>
      </c>
      <c r="F104" s="497">
        <f>'Свод 2026 БП'!F100</f>
        <v>146492896</v>
      </c>
      <c r="G104" s="497"/>
      <c r="H104" s="497">
        <f>'Свод 2026 БП'!Q100</f>
        <v>0</v>
      </c>
      <c r="I104" s="497">
        <f>'Свод 2026 БП'!R100</f>
        <v>0</v>
      </c>
      <c r="J104" s="497">
        <f>'Свод 2026 БП'!S100</f>
        <v>1559191</v>
      </c>
      <c r="K104" s="497">
        <f t="shared" si="6"/>
        <v>208578687</v>
      </c>
      <c r="L104" s="500">
        <v>16429949.329999998</v>
      </c>
      <c r="M104" s="500">
        <f t="shared" si="5"/>
        <v>225008636.32999998</v>
      </c>
    </row>
    <row r="105" spans="1:13" s="469" customFormat="1" x14ac:dyDescent="0.2">
      <c r="A105" s="502">
        <v>87</v>
      </c>
      <c r="B105" s="506" t="s">
        <v>149</v>
      </c>
      <c r="C105" s="504" t="s">
        <v>26</v>
      </c>
      <c r="D105" s="497">
        <f>'Свод 2026 БП'!D101</f>
        <v>134006790</v>
      </c>
      <c r="E105" s="497">
        <f>'Свод 2026 БП'!E101</f>
        <v>29898277</v>
      </c>
      <c r="F105" s="497">
        <f>'Свод 2026 БП'!F101</f>
        <v>358400793</v>
      </c>
      <c r="G105" s="497"/>
      <c r="H105" s="497">
        <f>'Свод 2026 БП'!Q101</f>
        <v>0</v>
      </c>
      <c r="I105" s="497">
        <f>'Свод 2026 БП'!R101</f>
        <v>0</v>
      </c>
      <c r="J105" s="497">
        <f>'Свод 2026 БП'!S101</f>
        <v>0</v>
      </c>
      <c r="K105" s="497">
        <f t="shared" si="6"/>
        <v>522305860</v>
      </c>
      <c r="L105" s="500">
        <v>24284419.379999999</v>
      </c>
      <c r="M105" s="500">
        <f t="shared" si="5"/>
        <v>546590279.38</v>
      </c>
    </row>
    <row r="106" spans="1:13" s="469" customFormat="1" x14ac:dyDescent="0.2">
      <c r="A106" s="502">
        <v>88</v>
      </c>
      <c r="B106" s="505" t="s">
        <v>150</v>
      </c>
      <c r="C106" s="504" t="s">
        <v>42</v>
      </c>
      <c r="D106" s="497">
        <f>'Свод 2026 БП'!D102</f>
        <v>63839823</v>
      </c>
      <c r="E106" s="497">
        <f>'Свод 2026 БП'!E102</f>
        <v>12775116</v>
      </c>
      <c r="F106" s="497">
        <f>'Свод 2026 БП'!F102</f>
        <v>179362784</v>
      </c>
      <c r="G106" s="497"/>
      <c r="H106" s="497">
        <f>'Свод 2026 БП'!Q102</f>
        <v>0</v>
      </c>
      <c r="I106" s="497">
        <f>'Свод 2026 БП'!R102</f>
        <v>0</v>
      </c>
      <c r="J106" s="497">
        <f>'Свод 2026 БП'!S102</f>
        <v>0</v>
      </c>
      <c r="K106" s="497">
        <f t="shared" si="6"/>
        <v>255977723</v>
      </c>
      <c r="L106" s="500">
        <v>11736058.219999999</v>
      </c>
      <c r="M106" s="500">
        <f t="shared" si="5"/>
        <v>267713781.22</v>
      </c>
    </row>
    <row r="107" spans="1:13" s="469" customFormat="1" x14ac:dyDescent="0.2">
      <c r="A107" s="502">
        <v>89</v>
      </c>
      <c r="B107" s="503" t="s">
        <v>152</v>
      </c>
      <c r="C107" s="504" t="s">
        <v>28</v>
      </c>
      <c r="D107" s="497">
        <f>'Свод 2026 БП'!D103</f>
        <v>88418277</v>
      </c>
      <c r="E107" s="497">
        <f>'Свод 2026 БП'!E103</f>
        <v>37522359</v>
      </c>
      <c r="F107" s="497">
        <f>'Свод 2026 БП'!F103</f>
        <v>467472950</v>
      </c>
      <c r="G107" s="497"/>
      <c r="H107" s="497">
        <f>'Свод 2026 БП'!Q103</f>
        <v>0</v>
      </c>
      <c r="I107" s="497">
        <f>'Свод 2026 БП'!R103</f>
        <v>0</v>
      </c>
      <c r="J107" s="497">
        <f>'Свод 2026 БП'!S103</f>
        <v>0</v>
      </c>
      <c r="K107" s="497">
        <f t="shared" si="6"/>
        <v>593413586</v>
      </c>
      <c r="L107" s="500">
        <v>25117865.77</v>
      </c>
      <c r="M107" s="500">
        <f t="shared" si="5"/>
        <v>618531451.76999998</v>
      </c>
    </row>
    <row r="108" spans="1:13" s="469" customFormat="1" x14ac:dyDescent="0.2">
      <c r="A108" s="502">
        <v>90</v>
      </c>
      <c r="B108" s="503" t="s">
        <v>153</v>
      </c>
      <c r="C108" s="504" t="s">
        <v>29</v>
      </c>
      <c r="D108" s="497">
        <f>'Свод 2026 БП'!D104</f>
        <v>130791467</v>
      </c>
      <c r="E108" s="497">
        <f>'Свод 2026 БП'!E104</f>
        <v>29539204</v>
      </c>
      <c r="F108" s="497">
        <f>'Свод 2026 БП'!F104</f>
        <v>384310014</v>
      </c>
      <c r="G108" s="497"/>
      <c r="H108" s="497">
        <f>'Свод 2026 БП'!Q104</f>
        <v>0</v>
      </c>
      <c r="I108" s="497">
        <f>'Свод 2026 БП'!R104</f>
        <v>0</v>
      </c>
      <c r="J108" s="497">
        <f>'Свод 2026 БП'!S104</f>
        <v>0</v>
      </c>
      <c r="K108" s="497">
        <f t="shared" si="6"/>
        <v>544640685</v>
      </c>
      <c r="L108" s="500">
        <v>23248123.859999999</v>
      </c>
      <c r="M108" s="500">
        <f t="shared" si="5"/>
        <v>567888808.86000001</v>
      </c>
    </row>
    <row r="109" spans="1:13" s="469" customFormat="1" x14ac:dyDescent="0.2">
      <c r="A109" s="502">
        <v>91</v>
      </c>
      <c r="B109" s="506" t="s">
        <v>154</v>
      </c>
      <c r="C109" s="504" t="s">
        <v>14</v>
      </c>
      <c r="D109" s="497">
        <f>'Свод 2026 БП'!D105</f>
        <v>48785245</v>
      </c>
      <c r="E109" s="497">
        <f>'Свод 2026 БП'!E105</f>
        <v>9659741</v>
      </c>
      <c r="F109" s="497">
        <f>'Свод 2026 БП'!F105</f>
        <v>137753300</v>
      </c>
      <c r="G109" s="497"/>
      <c r="H109" s="497">
        <f>'Свод 2026 БП'!Q105</f>
        <v>0</v>
      </c>
      <c r="I109" s="497">
        <f>'Свод 2026 БП'!R105</f>
        <v>0</v>
      </c>
      <c r="J109" s="497">
        <f>'Свод 2026 БП'!S105</f>
        <v>0</v>
      </c>
      <c r="K109" s="497">
        <f t="shared" ref="K109:K135" si="7">D109+E109+F109+H109+I109+J109</f>
        <v>196198286</v>
      </c>
      <c r="L109" s="500">
        <v>31265338.079999998</v>
      </c>
      <c r="M109" s="500">
        <f t="shared" si="5"/>
        <v>227463624.07999998</v>
      </c>
    </row>
    <row r="110" spans="1:13" s="469" customFormat="1" x14ac:dyDescent="0.2">
      <c r="A110" s="502">
        <v>92</v>
      </c>
      <c r="B110" s="503" t="s">
        <v>155</v>
      </c>
      <c r="C110" s="504" t="s">
        <v>30</v>
      </c>
      <c r="D110" s="497">
        <f>'Свод 2026 БП'!D106</f>
        <v>64538150</v>
      </c>
      <c r="E110" s="497">
        <f>'Свод 2026 БП'!E106</f>
        <v>15785585</v>
      </c>
      <c r="F110" s="497">
        <f>'Свод 2026 БП'!F106</f>
        <v>223077150</v>
      </c>
      <c r="G110" s="497"/>
      <c r="H110" s="497">
        <f>'Свод 2026 БП'!Q106</f>
        <v>0</v>
      </c>
      <c r="I110" s="497">
        <f>'Свод 2026 БП'!R106</f>
        <v>0</v>
      </c>
      <c r="J110" s="497">
        <f>'Свод 2026 БП'!S106</f>
        <v>0</v>
      </c>
      <c r="K110" s="497">
        <f t="shared" si="7"/>
        <v>303400885</v>
      </c>
      <c r="L110" s="500">
        <v>16715620.369999997</v>
      </c>
      <c r="M110" s="500">
        <f t="shared" si="5"/>
        <v>320116505.37</v>
      </c>
    </row>
    <row r="111" spans="1:13" s="469" customFormat="1" ht="12" customHeight="1" x14ac:dyDescent="0.2">
      <c r="A111" s="502">
        <v>93</v>
      </c>
      <c r="B111" s="503" t="s">
        <v>156</v>
      </c>
      <c r="C111" s="504" t="s">
        <v>15</v>
      </c>
      <c r="D111" s="497">
        <f>'Свод 2026 БП'!D107</f>
        <v>106646328</v>
      </c>
      <c r="E111" s="497">
        <f>'Свод 2026 БП'!E107</f>
        <v>14656429</v>
      </c>
      <c r="F111" s="497">
        <f>'Свод 2026 БП'!F107</f>
        <v>208250546</v>
      </c>
      <c r="G111" s="497"/>
      <c r="H111" s="497">
        <f>'Свод 2026 БП'!Q107</f>
        <v>0</v>
      </c>
      <c r="I111" s="497">
        <f>'Свод 2026 БП'!R107</f>
        <v>0</v>
      </c>
      <c r="J111" s="497">
        <f>'Свод 2026 БП'!S107</f>
        <v>0</v>
      </c>
      <c r="K111" s="497">
        <f t="shared" si="7"/>
        <v>329553303</v>
      </c>
      <c r="L111" s="500">
        <v>15942736</v>
      </c>
      <c r="M111" s="500">
        <f t="shared" si="5"/>
        <v>345496039</v>
      </c>
    </row>
    <row r="112" spans="1:13" s="469" customFormat="1" x14ac:dyDescent="0.2">
      <c r="A112" s="502">
        <v>94</v>
      </c>
      <c r="B112" s="505" t="s">
        <v>157</v>
      </c>
      <c r="C112" s="504" t="s">
        <v>13</v>
      </c>
      <c r="D112" s="497">
        <f>'Свод 2026 БП'!D108</f>
        <v>301148396</v>
      </c>
      <c r="E112" s="497">
        <f>'Свод 2026 БП'!E108</f>
        <v>32540804</v>
      </c>
      <c r="F112" s="497">
        <f>'Свод 2026 БП'!F108</f>
        <v>228116377</v>
      </c>
      <c r="G112" s="497"/>
      <c r="H112" s="497">
        <f>'Свод 2026 БП'!Q108</f>
        <v>134997644</v>
      </c>
      <c r="I112" s="497">
        <f>'Свод 2026 БП'!R108</f>
        <v>79860</v>
      </c>
      <c r="J112" s="497">
        <f>'Свод 2026 БП'!S108</f>
        <v>37022176</v>
      </c>
      <c r="K112" s="497">
        <f t="shared" si="7"/>
        <v>733905257</v>
      </c>
      <c r="L112" s="500">
        <v>33236584.359999999</v>
      </c>
      <c r="M112" s="500">
        <f t="shared" si="5"/>
        <v>767141841.36000001</v>
      </c>
    </row>
    <row r="113" spans="1:13" s="469" customFormat="1" x14ac:dyDescent="0.2">
      <c r="A113" s="502">
        <v>95</v>
      </c>
      <c r="B113" s="506" t="s">
        <v>158</v>
      </c>
      <c r="C113" s="504" t="s">
        <v>31</v>
      </c>
      <c r="D113" s="497">
        <f>'Свод 2026 БП'!D109</f>
        <v>48334393</v>
      </c>
      <c r="E113" s="497">
        <f>'Свод 2026 БП'!E109</f>
        <v>11604055</v>
      </c>
      <c r="F113" s="497">
        <f>'Свод 2026 БП'!F109</f>
        <v>148445844</v>
      </c>
      <c r="G113" s="497"/>
      <c r="H113" s="497">
        <f>'Свод 2026 БП'!Q109</f>
        <v>0</v>
      </c>
      <c r="I113" s="497">
        <f>'Свод 2026 БП'!R109</f>
        <v>0</v>
      </c>
      <c r="J113" s="497">
        <f>'Свод 2026 БП'!S109</f>
        <v>0</v>
      </c>
      <c r="K113" s="497">
        <f t="shared" si="7"/>
        <v>208384292</v>
      </c>
      <c r="L113" s="500">
        <v>17350967.189999998</v>
      </c>
      <c r="M113" s="500">
        <f t="shared" si="5"/>
        <v>225735259.19</v>
      </c>
    </row>
    <row r="114" spans="1:13" s="469" customFormat="1" x14ac:dyDescent="0.2">
      <c r="A114" s="502">
        <v>96</v>
      </c>
      <c r="B114" s="503" t="s">
        <v>160</v>
      </c>
      <c r="C114" s="504" t="s">
        <v>33</v>
      </c>
      <c r="D114" s="497">
        <f>'Свод 2026 БП'!D110</f>
        <v>116312961</v>
      </c>
      <c r="E114" s="497">
        <f>'Свод 2026 БП'!E110</f>
        <v>30376240</v>
      </c>
      <c r="F114" s="497">
        <f>'Свод 2026 БП'!F110</f>
        <v>375473482</v>
      </c>
      <c r="G114" s="497"/>
      <c r="H114" s="497">
        <f>'Свод 2026 БП'!Q110</f>
        <v>0</v>
      </c>
      <c r="I114" s="497">
        <f>'Свод 2026 БП'!R110</f>
        <v>0</v>
      </c>
      <c r="J114" s="497">
        <f>'Свод 2026 БП'!S110</f>
        <v>0</v>
      </c>
      <c r="K114" s="497">
        <f t="shared" si="7"/>
        <v>522162683</v>
      </c>
      <c r="L114" s="500">
        <v>36159081.629999995</v>
      </c>
      <c r="M114" s="500">
        <f t="shared" si="5"/>
        <v>558321764.63</v>
      </c>
    </row>
    <row r="115" spans="1:13" s="469" customFormat="1" ht="13.5" customHeight="1" x14ac:dyDescent="0.2">
      <c r="A115" s="502">
        <v>97</v>
      </c>
      <c r="B115" s="503" t="s">
        <v>162</v>
      </c>
      <c r="C115" s="504" t="s">
        <v>163</v>
      </c>
      <c r="D115" s="497">
        <f>'Свод 2026 БП'!D111</f>
        <v>0</v>
      </c>
      <c r="E115" s="497">
        <f>'Свод 2026 БП'!E111</f>
        <v>4496499</v>
      </c>
      <c r="F115" s="497">
        <f>'Свод 2026 БП'!F111</f>
        <v>2396172</v>
      </c>
      <c r="G115" s="497"/>
      <c r="H115" s="497">
        <f>'Свод 2026 БП'!Q111</f>
        <v>0</v>
      </c>
      <c r="I115" s="497">
        <f>'Свод 2026 БП'!R111</f>
        <v>279114121</v>
      </c>
      <c r="J115" s="497">
        <f>'Свод 2026 БП'!S111</f>
        <v>0</v>
      </c>
      <c r="K115" s="497">
        <f t="shared" si="7"/>
        <v>286006792</v>
      </c>
      <c r="L115" s="500">
        <v>0</v>
      </c>
      <c r="M115" s="500">
        <f t="shared" si="5"/>
        <v>286006792</v>
      </c>
    </row>
    <row r="116" spans="1:13" s="469" customFormat="1" x14ac:dyDescent="0.2">
      <c r="A116" s="502">
        <v>98</v>
      </c>
      <c r="B116" s="503" t="s">
        <v>164</v>
      </c>
      <c r="C116" s="504" t="s">
        <v>165</v>
      </c>
      <c r="D116" s="497">
        <f>'Свод 2026 БП'!D112</f>
        <v>0</v>
      </c>
      <c r="E116" s="497">
        <f>'Свод 2026 БП'!E112</f>
        <v>134127653.48</v>
      </c>
      <c r="F116" s="497">
        <f>'Свод 2026 БП'!F112</f>
        <v>0</v>
      </c>
      <c r="G116" s="497"/>
      <c r="H116" s="497">
        <f>'Свод 2026 БП'!Q112</f>
        <v>0</v>
      </c>
      <c r="I116" s="497">
        <f>'Свод 2026 БП'!R112</f>
        <v>0</v>
      </c>
      <c r="J116" s="497">
        <f>'Свод 2026 БП'!S112</f>
        <v>0</v>
      </c>
      <c r="K116" s="497">
        <f t="shared" si="7"/>
        <v>134127653.48</v>
      </c>
      <c r="L116" s="500">
        <v>0</v>
      </c>
      <c r="M116" s="500">
        <f t="shared" si="5"/>
        <v>134127653.48</v>
      </c>
    </row>
    <row r="117" spans="1:13" s="469" customFormat="1" x14ac:dyDescent="0.2">
      <c r="A117" s="502">
        <v>99</v>
      </c>
      <c r="B117" s="506" t="s">
        <v>166</v>
      </c>
      <c r="C117" s="504" t="s">
        <v>167</v>
      </c>
      <c r="D117" s="497">
        <f>'Свод 2026 БП'!D113</f>
        <v>0</v>
      </c>
      <c r="E117" s="497">
        <f>'Свод 2026 БП'!E113</f>
        <v>0</v>
      </c>
      <c r="F117" s="497">
        <f>'Свод 2026 БП'!F113</f>
        <v>0</v>
      </c>
      <c r="G117" s="497"/>
      <c r="H117" s="497">
        <f>'Свод 2026 БП'!Q113</f>
        <v>0</v>
      </c>
      <c r="I117" s="497">
        <f>'Свод 2026 БП'!R113</f>
        <v>0</v>
      </c>
      <c r="J117" s="497">
        <f>'Свод 2026 БП'!S113</f>
        <v>0</v>
      </c>
      <c r="K117" s="497">
        <f t="shared" si="7"/>
        <v>0</v>
      </c>
      <c r="L117" s="500">
        <v>0</v>
      </c>
      <c r="M117" s="500">
        <f t="shared" si="5"/>
        <v>0</v>
      </c>
    </row>
    <row r="118" spans="1:13" s="469" customFormat="1" ht="12.75" customHeight="1" x14ac:dyDescent="0.2">
      <c r="A118" s="502">
        <v>100</v>
      </c>
      <c r="B118" s="506" t="s">
        <v>168</v>
      </c>
      <c r="C118" s="504" t="s">
        <v>169</v>
      </c>
      <c r="D118" s="497">
        <f>'Свод 2026 БП'!D114</f>
        <v>0</v>
      </c>
      <c r="E118" s="497">
        <f>'Свод 2026 БП'!E114</f>
        <v>165890</v>
      </c>
      <c r="F118" s="497">
        <f>'Свод 2026 БП'!F114</f>
        <v>0</v>
      </c>
      <c r="G118" s="497"/>
      <c r="H118" s="497">
        <f>'Свод 2026 БП'!Q114</f>
        <v>0</v>
      </c>
      <c r="I118" s="497">
        <f>'Свод 2026 БП'!R114</f>
        <v>0</v>
      </c>
      <c r="J118" s="497">
        <f>'Свод 2026 БП'!S114</f>
        <v>0</v>
      </c>
      <c r="K118" s="497">
        <f t="shared" si="7"/>
        <v>165890</v>
      </c>
      <c r="L118" s="500">
        <v>0</v>
      </c>
      <c r="M118" s="500">
        <f t="shared" si="5"/>
        <v>165890</v>
      </c>
    </row>
    <row r="119" spans="1:13" s="469" customFormat="1" x14ac:dyDescent="0.2">
      <c r="A119" s="502">
        <v>101</v>
      </c>
      <c r="B119" s="506" t="s">
        <v>170</v>
      </c>
      <c r="C119" s="504" t="s">
        <v>171</v>
      </c>
      <c r="D119" s="497">
        <f>'Свод 2026 БП'!D115</f>
        <v>0</v>
      </c>
      <c r="E119" s="497">
        <f>'Свод 2026 БП'!E115</f>
        <v>360653</v>
      </c>
      <c r="F119" s="497">
        <f>'Свод 2026 БП'!F115</f>
        <v>0</v>
      </c>
      <c r="G119" s="497"/>
      <c r="H119" s="497">
        <f>'Свод 2026 БП'!Q115</f>
        <v>0</v>
      </c>
      <c r="I119" s="497">
        <f>'Свод 2026 БП'!R115</f>
        <v>0</v>
      </c>
      <c r="J119" s="497">
        <f>'Свод 2026 БП'!S115</f>
        <v>0</v>
      </c>
      <c r="K119" s="497">
        <f t="shared" si="7"/>
        <v>360653</v>
      </c>
      <c r="L119" s="500">
        <v>0</v>
      </c>
      <c r="M119" s="500">
        <f t="shared" si="5"/>
        <v>360653</v>
      </c>
    </row>
    <row r="120" spans="1:13" s="469" customFormat="1" x14ac:dyDescent="0.2">
      <c r="A120" s="502">
        <v>102</v>
      </c>
      <c r="B120" s="506" t="s">
        <v>172</v>
      </c>
      <c r="C120" s="504" t="s">
        <v>173</v>
      </c>
      <c r="D120" s="497">
        <f>'Свод 2026 БП'!D116</f>
        <v>0</v>
      </c>
      <c r="E120" s="497">
        <f>'Свод 2026 БП'!E116</f>
        <v>0</v>
      </c>
      <c r="F120" s="497">
        <f>'Свод 2026 БП'!F116</f>
        <v>5426068</v>
      </c>
      <c r="G120" s="497"/>
      <c r="H120" s="497">
        <f>'Свод 2026 БП'!Q116</f>
        <v>0</v>
      </c>
      <c r="I120" s="497">
        <f>'Свод 2026 БП'!R116</f>
        <v>0</v>
      </c>
      <c r="J120" s="497">
        <f>'Свод 2026 БП'!S116</f>
        <v>0</v>
      </c>
      <c r="K120" s="497">
        <f t="shared" si="7"/>
        <v>5426068</v>
      </c>
      <c r="L120" s="500">
        <v>0</v>
      </c>
      <c r="M120" s="500">
        <f t="shared" si="5"/>
        <v>5426068</v>
      </c>
    </row>
    <row r="121" spans="1:13" s="469" customFormat="1" x14ac:dyDescent="0.2">
      <c r="A121" s="502">
        <v>103</v>
      </c>
      <c r="B121" s="506" t="s">
        <v>174</v>
      </c>
      <c r="C121" s="504" t="s">
        <v>175</v>
      </c>
      <c r="D121" s="497">
        <f>'Свод 2026 БП'!D117</f>
        <v>0</v>
      </c>
      <c r="E121" s="497">
        <f>'Свод 2026 БП'!E117</f>
        <v>40989823</v>
      </c>
      <c r="F121" s="497">
        <f>'Свод 2026 БП'!F117</f>
        <v>10129740</v>
      </c>
      <c r="G121" s="497"/>
      <c r="H121" s="497">
        <f>'Свод 2026 БП'!Q117</f>
        <v>0</v>
      </c>
      <c r="I121" s="497">
        <f>'Свод 2026 БП'!R117</f>
        <v>1211154543</v>
      </c>
      <c r="J121" s="497">
        <f>'Свод 2026 БП'!S117</f>
        <v>0</v>
      </c>
      <c r="K121" s="497">
        <f t="shared" si="7"/>
        <v>1262274106</v>
      </c>
      <c r="L121" s="500">
        <v>0</v>
      </c>
      <c r="M121" s="500">
        <f t="shared" si="5"/>
        <v>1262274106</v>
      </c>
    </row>
    <row r="122" spans="1:13" s="469" customFormat="1" x14ac:dyDescent="0.2">
      <c r="A122" s="502">
        <v>104</v>
      </c>
      <c r="B122" s="517" t="s">
        <v>176</v>
      </c>
      <c r="C122" s="508" t="s">
        <v>177</v>
      </c>
      <c r="D122" s="497">
        <f>'Свод 2026 БП'!D118</f>
        <v>0</v>
      </c>
      <c r="E122" s="497">
        <f>'Свод 2026 БП'!E118</f>
        <v>0</v>
      </c>
      <c r="F122" s="497">
        <f>'Свод 2026 БП'!F118</f>
        <v>92583252</v>
      </c>
      <c r="G122" s="497"/>
      <c r="H122" s="497">
        <f>'Свод 2026 БП'!Q118</f>
        <v>0</v>
      </c>
      <c r="I122" s="497">
        <f>'Свод 2026 БП'!R118</f>
        <v>0</v>
      </c>
      <c r="J122" s="497">
        <f>'Свод 2026 БП'!S118</f>
        <v>0</v>
      </c>
      <c r="K122" s="497">
        <f t="shared" si="7"/>
        <v>92583252</v>
      </c>
      <c r="L122" s="500">
        <v>0</v>
      </c>
      <c r="M122" s="500">
        <f t="shared" si="5"/>
        <v>92583252</v>
      </c>
    </row>
    <row r="123" spans="1:13" s="469" customFormat="1" x14ac:dyDescent="0.2">
      <c r="A123" s="502">
        <v>105</v>
      </c>
      <c r="B123" s="505" t="s">
        <v>178</v>
      </c>
      <c r="C123" s="504" t="s">
        <v>179</v>
      </c>
      <c r="D123" s="497">
        <f>'Свод 2026 БП'!D119</f>
        <v>224764404</v>
      </c>
      <c r="E123" s="497">
        <f>'Свод 2026 БП'!E119</f>
        <v>48309923.859999999</v>
      </c>
      <c r="F123" s="497">
        <f>'Свод 2026 БП'!F119</f>
        <v>11688158</v>
      </c>
      <c r="G123" s="497"/>
      <c r="H123" s="497">
        <f>'Свод 2026 БП'!Q119</f>
        <v>0</v>
      </c>
      <c r="I123" s="497">
        <f>'Свод 2026 БП'!R119</f>
        <v>0</v>
      </c>
      <c r="J123" s="497">
        <f>'Свод 2026 БП'!S119</f>
        <v>0</v>
      </c>
      <c r="K123" s="497">
        <f t="shared" si="7"/>
        <v>284762485.86000001</v>
      </c>
      <c r="L123" s="500">
        <v>0</v>
      </c>
      <c r="M123" s="500">
        <f t="shared" si="5"/>
        <v>284762485.86000001</v>
      </c>
    </row>
    <row r="124" spans="1:13" s="469" customFormat="1" ht="11.25" customHeight="1" x14ac:dyDescent="0.2">
      <c r="A124" s="502">
        <v>106</v>
      </c>
      <c r="B124" s="506" t="s">
        <v>180</v>
      </c>
      <c r="C124" s="504" t="s">
        <v>181</v>
      </c>
      <c r="D124" s="497">
        <f>'Свод 2026 БП'!D120</f>
        <v>0</v>
      </c>
      <c r="E124" s="497">
        <f>'Свод 2026 БП'!E120</f>
        <v>0</v>
      </c>
      <c r="F124" s="497">
        <f>'Свод 2026 БП'!F120</f>
        <v>35309</v>
      </c>
      <c r="G124" s="497"/>
      <c r="H124" s="497">
        <f>'Свод 2026 БП'!Q120</f>
        <v>0</v>
      </c>
      <c r="I124" s="497">
        <f>'Свод 2026 БП'!R120</f>
        <v>0</v>
      </c>
      <c r="J124" s="497">
        <f>'Свод 2026 БП'!S120</f>
        <v>0</v>
      </c>
      <c r="K124" s="497">
        <f t="shared" si="7"/>
        <v>35309</v>
      </c>
      <c r="L124" s="500">
        <v>0</v>
      </c>
      <c r="M124" s="500">
        <f t="shared" si="5"/>
        <v>35309</v>
      </c>
    </row>
    <row r="125" spans="1:13" s="469" customFormat="1" x14ac:dyDescent="0.2">
      <c r="A125" s="502">
        <v>107</v>
      </c>
      <c r="B125" s="503" t="s">
        <v>182</v>
      </c>
      <c r="C125" s="518" t="s">
        <v>183</v>
      </c>
      <c r="D125" s="497">
        <f>'Свод 2026 БП'!D121</f>
        <v>0</v>
      </c>
      <c r="E125" s="497">
        <f>'Свод 2026 БП'!E121</f>
        <v>16155953.41</v>
      </c>
      <c r="F125" s="497">
        <f>'Свод 2026 БП'!F121</f>
        <v>0</v>
      </c>
      <c r="G125" s="497"/>
      <c r="H125" s="497">
        <f>'Свод 2026 БП'!Q121</f>
        <v>0</v>
      </c>
      <c r="I125" s="497">
        <f>'Свод 2026 БП'!R121</f>
        <v>0</v>
      </c>
      <c r="J125" s="497">
        <f>'Свод 2026 БП'!S121</f>
        <v>0</v>
      </c>
      <c r="K125" s="497">
        <f t="shared" si="7"/>
        <v>16155953.41</v>
      </c>
      <c r="L125" s="500">
        <v>0</v>
      </c>
      <c r="M125" s="500">
        <f t="shared" si="5"/>
        <v>16155953.41</v>
      </c>
    </row>
    <row r="126" spans="1:13" s="469" customFormat="1" x14ac:dyDescent="0.2">
      <c r="A126" s="502">
        <v>108</v>
      </c>
      <c r="B126" s="506" t="s">
        <v>184</v>
      </c>
      <c r="C126" s="504" t="s">
        <v>261</v>
      </c>
      <c r="D126" s="497">
        <f>'Свод 2026 БП'!D122</f>
        <v>19661072</v>
      </c>
      <c r="E126" s="497">
        <f>'Свод 2026 БП'!E122</f>
        <v>215890</v>
      </c>
      <c r="F126" s="497">
        <f>'Свод 2026 БП'!F122</f>
        <v>6512098</v>
      </c>
      <c r="G126" s="497"/>
      <c r="H126" s="497">
        <f>'Свод 2026 БП'!Q122</f>
        <v>0</v>
      </c>
      <c r="I126" s="497">
        <f>'Свод 2026 БП'!R122</f>
        <v>0</v>
      </c>
      <c r="J126" s="497">
        <f>'Свод 2026 БП'!S122</f>
        <v>0</v>
      </c>
      <c r="K126" s="497">
        <f t="shared" si="7"/>
        <v>26389060</v>
      </c>
      <c r="L126" s="500">
        <v>0</v>
      </c>
      <c r="M126" s="500">
        <f t="shared" si="5"/>
        <v>26389060</v>
      </c>
    </row>
    <row r="127" spans="1:13" s="469" customFormat="1" ht="14.25" customHeight="1" x14ac:dyDescent="0.2">
      <c r="A127" s="502">
        <v>109</v>
      </c>
      <c r="B127" s="505" t="s">
        <v>185</v>
      </c>
      <c r="C127" s="504" t="s">
        <v>250</v>
      </c>
      <c r="D127" s="497">
        <f>'Свод 2026 БП'!D123</f>
        <v>0</v>
      </c>
      <c r="E127" s="497">
        <f>'Свод 2026 БП'!E123</f>
        <v>150620</v>
      </c>
      <c r="F127" s="497">
        <f>'Свод 2026 БП'!F123</f>
        <v>7613455</v>
      </c>
      <c r="G127" s="497"/>
      <c r="H127" s="497">
        <f>'Свод 2026 БП'!Q123</f>
        <v>0</v>
      </c>
      <c r="I127" s="497">
        <f>'Свод 2026 БП'!R123</f>
        <v>0</v>
      </c>
      <c r="J127" s="497">
        <f>'Свод 2026 БП'!S123</f>
        <v>0</v>
      </c>
      <c r="K127" s="497">
        <f t="shared" si="7"/>
        <v>7764075</v>
      </c>
      <c r="L127" s="500">
        <v>0</v>
      </c>
      <c r="M127" s="500">
        <f t="shared" si="5"/>
        <v>7764075</v>
      </c>
    </row>
    <row r="128" spans="1:13" s="469" customFormat="1" x14ac:dyDescent="0.2">
      <c r="A128" s="502">
        <v>110</v>
      </c>
      <c r="B128" s="503" t="s">
        <v>329</v>
      </c>
      <c r="C128" s="504" t="s">
        <v>317</v>
      </c>
      <c r="D128" s="497">
        <f>'Свод 2026 БП'!D124</f>
        <v>0</v>
      </c>
      <c r="E128" s="497">
        <f>'Свод 2026 БП'!E124</f>
        <v>0</v>
      </c>
      <c r="F128" s="497">
        <f>'Свод 2026 БП'!F124</f>
        <v>0</v>
      </c>
      <c r="G128" s="497"/>
      <c r="H128" s="497">
        <f>'Свод 2026 БП'!Q124</f>
        <v>0</v>
      </c>
      <c r="I128" s="497">
        <f>'Свод 2026 БП'!R124</f>
        <v>0</v>
      </c>
      <c r="J128" s="497">
        <f>'Свод 2026 БП'!S124</f>
        <v>0</v>
      </c>
      <c r="K128" s="497">
        <f t="shared" si="7"/>
        <v>0</v>
      </c>
      <c r="L128" s="500">
        <v>53797900.799999997</v>
      </c>
      <c r="M128" s="500">
        <f t="shared" si="5"/>
        <v>53797900.799999997</v>
      </c>
    </row>
    <row r="129" spans="1:13" s="469" customFormat="1" x14ac:dyDescent="0.2">
      <c r="A129" s="502">
        <v>111</v>
      </c>
      <c r="B129" s="519" t="s">
        <v>418</v>
      </c>
      <c r="C129" s="508" t="s">
        <v>419</v>
      </c>
      <c r="D129" s="497">
        <f>'Свод 2026 БП'!D125</f>
        <v>0</v>
      </c>
      <c r="E129" s="497">
        <f>'Свод 2026 БП'!E125</f>
        <v>0</v>
      </c>
      <c r="F129" s="497">
        <f>'Свод 2026 БП'!F125</f>
        <v>0</v>
      </c>
      <c r="G129" s="497"/>
      <c r="H129" s="497">
        <f>'Свод 2026 БП'!Q125</f>
        <v>0</v>
      </c>
      <c r="I129" s="497">
        <f>'Свод 2026 БП'!R125</f>
        <v>0</v>
      </c>
      <c r="J129" s="497">
        <f>'Свод 2026 БП'!S125</f>
        <v>0</v>
      </c>
      <c r="K129" s="497">
        <f t="shared" si="7"/>
        <v>0</v>
      </c>
      <c r="L129" s="500">
        <v>31781078.399999999</v>
      </c>
      <c r="M129" s="500">
        <f t="shared" si="5"/>
        <v>31781078.399999999</v>
      </c>
    </row>
    <row r="130" spans="1:13" s="469" customFormat="1" ht="13.5" customHeight="1" x14ac:dyDescent="0.2">
      <c r="A130" s="502">
        <v>112</v>
      </c>
      <c r="B130" s="505" t="s">
        <v>186</v>
      </c>
      <c r="C130" s="504" t="s">
        <v>320</v>
      </c>
      <c r="D130" s="497">
        <f>'Свод 2026 БП'!D126</f>
        <v>0</v>
      </c>
      <c r="E130" s="497">
        <f>'Свод 2026 БП'!E126</f>
        <v>47324520.25</v>
      </c>
      <c r="F130" s="497">
        <f>'Свод 2026 БП'!F126</f>
        <v>0</v>
      </c>
      <c r="G130" s="497"/>
      <c r="H130" s="497">
        <f>'Свод 2026 БП'!Q126</f>
        <v>0</v>
      </c>
      <c r="I130" s="497">
        <f>'Свод 2026 БП'!R126</f>
        <v>0</v>
      </c>
      <c r="J130" s="497">
        <f>'Свод 2026 БП'!S126</f>
        <v>0</v>
      </c>
      <c r="K130" s="497">
        <f t="shared" si="7"/>
        <v>47324520.25</v>
      </c>
      <c r="L130" s="500">
        <v>0</v>
      </c>
      <c r="M130" s="500">
        <f t="shared" si="5"/>
        <v>47324520.25</v>
      </c>
    </row>
    <row r="131" spans="1:13" s="469" customFormat="1" x14ac:dyDescent="0.2">
      <c r="A131" s="502">
        <v>113</v>
      </c>
      <c r="B131" s="506" t="s">
        <v>187</v>
      </c>
      <c r="C131" s="504" t="s">
        <v>188</v>
      </c>
      <c r="D131" s="497">
        <f>'Свод 2026 БП'!D127</f>
        <v>0</v>
      </c>
      <c r="E131" s="497">
        <f>'Свод 2026 БП'!E127</f>
        <v>0</v>
      </c>
      <c r="F131" s="497">
        <f>'Свод 2026 БП'!F127</f>
        <v>2776680</v>
      </c>
      <c r="G131" s="497"/>
      <c r="H131" s="497">
        <f>'Свод 2026 БП'!Q127</f>
        <v>0</v>
      </c>
      <c r="I131" s="497">
        <f>'Свод 2026 БП'!R127</f>
        <v>317835012</v>
      </c>
      <c r="J131" s="497">
        <f>'Свод 2026 БП'!S127</f>
        <v>0</v>
      </c>
      <c r="K131" s="497">
        <f t="shared" si="7"/>
        <v>320611692</v>
      </c>
      <c r="L131" s="500">
        <v>0</v>
      </c>
      <c r="M131" s="500">
        <f t="shared" si="5"/>
        <v>320611692</v>
      </c>
    </row>
    <row r="132" spans="1:13" s="469" customFormat="1" ht="13.5" customHeight="1" x14ac:dyDescent="0.2">
      <c r="A132" s="502">
        <v>114</v>
      </c>
      <c r="B132" s="506" t="s">
        <v>189</v>
      </c>
      <c r="C132" s="520" t="s">
        <v>306</v>
      </c>
      <c r="D132" s="497">
        <f>'Свод 2026 БП'!D128</f>
        <v>0</v>
      </c>
      <c r="E132" s="497">
        <f>'Свод 2026 БП'!E128</f>
        <v>216894</v>
      </c>
      <c r="F132" s="497">
        <f>'Свод 2026 БП'!F128</f>
        <v>0</v>
      </c>
      <c r="G132" s="497"/>
      <c r="H132" s="497">
        <f>'Свод 2026 БП'!Q128</f>
        <v>0</v>
      </c>
      <c r="I132" s="497">
        <f>'Свод 2026 БП'!R128</f>
        <v>0</v>
      </c>
      <c r="J132" s="497">
        <f>'Свод 2026 БП'!S128</f>
        <v>0</v>
      </c>
      <c r="K132" s="497">
        <f t="shared" si="7"/>
        <v>216894</v>
      </c>
      <c r="L132" s="500">
        <v>0</v>
      </c>
      <c r="M132" s="500">
        <f t="shared" si="5"/>
        <v>216894</v>
      </c>
    </row>
    <row r="133" spans="1:13" s="469" customFormat="1" x14ac:dyDescent="0.2">
      <c r="A133" s="502">
        <v>115</v>
      </c>
      <c r="B133" s="506" t="s">
        <v>190</v>
      </c>
      <c r="C133" s="504" t="s">
        <v>225</v>
      </c>
      <c r="D133" s="497">
        <f>'Свод 2026 БП'!D129</f>
        <v>3477608950</v>
      </c>
      <c r="E133" s="497">
        <f>'Свод 2026 БП'!E129</f>
        <v>139389911</v>
      </c>
      <c r="F133" s="497">
        <f>'Свод 2026 БП'!F129</f>
        <v>368624805</v>
      </c>
      <c r="G133" s="497"/>
      <c r="H133" s="497">
        <f>'Свод 2026 БП'!Q129</f>
        <v>0</v>
      </c>
      <c r="I133" s="497">
        <f>'Свод 2026 БП'!R129</f>
        <v>31289996</v>
      </c>
      <c r="J133" s="497">
        <f>'Свод 2026 БП'!S129</f>
        <v>108148046</v>
      </c>
      <c r="K133" s="497">
        <f t="shared" si="7"/>
        <v>4125061708</v>
      </c>
      <c r="L133" s="500">
        <v>0</v>
      </c>
      <c r="M133" s="500">
        <f t="shared" si="5"/>
        <v>4125061708</v>
      </c>
    </row>
    <row r="134" spans="1:13" s="469" customFormat="1" ht="10.5" customHeight="1" x14ac:dyDescent="0.2">
      <c r="A134" s="502">
        <v>116</v>
      </c>
      <c r="B134" s="506" t="s">
        <v>191</v>
      </c>
      <c r="C134" s="504" t="s">
        <v>192</v>
      </c>
      <c r="D134" s="497">
        <f>'Свод 2026 БП'!D130</f>
        <v>3714917595</v>
      </c>
      <c r="E134" s="497">
        <f>'Свод 2026 БП'!E130</f>
        <v>4342847877</v>
      </c>
      <c r="F134" s="497">
        <f>'Свод 2026 БП'!F130</f>
        <v>903827019</v>
      </c>
      <c r="G134" s="497"/>
      <c r="H134" s="497">
        <f>'Свод 2026 БП'!Q130</f>
        <v>0</v>
      </c>
      <c r="I134" s="497">
        <f>'Свод 2026 БП'!R130</f>
        <v>267456</v>
      </c>
      <c r="J134" s="497">
        <f>'Свод 2026 БП'!S130</f>
        <v>20811525</v>
      </c>
      <c r="K134" s="497">
        <f t="shared" si="7"/>
        <v>8982671472</v>
      </c>
      <c r="L134" s="500">
        <v>44399681.219999999</v>
      </c>
      <c r="M134" s="500">
        <f t="shared" ref="M134:M151" si="8">K134+L134</f>
        <v>9027071153.2199993</v>
      </c>
    </row>
    <row r="135" spans="1:13" s="469" customFormat="1" x14ac:dyDescent="0.2">
      <c r="A135" s="502">
        <v>117</v>
      </c>
      <c r="B135" s="506" t="s">
        <v>193</v>
      </c>
      <c r="C135" s="504" t="s">
        <v>40</v>
      </c>
      <c r="D135" s="497">
        <f>'Свод 2026 БП'!D131</f>
        <v>2527986756</v>
      </c>
      <c r="E135" s="497">
        <f>'Свод 2026 БП'!E131</f>
        <v>13505685</v>
      </c>
      <c r="F135" s="497">
        <f>'Свод 2026 БП'!F131</f>
        <v>118288723</v>
      </c>
      <c r="G135" s="497"/>
      <c r="H135" s="497">
        <f>'Свод 2026 БП'!Q131</f>
        <v>0</v>
      </c>
      <c r="I135" s="497">
        <f>'Свод 2026 БП'!R131</f>
        <v>4011840</v>
      </c>
      <c r="J135" s="497">
        <f>'Свод 2026 БП'!S131</f>
        <v>50340983</v>
      </c>
      <c r="K135" s="497">
        <f t="shared" si="7"/>
        <v>2714133987</v>
      </c>
      <c r="L135" s="500">
        <v>0</v>
      </c>
      <c r="M135" s="500">
        <f t="shared" si="8"/>
        <v>2714133987</v>
      </c>
    </row>
    <row r="136" spans="1:13" s="469" customFormat="1" x14ac:dyDescent="0.2">
      <c r="A136" s="502">
        <v>118</v>
      </c>
      <c r="B136" s="503" t="s">
        <v>194</v>
      </c>
      <c r="C136" s="504" t="s">
        <v>45</v>
      </c>
      <c r="D136" s="497">
        <f>'Свод 2026 БП'!D132</f>
        <v>1879559259</v>
      </c>
      <c r="E136" s="497">
        <f>'Свод 2026 БП'!E132</f>
        <v>124029702</v>
      </c>
      <c r="F136" s="497">
        <f>'Свод 2026 БП'!F132</f>
        <v>146604931</v>
      </c>
      <c r="G136" s="497"/>
      <c r="H136" s="497">
        <f>'Свод 2026 БП'!Q132</f>
        <v>0</v>
      </c>
      <c r="I136" s="497">
        <f>'Свод 2026 БП'!R132</f>
        <v>19266772</v>
      </c>
      <c r="J136" s="497">
        <f>'Свод 2026 БП'!S132</f>
        <v>146046028</v>
      </c>
      <c r="K136" s="497">
        <f t="shared" ref="K136:K150" si="9">D136+E136+F136+H136+I136+J136</f>
        <v>2315506692</v>
      </c>
      <c r="L136" s="500">
        <v>0</v>
      </c>
      <c r="M136" s="500">
        <f t="shared" si="8"/>
        <v>2315506692</v>
      </c>
    </row>
    <row r="137" spans="1:13" s="469" customFormat="1" x14ac:dyDescent="0.2">
      <c r="A137" s="502">
        <v>119</v>
      </c>
      <c r="B137" s="503" t="s">
        <v>195</v>
      </c>
      <c r="C137" s="504" t="s">
        <v>227</v>
      </c>
      <c r="D137" s="497">
        <f>'Свод 2026 БП'!D133</f>
        <v>392809570</v>
      </c>
      <c r="E137" s="497">
        <f>'Свод 2026 БП'!E133</f>
        <v>53718572</v>
      </c>
      <c r="F137" s="497">
        <f>'Свод 2026 БП'!F133</f>
        <v>94089740</v>
      </c>
      <c r="G137" s="497"/>
      <c r="H137" s="497">
        <f>'Свод 2026 БП'!Q133</f>
        <v>0</v>
      </c>
      <c r="I137" s="497">
        <f>'Свод 2026 БП'!R133</f>
        <v>0</v>
      </c>
      <c r="J137" s="497">
        <f>'Свод 2026 БП'!S133</f>
        <v>0</v>
      </c>
      <c r="K137" s="497">
        <f t="shared" si="9"/>
        <v>540617882</v>
      </c>
      <c r="L137" s="500">
        <v>97894682.980000004</v>
      </c>
      <c r="M137" s="500">
        <f t="shared" si="8"/>
        <v>638512564.98000002</v>
      </c>
    </row>
    <row r="138" spans="1:13" s="469" customFormat="1" x14ac:dyDescent="0.2">
      <c r="A138" s="502">
        <v>120</v>
      </c>
      <c r="B138" s="503" t="s">
        <v>196</v>
      </c>
      <c r="C138" s="504" t="s">
        <v>47</v>
      </c>
      <c r="D138" s="497">
        <f>'Свод 2026 БП'!D134</f>
        <v>1572540870</v>
      </c>
      <c r="E138" s="497">
        <f>'Свод 2026 БП'!E134</f>
        <v>72410820</v>
      </c>
      <c r="F138" s="497">
        <f>'Свод 2026 БП'!F134</f>
        <v>101465059</v>
      </c>
      <c r="G138" s="497"/>
      <c r="H138" s="497">
        <f>'Свод 2026 БП'!Q134</f>
        <v>0</v>
      </c>
      <c r="I138" s="497">
        <f>'Свод 2026 БП'!R134</f>
        <v>0</v>
      </c>
      <c r="J138" s="497">
        <f>'Свод 2026 БП'!S134</f>
        <v>0</v>
      </c>
      <c r="K138" s="497">
        <f t="shared" si="9"/>
        <v>1746416749</v>
      </c>
      <c r="L138" s="500">
        <v>0</v>
      </c>
      <c r="M138" s="500">
        <f t="shared" si="8"/>
        <v>1746416749</v>
      </c>
    </row>
    <row r="139" spans="1:13" s="469" customFormat="1" x14ac:dyDescent="0.2">
      <c r="A139" s="502">
        <v>121</v>
      </c>
      <c r="B139" s="506" t="s">
        <v>197</v>
      </c>
      <c r="C139" s="504" t="s">
        <v>46</v>
      </c>
      <c r="D139" s="497">
        <f>'Свод 2026 БП'!D135</f>
        <v>0</v>
      </c>
      <c r="E139" s="497">
        <f>'Свод 2026 БП'!E135</f>
        <v>168024063.02000001</v>
      </c>
      <c r="F139" s="497">
        <f>'Свод 2026 БП'!F135</f>
        <v>163536997</v>
      </c>
      <c r="G139" s="497"/>
      <c r="H139" s="497">
        <f>'Свод 2026 БП'!Q135</f>
        <v>0</v>
      </c>
      <c r="I139" s="497">
        <f>'Свод 2026 БП'!R135</f>
        <v>0</v>
      </c>
      <c r="J139" s="497">
        <f>'Свод 2026 БП'!S135</f>
        <v>0</v>
      </c>
      <c r="K139" s="497">
        <f t="shared" si="9"/>
        <v>331561060.01999998</v>
      </c>
      <c r="L139" s="500">
        <v>0</v>
      </c>
      <c r="M139" s="500">
        <f t="shared" si="8"/>
        <v>331561060.01999998</v>
      </c>
    </row>
    <row r="140" spans="1:13" s="469" customFormat="1" x14ac:dyDescent="0.2">
      <c r="A140" s="502">
        <v>122</v>
      </c>
      <c r="B140" s="506" t="s">
        <v>198</v>
      </c>
      <c r="C140" s="504" t="s">
        <v>199</v>
      </c>
      <c r="D140" s="497">
        <f>'Свод 2026 БП'!D136</f>
        <v>0</v>
      </c>
      <c r="E140" s="497">
        <f>'Свод 2026 БП'!E136</f>
        <v>0</v>
      </c>
      <c r="F140" s="497">
        <f>'Свод 2026 БП'!F136</f>
        <v>0</v>
      </c>
      <c r="G140" s="497"/>
      <c r="H140" s="497">
        <f>'Свод 2026 БП'!Q136</f>
        <v>0</v>
      </c>
      <c r="I140" s="497">
        <f>'Свод 2026 БП'!R136</f>
        <v>0</v>
      </c>
      <c r="J140" s="497">
        <f>'Свод 2026 БП'!S136</f>
        <v>191716319</v>
      </c>
      <c r="K140" s="497">
        <f t="shared" si="9"/>
        <v>191716319</v>
      </c>
      <c r="L140" s="500">
        <v>0</v>
      </c>
      <c r="M140" s="500">
        <f t="shared" si="8"/>
        <v>191716319</v>
      </c>
    </row>
    <row r="141" spans="1:13" s="469" customFormat="1" x14ac:dyDescent="0.2">
      <c r="A141" s="502">
        <v>123</v>
      </c>
      <c r="B141" s="506" t="s">
        <v>200</v>
      </c>
      <c r="C141" s="504" t="s">
        <v>468</v>
      </c>
      <c r="D141" s="497">
        <f>'Свод 2026 БП'!D137</f>
        <v>420072345</v>
      </c>
      <c r="E141" s="497">
        <f>'Свод 2026 БП'!E137</f>
        <v>11494392</v>
      </c>
      <c r="F141" s="497">
        <f>'Свод 2026 БП'!F137</f>
        <v>49945923</v>
      </c>
      <c r="G141" s="497"/>
      <c r="H141" s="497">
        <f>'Свод 2026 БП'!Q137</f>
        <v>0</v>
      </c>
      <c r="I141" s="497">
        <f>'Свод 2026 БП'!R137</f>
        <v>0</v>
      </c>
      <c r="J141" s="497">
        <f>'Свод 2026 БП'!S137</f>
        <v>334778570</v>
      </c>
      <c r="K141" s="497">
        <f t="shared" si="9"/>
        <v>816291230</v>
      </c>
      <c r="L141" s="500">
        <v>72048449.349999994</v>
      </c>
      <c r="M141" s="500">
        <f t="shared" si="8"/>
        <v>888339679.35000002</v>
      </c>
    </row>
    <row r="142" spans="1:13" s="469" customFormat="1" x14ac:dyDescent="0.2">
      <c r="A142" s="502">
        <v>124</v>
      </c>
      <c r="B142" s="503" t="s">
        <v>201</v>
      </c>
      <c r="C142" s="504" t="s">
        <v>226</v>
      </c>
      <c r="D142" s="497">
        <f>'Свод 2026 БП'!D138</f>
        <v>1784663062</v>
      </c>
      <c r="E142" s="497">
        <f>'Свод 2026 БП'!E138</f>
        <v>34813244</v>
      </c>
      <c r="F142" s="497">
        <f>'Свод 2026 БП'!F138</f>
        <v>524465273</v>
      </c>
      <c r="G142" s="497"/>
      <c r="H142" s="497">
        <f>'Свод 2026 БП'!Q138</f>
        <v>0</v>
      </c>
      <c r="I142" s="497">
        <f>'Свод 2026 БП'!R138</f>
        <v>1998956</v>
      </c>
      <c r="J142" s="497">
        <f>'Свод 2026 БП'!S138</f>
        <v>116887884</v>
      </c>
      <c r="K142" s="497">
        <f t="shared" si="9"/>
        <v>2462828419</v>
      </c>
      <c r="L142" s="500">
        <v>1599370.5</v>
      </c>
      <c r="M142" s="500">
        <f t="shared" si="8"/>
        <v>2464427789.5</v>
      </c>
    </row>
    <row r="143" spans="1:13" s="469" customFormat="1" x14ac:dyDescent="0.2">
      <c r="A143" s="502">
        <v>125</v>
      </c>
      <c r="B143" s="505" t="s">
        <v>202</v>
      </c>
      <c r="C143" s="504" t="s">
        <v>459</v>
      </c>
      <c r="D143" s="497">
        <f>'Свод 2026 БП'!D139</f>
        <v>1764118578</v>
      </c>
      <c r="E143" s="497">
        <f>'Свод 2026 БП'!E139</f>
        <v>139207170</v>
      </c>
      <c r="F143" s="497">
        <f>'Свод 2026 БП'!F139</f>
        <v>727449426</v>
      </c>
      <c r="G143" s="497"/>
      <c r="H143" s="497">
        <f>'Свод 2026 БП'!Q139</f>
        <v>0</v>
      </c>
      <c r="I143" s="497">
        <f>'Свод 2026 БП'!R139</f>
        <v>1337280</v>
      </c>
      <c r="J143" s="497">
        <f>'Свод 2026 БП'!S139</f>
        <v>106890200</v>
      </c>
      <c r="K143" s="497">
        <f t="shared" si="9"/>
        <v>2739002654</v>
      </c>
      <c r="L143" s="500">
        <v>35077547.700000003</v>
      </c>
      <c r="M143" s="500">
        <f t="shared" si="8"/>
        <v>2774080201.6999998</v>
      </c>
    </row>
    <row r="144" spans="1:13" s="469" customFormat="1" x14ac:dyDescent="0.2">
      <c r="A144" s="502">
        <v>126</v>
      </c>
      <c r="B144" s="506" t="s">
        <v>203</v>
      </c>
      <c r="C144" s="504" t="s">
        <v>204</v>
      </c>
      <c r="D144" s="497">
        <f>'Свод 2026 БП'!D140</f>
        <v>1262003257</v>
      </c>
      <c r="E144" s="497">
        <f>'Свод 2026 БП'!E140</f>
        <v>257695092</v>
      </c>
      <c r="F144" s="497">
        <f>'Свод 2026 БП'!F140</f>
        <v>23194591</v>
      </c>
      <c r="G144" s="497"/>
      <c r="H144" s="497">
        <f>'Свод 2026 БП'!Q140</f>
        <v>0</v>
      </c>
      <c r="I144" s="497">
        <f>'Свод 2026 БП'!R140</f>
        <v>0</v>
      </c>
      <c r="J144" s="497">
        <f>'Свод 2026 БП'!S140</f>
        <v>0</v>
      </c>
      <c r="K144" s="497">
        <f t="shared" si="9"/>
        <v>1542892940</v>
      </c>
      <c r="L144" s="500">
        <v>30207276</v>
      </c>
      <c r="M144" s="500">
        <f t="shared" si="8"/>
        <v>1573100216</v>
      </c>
    </row>
    <row r="145" spans="1:13" s="469" customFormat="1" x14ac:dyDescent="0.2">
      <c r="A145" s="502">
        <v>127</v>
      </c>
      <c r="B145" s="503" t="s">
        <v>205</v>
      </c>
      <c r="C145" s="504" t="s">
        <v>206</v>
      </c>
      <c r="D145" s="497">
        <f>'Свод 2026 БП'!D141</f>
        <v>0</v>
      </c>
      <c r="E145" s="497">
        <f>'Свод 2026 БП'!E141</f>
        <v>0</v>
      </c>
      <c r="F145" s="497">
        <f>'Свод 2026 БП'!F141</f>
        <v>76957504</v>
      </c>
      <c r="G145" s="497"/>
      <c r="H145" s="497">
        <f>'Свод 2026 БП'!Q141</f>
        <v>0</v>
      </c>
      <c r="I145" s="497">
        <f>'Свод 2026 БП'!R141</f>
        <v>0</v>
      </c>
      <c r="J145" s="497">
        <f>'Свод 2026 БП'!S141</f>
        <v>0</v>
      </c>
      <c r="K145" s="497">
        <f t="shared" si="9"/>
        <v>76957504</v>
      </c>
      <c r="L145" s="500">
        <v>0</v>
      </c>
      <c r="M145" s="500">
        <f t="shared" si="8"/>
        <v>76957504</v>
      </c>
    </row>
    <row r="146" spans="1:13" s="469" customFormat="1" x14ac:dyDescent="0.2">
      <c r="A146" s="502">
        <v>128</v>
      </c>
      <c r="B146" s="506" t="s">
        <v>207</v>
      </c>
      <c r="C146" s="504" t="s">
        <v>208</v>
      </c>
      <c r="D146" s="497">
        <f>'Свод 2026 БП'!D142</f>
        <v>0</v>
      </c>
      <c r="E146" s="497">
        <f>'Свод 2026 БП'!E142</f>
        <v>241000693</v>
      </c>
      <c r="F146" s="497">
        <f>'Свод 2026 БП'!F142</f>
        <v>289311743</v>
      </c>
      <c r="G146" s="497"/>
      <c r="H146" s="497">
        <f>'Свод 2026 БП'!Q142</f>
        <v>0</v>
      </c>
      <c r="I146" s="497">
        <f>'Свод 2026 БП'!R142</f>
        <v>0</v>
      </c>
      <c r="J146" s="497">
        <f>'Свод 2026 БП'!S142</f>
        <v>0</v>
      </c>
      <c r="K146" s="497">
        <f t="shared" si="9"/>
        <v>530312436</v>
      </c>
      <c r="L146" s="500">
        <v>75380562.540000007</v>
      </c>
      <c r="M146" s="500">
        <f t="shared" si="8"/>
        <v>605692998.53999996</v>
      </c>
    </row>
    <row r="147" spans="1:13" s="469" customFormat="1" x14ac:dyDescent="0.2">
      <c r="A147" s="502">
        <v>129</v>
      </c>
      <c r="B147" s="521" t="s">
        <v>251</v>
      </c>
      <c r="C147" s="522" t="s">
        <v>252</v>
      </c>
      <c r="D147" s="497">
        <f>'Свод 2026 БП'!D143</f>
        <v>0</v>
      </c>
      <c r="E147" s="497">
        <f>'Свод 2026 БП'!E143</f>
        <v>0</v>
      </c>
      <c r="F147" s="497">
        <f>'Свод 2026 БП'!F143</f>
        <v>0</v>
      </c>
      <c r="G147" s="497"/>
      <c r="H147" s="497">
        <f>'Свод 2026 БП'!Q143</f>
        <v>0</v>
      </c>
      <c r="I147" s="497">
        <f>'Свод 2026 БП'!R143</f>
        <v>0</v>
      </c>
      <c r="J147" s="497">
        <f>'Свод 2026 БП'!S143</f>
        <v>0</v>
      </c>
      <c r="K147" s="497">
        <f t="shared" si="9"/>
        <v>0</v>
      </c>
      <c r="L147" s="500">
        <v>672654639.87</v>
      </c>
      <c r="M147" s="500">
        <f t="shared" si="8"/>
        <v>672654639.87</v>
      </c>
    </row>
    <row r="148" spans="1:13" s="469" customFormat="1" x14ac:dyDescent="0.2">
      <c r="A148" s="502">
        <v>130</v>
      </c>
      <c r="B148" s="523" t="s">
        <v>253</v>
      </c>
      <c r="C148" s="522" t="s">
        <v>254</v>
      </c>
      <c r="D148" s="497">
        <f>'Свод 2026 БП'!D144</f>
        <v>0</v>
      </c>
      <c r="E148" s="497">
        <f>'Свод 2026 БП'!E144</f>
        <v>0</v>
      </c>
      <c r="F148" s="497">
        <f>'Свод 2026 БП'!F144</f>
        <v>0</v>
      </c>
      <c r="G148" s="497"/>
      <c r="H148" s="497">
        <f>'Свод 2026 БП'!Q144</f>
        <v>0</v>
      </c>
      <c r="I148" s="497">
        <f>'Свод 2026 БП'!R144</f>
        <v>0</v>
      </c>
      <c r="J148" s="497">
        <f>'Свод 2026 БП'!S144</f>
        <v>0</v>
      </c>
      <c r="K148" s="497">
        <f t="shared" si="9"/>
        <v>0</v>
      </c>
      <c r="L148" s="500">
        <v>417654670.39999998</v>
      </c>
      <c r="M148" s="500">
        <f t="shared" si="8"/>
        <v>417654670.39999998</v>
      </c>
    </row>
    <row r="149" spans="1:13" s="469" customFormat="1" x14ac:dyDescent="0.2">
      <c r="A149" s="502">
        <v>131</v>
      </c>
      <c r="B149" s="524" t="s">
        <v>255</v>
      </c>
      <c r="C149" s="525" t="s">
        <v>416</v>
      </c>
      <c r="D149" s="497">
        <f>'Свод 2026 БП'!D145</f>
        <v>0</v>
      </c>
      <c r="E149" s="497">
        <f>'Свод 2026 БП'!E145</f>
        <v>0</v>
      </c>
      <c r="F149" s="497">
        <f>'Свод 2026 БП'!F145</f>
        <v>0</v>
      </c>
      <c r="G149" s="497"/>
      <c r="H149" s="497">
        <f>'Свод 2026 БП'!Q145</f>
        <v>0</v>
      </c>
      <c r="I149" s="497">
        <f>'Свод 2026 БП'!R145</f>
        <v>0</v>
      </c>
      <c r="J149" s="497">
        <f>'Свод 2026 БП'!S145</f>
        <v>0</v>
      </c>
      <c r="K149" s="497">
        <f t="shared" si="9"/>
        <v>0</v>
      </c>
      <c r="L149" s="500">
        <v>2516833381.8299999</v>
      </c>
      <c r="M149" s="500">
        <f t="shared" si="8"/>
        <v>2516833381.8299999</v>
      </c>
    </row>
    <row r="150" spans="1:13" s="469" customFormat="1" x14ac:dyDescent="0.2">
      <c r="A150" s="502">
        <v>132</v>
      </c>
      <c r="B150" s="502" t="s">
        <v>259</v>
      </c>
      <c r="C150" s="526" t="s">
        <v>260</v>
      </c>
      <c r="D150" s="497">
        <f>'Свод 2026 БП'!D146</f>
        <v>0</v>
      </c>
      <c r="E150" s="497">
        <f>'Свод 2026 БП'!E146</f>
        <v>0</v>
      </c>
      <c r="F150" s="497">
        <f>'Свод 2026 БП'!F146</f>
        <v>0</v>
      </c>
      <c r="G150" s="497"/>
      <c r="H150" s="497">
        <f>'Свод 2026 БП'!Q146</f>
        <v>0</v>
      </c>
      <c r="I150" s="497">
        <f>'Свод 2026 БП'!R146</f>
        <v>0</v>
      </c>
      <c r="J150" s="497">
        <f>'Свод 2026 БП'!S146</f>
        <v>38831374</v>
      </c>
      <c r="K150" s="497">
        <f t="shared" si="9"/>
        <v>38831374</v>
      </c>
      <c r="L150" s="500">
        <v>0</v>
      </c>
      <c r="M150" s="500">
        <f t="shared" si="8"/>
        <v>38831374</v>
      </c>
    </row>
    <row r="151" spans="1:13" s="469" customFormat="1" x14ac:dyDescent="0.2">
      <c r="A151" s="502">
        <v>133</v>
      </c>
      <c r="B151" s="519" t="s">
        <v>311</v>
      </c>
      <c r="C151" s="526" t="s">
        <v>310</v>
      </c>
      <c r="D151" s="497">
        <f>'Свод 2026 БП'!D147</f>
        <v>0</v>
      </c>
      <c r="E151" s="497">
        <f>'Свод 2026 БП'!E147</f>
        <v>0</v>
      </c>
      <c r="F151" s="497">
        <f>'Свод 2026 БП'!F147</f>
        <v>0</v>
      </c>
      <c r="G151" s="175"/>
      <c r="H151" s="497">
        <f>'Свод 2026 БП'!Q147</f>
        <v>0</v>
      </c>
      <c r="I151" s="497">
        <f>'Свод 2026 БП'!R147</f>
        <v>0</v>
      </c>
      <c r="J151" s="497">
        <f>'Свод 2026 БП'!S147</f>
        <v>0</v>
      </c>
      <c r="K151" s="175">
        <f t="shared" ref="K151" si="10">D151+E151+F151+H151+I151+J151</f>
        <v>0</v>
      </c>
      <c r="L151" s="527">
        <v>69788536</v>
      </c>
      <c r="M151" s="527">
        <f t="shared" si="8"/>
        <v>69788536</v>
      </c>
    </row>
    <row r="152" spans="1:13" x14ac:dyDescent="0.2">
      <c r="A152" s="502">
        <v>134</v>
      </c>
      <c r="B152" s="519" t="s">
        <v>319</v>
      </c>
      <c r="C152" s="526" t="s">
        <v>316</v>
      </c>
      <c r="D152" s="497">
        <f>'Свод 2026 БП'!D148</f>
        <v>0</v>
      </c>
      <c r="E152" s="497">
        <f>'Свод 2026 БП'!E148</f>
        <v>4858857</v>
      </c>
      <c r="F152" s="497">
        <f>'Свод 2026 БП'!F148</f>
        <v>0</v>
      </c>
      <c r="G152" s="175"/>
      <c r="H152" s="497">
        <f>'Свод 2026 БП'!Q148</f>
        <v>0</v>
      </c>
      <c r="I152" s="497">
        <f>'Свод 2026 БП'!R148</f>
        <v>0</v>
      </c>
      <c r="J152" s="497">
        <f>'Свод 2026 БП'!S148</f>
        <v>0</v>
      </c>
      <c r="K152" s="175">
        <f t="shared" ref="K152" si="11">D152+E152+F152+H152+I152+J152</f>
        <v>4858857</v>
      </c>
      <c r="L152" s="527">
        <v>0</v>
      </c>
      <c r="M152" s="527">
        <f t="shared" ref="M152" si="12">K152+L152</f>
        <v>4858857</v>
      </c>
    </row>
    <row r="153" spans="1:13" ht="15.75" customHeight="1" x14ac:dyDescent="0.2">
      <c r="A153" s="502">
        <v>135</v>
      </c>
      <c r="B153" s="519" t="s">
        <v>411</v>
      </c>
      <c r="C153" s="508" t="s">
        <v>412</v>
      </c>
      <c r="D153" s="497">
        <f>'Свод 2026 БП'!D149</f>
        <v>0</v>
      </c>
      <c r="E153" s="497">
        <f>'Свод 2026 БП'!E149</f>
        <v>288523</v>
      </c>
      <c r="F153" s="497">
        <f>'Свод 2026 БП'!F149</f>
        <v>0</v>
      </c>
      <c r="G153" s="175"/>
      <c r="H153" s="497">
        <f>'Свод 2026 БП'!Q149</f>
        <v>0</v>
      </c>
      <c r="I153" s="497">
        <f>'Свод 2026 БП'!R149</f>
        <v>0</v>
      </c>
      <c r="J153" s="497">
        <f>'Свод 2026 БП'!S149</f>
        <v>0</v>
      </c>
      <c r="K153" s="175">
        <f t="shared" ref="K153" si="13">D153+E153+F153+H153+I153+J153</f>
        <v>288523</v>
      </c>
      <c r="L153" s="527">
        <v>0</v>
      </c>
      <c r="M153" s="527">
        <f t="shared" ref="M153" si="14">K153+L153</f>
        <v>288523</v>
      </c>
    </row>
    <row r="158" spans="1:13" x14ac:dyDescent="0.2">
      <c r="E158" s="464"/>
      <c r="F158" s="464"/>
      <c r="G158" s="464"/>
      <c r="H158" s="464"/>
      <c r="I158" s="464"/>
      <c r="K158" s="464"/>
      <c r="L158" s="464"/>
      <c r="M158" s="464"/>
    </row>
    <row r="161" spans="5:13" x14ac:dyDescent="0.2">
      <c r="E161" s="464"/>
      <c r="F161" s="464"/>
      <c r="G161" s="464"/>
      <c r="H161" s="464"/>
      <c r="I161" s="464"/>
      <c r="K161" s="464"/>
      <c r="L161" s="464"/>
      <c r="M161" s="464"/>
    </row>
    <row r="162" spans="5:13" x14ac:dyDescent="0.2">
      <c r="E162" s="464"/>
      <c r="F162" s="464"/>
      <c r="G162" s="464"/>
      <c r="H162" s="464"/>
      <c r="I162" s="464"/>
      <c r="K162" s="464"/>
      <c r="L162" s="464"/>
      <c r="M162" s="464"/>
    </row>
    <row r="163" spans="5:13" x14ac:dyDescent="0.2">
      <c r="E163" s="464"/>
      <c r="F163" s="464"/>
      <c r="G163" s="464"/>
      <c r="H163" s="464"/>
      <c r="I163" s="464"/>
      <c r="K163" s="464"/>
      <c r="L163" s="464"/>
      <c r="M163" s="464"/>
    </row>
    <row r="164" spans="5:13" x14ac:dyDescent="0.2">
      <c r="E164" s="464"/>
      <c r="F164" s="464"/>
      <c r="G164" s="464"/>
      <c r="H164" s="464"/>
      <c r="I164" s="464"/>
      <c r="K164" s="464"/>
      <c r="L164" s="464"/>
      <c r="M164" s="464"/>
    </row>
  </sheetData>
  <mergeCells count="18">
    <mergeCell ref="A96:A99"/>
    <mergeCell ref="B96:B99"/>
    <mergeCell ref="F9:G11"/>
    <mergeCell ref="A12:C12"/>
    <mergeCell ref="A15:C15"/>
    <mergeCell ref="A6:M6"/>
    <mergeCell ref="A8:A11"/>
    <mergeCell ref="B8:B11"/>
    <mergeCell ref="C8:C11"/>
    <mergeCell ref="D8:K8"/>
    <mergeCell ref="D9:D11"/>
    <mergeCell ref="E9:E11"/>
    <mergeCell ref="H9:H11"/>
    <mergeCell ref="I9:I11"/>
    <mergeCell ref="M8:M11"/>
    <mergeCell ref="J9:J11"/>
    <mergeCell ref="K9:K11"/>
    <mergeCell ref="L8:L11"/>
  </mergeCells>
  <pageMargins left="0" right="0" top="0" bottom="0" header="0" footer="0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BA149"/>
  <sheetViews>
    <sheetView topLeftCell="A2" zoomScale="98" zoomScaleNormal="98" workbookViewId="0">
      <pane xSplit="3" ySplit="10" topLeftCell="D120" activePane="bottomRight" state="frozen"/>
      <selection activeCell="A2" sqref="A2"/>
      <selection pane="topRight" activeCell="D2" sqref="D2"/>
      <selection pane="bottomLeft" activeCell="A14" sqref="A14"/>
      <selection pane="bottomRight" activeCell="I7" sqref="I7"/>
    </sheetView>
  </sheetViews>
  <sheetFormatPr defaultColWidth="9.140625" defaultRowHeight="12" x14ac:dyDescent="0.2"/>
  <cols>
    <col min="1" max="1" width="4.7109375" style="6" customWidth="1"/>
    <col min="2" max="2" width="10.7109375" style="6" customWidth="1"/>
    <col min="3" max="3" width="47.7109375" style="7" customWidth="1"/>
    <col min="4" max="4" width="16.140625" style="8" customWidth="1"/>
    <col min="5" max="16384" width="9.140625" style="8"/>
  </cols>
  <sheetData>
    <row r="2" spans="1:4" ht="48" customHeight="1" x14ac:dyDescent="0.2">
      <c r="B2" s="297" t="s">
        <v>435</v>
      </c>
      <c r="C2" s="297"/>
      <c r="D2" s="297"/>
    </row>
    <row r="3" spans="1:4" x14ac:dyDescent="0.2">
      <c r="C3" s="9"/>
      <c r="D3" s="8" t="s">
        <v>277</v>
      </c>
    </row>
    <row r="4" spans="1:4" s="2" customFormat="1" ht="12.75" customHeight="1" x14ac:dyDescent="0.2">
      <c r="A4" s="270" t="s">
        <v>43</v>
      </c>
      <c r="B4" s="270" t="s">
        <v>55</v>
      </c>
      <c r="C4" s="271" t="s">
        <v>44</v>
      </c>
      <c r="D4" s="404" t="s">
        <v>287</v>
      </c>
    </row>
    <row r="5" spans="1:4" x14ac:dyDescent="0.2">
      <c r="A5" s="270"/>
      <c r="B5" s="270"/>
      <c r="C5" s="271"/>
      <c r="D5" s="405"/>
    </row>
    <row r="6" spans="1:4" x14ac:dyDescent="0.2">
      <c r="A6" s="270"/>
      <c r="B6" s="270"/>
      <c r="C6" s="271"/>
      <c r="D6" s="405"/>
    </row>
    <row r="7" spans="1:4" x14ac:dyDescent="0.2">
      <c r="A7" s="270"/>
      <c r="B7" s="270"/>
      <c r="C7" s="271"/>
      <c r="D7" s="406"/>
    </row>
    <row r="8" spans="1:4" s="2" customFormat="1" x14ac:dyDescent="0.2">
      <c r="A8" s="265" t="s">
        <v>224</v>
      </c>
      <c r="B8" s="265"/>
      <c r="C8" s="265"/>
      <c r="D8" s="30">
        <f>D11+D10+D9</f>
        <v>2115518022.51</v>
      </c>
    </row>
    <row r="9" spans="1:4" s="3" customFormat="1" x14ac:dyDescent="0.2">
      <c r="A9" s="5"/>
      <c r="B9" s="5"/>
      <c r="C9" s="11" t="s">
        <v>53</v>
      </c>
      <c r="D9" s="29">
        <v>62847770</v>
      </c>
    </row>
    <row r="10" spans="1:4" s="3" customFormat="1" x14ac:dyDescent="0.2">
      <c r="A10" s="5"/>
      <c r="B10" s="5"/>
      <c r="C10" s="11" t="s">
        <v>279</v>
      </c>
      <c r="D10" s="31"/>
    </row>
    <row r="11" spans="1:4" s="2" customFormat="1" x14ac:dyDescent="0.2">
      <c r="A11" s="265" t="s">
        <v>223</v>
      </c>
      <c r="B11" s="265"/>
      <c r="C11" s="265"/>
      <c r="D11" s="30">
        <f>SUM(D12:D147)-D92</f>
        <v>2052670252.51</v>
      </c>
    </row>
    <row r="12" spans="1:4" s="1" customFormat="1" x14ac:dyDescent="0.2">
      <c r="A12" s="20">
        <v>1</v>
      </c>
      <c r="B12" s="12" t="s">
        <v>56</v>
      </c>
      <c r="C12" s="10" t="s">
        <v>41</v>
      </c>
      <c r="D12" s="29">
        <v>9747480</v>
      </c>
    </row>
    <row r="13" spans="1:4" s="1" customFormat="1" x14ac:dyDescent="0.2">
      <c r="A13" s="20">
        <v>2</v>
      </c>
      <c r="B13" s="13" t="s">
        <v>57</v>
      </c>
      <c r="C13" s="10" t="s">
        <v>209</v>
      </c>
      <c r="D13" s="29">
        <v>9844331</v>
      </c>
    </row>
    <row r="14" spans="1:4" s="19" customFormat="1" x14ac:dyDescent="0.2">
      <c r="A14" s="20">
        <v>3</v>
      </c>
      <c r="B14" s="21" t="s">
        <v>58</v>
      </c>
      <c r="C14" s="10" t="s">
        <v>5</v>
      </c>
      <c r="D14" s="29">
        <v>26443870</v>
      </c>
    </row>
    <row r="15" spans="1:4" s="1" customFormat="1" x14ac:dyDescent="0.2">
      <c r="A15" s="20">
        <v>4</v>
      </c>
      <c r="B15" s="12" t="s">
        <v>59</v>
      </c>
      <c r="C15" s="10" t="s">
        <v>210</v>
      </c>
      <c r="D15" s="29">
        <v>10197723</v>
      </c>
    </row>
    <row r="16" spans="1:4" s="1" customFormat="1" x14ac:dyDescent="0.2">
      <c r="A16" s="20">
        <v>5</v>
      </c>
      <c r="B16" s="12" t="s">
        <v>60</v>
      </c>
      <c r="C16" s="10" t="s">
        <v>8</v>
      </c>
      <c r="D16" s="29">
        <v>11741049</v>
      </c>
    </row>
    <row r="17" spans="1:4" s="19" customFormat="1" x14ac:dyDescent="0.2">
      <c r="A17" s="20">
        <v>6</v>
      </c>
      <c r="B17" s="21" t="s">
        <v>61</v>
      </c>
      <c r="C17" s="10" t="s">
        <v>62</v>
      </c>
      <c r="D17" s="29">
        <v>81204208</v>
      </c>
    </row>
    <row r="18" spans="1:4" s="1" customFormat="1" x14ac:dyDescent="0.2">
      <c r="A18" s="20">
        <v>7</v>
      </c>
      <c r="B18" s="12" t="s">
        <v>63</v>
      </c>
      <c r="C18" s="10" t="s">
        <v>211</v>
      </c>
      <c r="D18" s="29">
        <v>29751419</v>
      </c>
    </row>
    <row r="19" spans="1:4" s="1" customFormat="1" x14ac:dyDescent="0.2">
      <c r="A19" s="20">
        <v>8</v>
      </c>
      <c r="B19" s="21" t="s">
        <v>64</v>
      </c>
      <c r="C19" s="10" t="s">
        <v>17</v>
      </c>
      <c r="D19" s="29">
        <v>11482696</v>
      </c>
    </row>
    <row r="20" spans="1:4" s="1" customFormat="1" x14ac:dyDescent="0.2">
      <c r="A20" s="20">
        <v>9</v>
      </c>
      <c r="B20" s="21" t="s">
        <v>65</v>
      </c>
      <c r="C20" s="10" t="s">
        <v>6</v>
      </c>
      <c r="D20" s="29">
        <v>10562058</v>
      </c>
    </row>
    <row r="21" spans="1:4" s="1" customFormat="1" x14ac:dyDescent="0.2">
      <c r="A21" s="20">
        <v>10</v>
      </c>
      <c r="B21" s="21" t="s">
        <v>66</v>
      </c>
      <c r="C21" s="10" t="s">
        <v>18</v>
      </c>
      <c r="D21" s="29">
        <v>14969148</v>
      </c>
    </row>
    <row r="22" spans="1:4" s="1" customFormat="1" x14ac:dyDescent="0.2">
      <c r="A22" s="20">
        <v>11</v>
      </c>
      <c r="B22" s="21" t="s">
        <v>67</v>
      </c>
      <c r="C22" s="10" t="s">
        <v>7</v>
      </c>
      <c r="D22" s="29">
        <v>10809907</v>
      </c>
    </row>
    <row r="23" spans="1:4" s="1" customFormat="1" x14ac:dyDescent="0.2">
      <c r="A23" s="20">
        <v>12</v>
      </c>
      <c r="B23" s="21" t="s">
        <v>68</v>
      </c>
      <c r="C23" s="10" t="s">
        <v>19</v>
      </c>
      <c r="D23" s="29">
        <v>22844612</v>
      </c>
    </row>
    <row r="24" spans="1:4" s="1" customFormat="1" x14ac:dyDescent="0.2">
      <c r="A24" s="20">
        <v>13</v>
      </c>
      <c r="B24" s="21" t="s">
        <v>230</v>
      </c>
      <c r="C24" s="10" t="s">
        <v>231</v>
      </c>
      <c r="D24" s="29">
        <v>0</v>
      </c>
    </row>
    <row r="25" spans="1:4" s="1" customFormat="1" x14ac:dyDescent="0.2">
      <c r="A25" s="20">
        <v>14</v>
      </c>
      <c r="B25" s="21" t="s">
        <v>69</v>
      </c>
      <c r="C25" s="10" t="s">
        <v>22</v>
      </c>
      <c r="D25" s="29">
        <v>12907339</v>
      </c>
    </row>
    <row r="26" spans="1:4" s="1" customFormat="1" x14ac:dyDescent="0.2">
      <c r="A26" s="20">
        <v>15</v>
      </c>
      <c r="B26" s="21" t="s">
        <v>70</v>
      </c>
      <c r="C26" s="10" t="s">
        <v>10</v>
      </c>
      <c r="D26" s="29">
        <v>21899734</v>
      </c>
    </row>
    <row r="27" spans="1:4" s="1" customFormat="1" x14ac:dyDescent="0.2">
      <c r="A27" s="20">
        <v>16</v>
      </c>
      <c r="B27" s="21" t="s">
        <v>71</v>
      </c>
      <c r="C27" s="10" t="s">
        <v>342</v>
      </c>
      <c r="D27" s="29">
        <v>25634040</v>
      </c>
    </row>
    <row r="28" spans="1:4" s="19" customFormat="1" x14ac:dyDescent="0.2">
      <c r="A28" s="20">
        <v>17</v>
      </c>
      <c r="B28" s="21" t="s">
        <v>72</v>
      </c>
      <c r="C28" s="10" t="s">
        <v>9</v>
      </c>
      <c r="D28" s="29">
        <v>37935985</v>
      </c>
    </row>
    <row r="29" spans="1:4" s="1" customFormat="1" x14ac:dyDescent="0.2">
      <c r="A29" s="20">
        <v>18</v>
      </c>
      <c r="B29" s="12" t="s">
        <v>73</v>
      </c>
      <c r="C29" s="10" t="s">
        <v>11</v>
      </c>
      <c r="D29" s="29">
        <v>8698390</v>
      </c>
    </row>
    <row r="30" spans="1:4" s="1" customFormat="1" x14ac:dyDescent="0.2">
      <c r="A30" s="20">
        <v>19</v>
      </c>
      <c r="B30" s="12" t="s">
        <v>74</v>
      </c>
      <c r="C30" s="10" t="s">
        <v>212</v>
      </c>
      <c r="D30" s="29">
        <v>7161530</v>
      </c>
    </row>
    <row r="31" spans="1:4" x14ac:dyDescent="0.2">
      <c r="A31" s="20">
        <v>20</v>
      </c>
      <c r="B31" s="12" t="s">
        <v>75</v>
      </c>
      <c r="C31" s="10" t="s">
        <v>343</v>
      </c>
      <c r="D31" s="29">
        <v>25369949</v>
      </c>
    </row>
    <row r="32" spans="1:4" s="19" customFormat="1" x14ac:dyDescent="0.2">
      <c r="A32" s="20">
        <v>21</v>
      </c>
      <c r="B32" s="12" t="s">
        <v>76</v>
      </c>
      <c r="C32" s="10" t="s">
        <v>38</v>
      </c>
      <c r="D32" s="29">
        <v>32414210</v>
      </c>
    </row>
    <row r="33" spans="1:4" s="19" customFormat="1" x14ac:dyDescent="0.2">
      <c r="A33" s="20">
        <v>22</v>
      </c>
      <c r="B33" s="21" t="s">
        <v>77</v>
      </c>
      <c r="C33" s="10" t="s">
        <v>78</v>
      </c>
      <c r="D33" s="29">
        <v>12741016</v>
      </c>
    </row>
    <row r="34" spans="1:4" s="1" customFormat="1" x14ac:dyDescent="0.2">
      <c r="A34" s="20">
        <v>23</v>
      </c>
      <c r="B34" s="21" t="s">
        <v>79</v>
      </c>
      <c r="C34" s="10" t="s">
        <v>80</v>
      </c>
      <c r="D34" s="29">
        <v>0</v>
      </c>
    </row>
    <row r="35" spans="1:4" s="1" customFormat="1" x14ac:dyDescent="0.2">
      <c r="A35" s="20">
        <v>24</v>
      </c>
      <c r="B35" s="21" t="s">
        <v>81</v>
      </c>
      <c r="C35" s="10" t="s">
        <v>82</v>
      </c>
      <c r="D35" s="29">
        <v>0</v>
      </c>
    </row>
    <row r="36" spans="1:4" s="1" customFormat="1" x14ac:dyDescent="0.2">
      <c r="A36" s="20">
        <v>25</v>
      </c>
      <c r="B36" s="12" t="s">
        <v>83</v>
      </c>
      <c r="C36" s="10" t="s">
        <v>84</v>
      </c>
      <c r="D36" s="29">
        <v>131034217</v>
      </c>
    </row>
    <row r="37" spans="1:4" s="1" customFormat="1" x14ac:dyDescent="0.2">
      <c r="A37" s="20">
        <v>26</v>
      </c>
      <c r="B37" s="21" t="s">
        <v>85</v>
      </c>
      <c r="C37" s="10" t="s">
        <v>86</v>
      </c>
      <c r="D37" s="29">
        <v>0</v>
      </c>
    </row>
    <row r="38" spans="1:4" s="1" customFormat="1" x14ac:dyDescent="0.2">
      <c r="A38" s="20">
        <v>27</v>
      </c>
      <c r="B38" s="13" t="s">
        <v>87</v>
      </c>
      <c r="C38" s="10" t="s">
        <v>88</v>
      </c>
      <c r="D38" s="29">
        <v>10968100</v>
      </c>
    </row>
    <row r="39" spans="1:4" s="19" customFormat="1" x14ac:dyDescent="0.2">
      <c r="A39" s="20">
        <v>28</v>
      </c>
      <c r="B39" s="13" t="s">
        <v>89</v>
      </c>
      <c r="C39" s="10" t="s">
        <v>39</v>
      </c>
      <c r="D39" s="29">
        <v>43695270</v>
      </c>
    </row>
    <row r="40" spans="1:4" x14ac:dyDescent="0.2">
      <c r="A40" s="20">
        <v>29</v>
      </c>
      <c r="B40" s="12" t="s">
        <v>90</v>
      </c>
      <c r="C40" s="10" t="s">
        <v>37</v>
      </c>
      <c r="D40" s="29">
        <v>48073577</v>
      </c>
    </row>
    <row r="41" spans="1:4" s="1" customFormat="1" x14ac:dyDescent="0.2">
      <c r="A41" s="20">
        <v>30</v>
      </c>
      <c r="B41" s="13" t="s">
        <v>91</v>
      </c>
      <c r="C41" s="10" t="s">
        <v>16</v>
      </c>
      <c r="D41" s="29">
        <v>12761651</v>
      </c>
    </row>
    <row r="42" spans="1:4" s="1" customFormat="1" x14ac:dyDescent="0.2">
      <c r="A42" s="20">
        <v>31</v>
      </c>
      <c r="B42" s="21" t="s">
        <v>92</v>
      </c>
      <c r="C42" s="10" t="s">
        <v>21</v>
      </c>
      <c r="D42" s="29">
        <v>31899357</v>
      </c>
    </row>
    <row r="43" spans="1:4" s="1" customFormat="1" x14ac:dyDescent="0.2">
      <c r="A43" s="20">
        <v>32</v>
      </c>
      <c r="B43" s="13" t="s">
        <v>93</v>
      </c>
      <c r="C43" s="10" t="s">
        <v>24</v>
      </c>
      <c r="D43" s="29">
        <v>12612472</v>
      </c>
    </row>
    <row r="44" spans="1:4" x14ac:dyDescent="0.2">
      <c r="A44" s="20">
        <v>33</v>
      </c>
      <c r="B44" s="12" t="s">
        <v>94</v>
      </c>
      <c r="C44" s="10" t="s">
        <v>213</v>
      </c>
      <c r="D44" s="29">
        <v>41482342</v>
      </c>
    </row>
    <row r="45" spans="1:4" s="1" customFormat="1" x14ac:dyDescent="0.2">
      <c r="A45" s="20">
        <v>34</v>
      </c>
      <c r="B45" s="14" t="s">
        <v>95</v>
      </c>
      <c r="C45" s="15" t="s">
        <v>214</v>
      </c>
      <c r="D45" s="29">
        <v>12482110</v>
      </c>
    </row>
    <row r="46" spans="1:4" s="1" customFormat="1" x14ac:dyDescent="0.2">
      <c r="A46" s="20">
        <v>35</v>
      </c>
      <c r="B46" s="12" t="s">
        <v>96</v>
      </c>
      <c r="C46" s="10" t="s">
        <v>215</v>
      </c>
      <c r="D46" s="29">
        <v>9198987</v>
      </c>
    </row>
    <row r="47" spans="1:4" s="1" customFormat="1" x14ac:dyDescent="0.2">
      <c r="A47" s="20">
        <v>36</v>
      </c>
      <c r="B47" s="12" t="s">
        <v>97</v>
      </c>
      <c r="C47" s="10" t="s">
        <v>23</v>
      </c>
      <c r="D47" s="29">
        <v>16213457</v>
      </c>
    </row>
    <row r="48" spans="1:4" s="1" customFormat="1" x14ac:dyDescent="0.2">
      <c r="A48" s="20">
        <v>37</v>
      </c>
      <c r="B48" s="21" t="s">
        <v>98</v>
      </c>
      <c r="C48" s="10" t="s">
        <v>20</v>
      </c>
      <c r="D48" s="29">
        <v>6440112</v>
      </c>
    </row>
    <row r="49" spans="1:4" s="1" customFormat="1" x14ac:dyDescent="0.2">
      <c r="A49" s="20">
        <v>38</v>
      </c>
      <c r="B49" s="13" t="s">
        <v>99</v>
      </c>
      <c r="C49" s="10" t="s">
        <v>100</v>
      </c>
      <c r="D49" s="29">
        <v>5568938.1900000004</v>
      </c>
    </row>
    <row r="50" spans="1:4" s="19" customFormat="1" x14ac:dyDescent="0.2">
      <c r="A50" s="20">
        <v>39</v>
      </c>
      <c r="B50" s="21" t="s">
        <v>101</v>
      </c>
      <c r="C50" s="10" t="s">
        <v>102</v>
      </c>
      <c r="D50" s="29">
        <v>58433569</v>
      </c>
    </row>
    <row r="51" spans="1:4" s="1" customFormat="1" x14ac:dyDescent="0.2">
      <c r="A51" s="20">
        <v>40</v>
      </c>
      <c r="B51" s="12" t="s">
        <v>103</v>
      </c>
      <c r="C51" s="10" t="s">
        <v>220</v>
      </c>
      <c r="D51" s="29">
        <v>12939305</v>
      </c>
    </row>
    <row r="52" spans="1:4" s="1" customFormat="1" x14ac:dyDescent="0.2">
      <c r="A52" s="20">
        <v>41</v>
      </c>
      <c r="B52" s="12" t="s">
        <v>104</v>
      </c>
      <c r="C52" s="10" t="s">
        <v>2</v>
      </c>
      <c r="D52" s="29">
        <v>35801755</v>
      </c>
    </row>
    <row r="53" spans="1:4" s="1" customFormat="1" x14ac:dyDescent="0.2">
      <c r="A53" s="20">
        <v>42</v>
      </c>
      <c r="B53" s="21" t="s">
        <v>105</v>
      </c>
      <c r="C53" s="10" t="s">
        <v>3</v>
      </c>
      <c r="D53" s="29">
        <v>9874799</v>
      </c>
    </row>
    <row r="54" spans="1:4" s="1" customFormat="1" x14ac:dyDescent="0.2">
      <c r="A54" s="20">
        <v>43</v>
      </c>
      <c r="B54" s="13" t="s">
        <v>151</v>
      </c>
      <c r="C54" s="10" t="s">
        <v>32</v>
      </c>
      <c r="D54" s="29">
        <v>13350269</v>
      </c>
    </row>
    <row r="55" spans="1:4" s="1" customFormat="1" x14ac:dyDescent="0.2">
      <c r="A55" s="20">
        <v>44</v>
      </c>
      <c r="B55" s="21" t="s">
        <v>106</v>
      </c>
      <c r="C55" s="10" t="s">
        <v>216</v>
      </c>
      <c r="D55" s="29">
        <v>15211194</v>
      </c>
    </row>
    <row r="56" spans="1:4" s="1" customFormat="1" x14ac:dyDescent="0.2">
      <c r="A56" s="20">
        <v>45</v>
      </c>
      <c r="B56" s="13" t="s">
        <v>107</v>
      </c>
      <c r="C56" s="10" t="s">
        <v>0</v>
      </c>
      <c r="D56" s="29">
        <v>18682366</v>
      </c>
    </row>
    <row r="57" spans="1:4" s="1" customFormat="1" x14ac:dyDescent="0.2">
      <c r="A57" s="20">
        <v>46</v>
      </c>
      <c r="B57" s="21" t="s">
        <v>108</v>
      </c>
      <c r="C57" s="10" t="s">
        <v>4</v>
      </c>
      <c r="D57" s="29">
        <v>6197652</v>
      </c>
    </row>
    <row r="58" spans="1:4" s="1" customFormat="1" x14ac:dyDescent="0.2">
      <c r="A58" s="20">
        <v>47</v>
      </c>
      <c r="B58" s="13" t="s">
        <v>109</v>
      </c>
      <c r="C58" s="10" t="s">
        <v>1</v>
      </c>
      <c r="D58" s="29">
        <v>12031951</v>
      </c>
    </row>
    <row r="59" spans="1:4" s="1" customFormat="1" x14ac:dyDescent="0.2">
      <c r="A59" s="20">
        <v>48</v>
      </c>
      <c r="B59" s="21" t="s">
        <v>110</v>
      </c>
      <c r="C59" s="10" t="s">
        <v>217</v>
      </c>
      <c r="D59" s="29">
        <v>18369945</v>
      </c>
    </row>
    <row r="60" spans="1:4" s="1" customFormat="1" x14ac:dyDescent="0.2">
      <c r="A60" s="20">
        <v>49</v>
      </c>
      <c r="B60" s="21" t="s">
        <v>111</v>
      </c>
      <c r="C60" s="10" t="s">
        <v>25</v>
      </c>
      <c r="D60" s="29">
        <v>67901909</v>
      </c>
    </row>
    <row r="61" spans="1:4" s="1" customFormat="1" x14ac:dyDescent="0.2">
      <c r="A61" s="20">
        <v>50</v>
      </c>
      <c r="B61" s="21" t="s">
        <v>159</v>
      </c>
      <c r="C61" s="10" t="s">
        <v>52</v>
      </c>
      <c r="D61" s="29">
        <v>13645372</v>
      </c>
    </row>
    <row r="62" spans="1:4" s="1" customFormat="1" x14ac:dyDescent="0.2">
      <c r="A62" s="20">
        <v>51</v>
      </c>
      <c r="B62" s="21" t="s">
        <v>112</v>
      </c>
      <c r="C62" s="10" t="s">
        <v>218</v>
      </c>
      <c r="D62" s="29">
        <v>10145996</v>
      </c>
    </row>
    <row r="63" spans="1:4" s="1" customFormat="1" x14ac:dyDescent="0.2">
      <c r="A63" s="20">
        <v>52</v>
      </c>
      <c r="B63" s="13" t="s">
        <v>161</v>
      </c>
      <c r="C63" s="10" t="s">
        <v>219</v>
      </c>
      <c r="D63" s="29">
        <v>11344191</v>
      </c>
    </row>
    <row r="64" spans="1:4" s="1" customFormat="1" x14ac:dyDescent="0.2">
      <c r="A64" s="20">
        <v>53</v>
      </c>
      <c r="B64" s="21" t="s">
        <v>222</v>
      </c>
      <c r="C64" s="10" t="s">
        <v>221</v>
      </c>
      <c r="D64" s="29">
        <v>433480</v>
      </c>
    </row>
    <row r="65" spans="1:4" s="1" customFormat="1" x14ac:dyDescent="0.2">
      <c r="A65" s="20">
        <v>54</v>
      </c>
      <c r="B65" s="21" t="s">
        <v>232</v>
      </c>
      <c r="C65" s="10" t="s">
        <v>233</v>
      </c>
      <c r="D65" s="29">
        <v>0</v>
      </c>
    </row>
    <row r="66" spans="1:4" s="1" customFormat="1" x14ac:dyDescent="0.2">
      <c r="A66" s="20">
        <v>55</v>
      </c>
      <c r="B66" s="21" t="s">
        <v>113</v>
      </c>
      <c r="C66" s="10" t="s">
        <v>51</v>
      </c>
      <c r="D66" s="29">
        <v>11128516.01</v>
      </c>
    </row>
    <row r="67" spans="1:4" s="1" customFormat="1" x14ac:dyDescent="0.2">
      <c r="A67" s="20">
        <v>56</v>
      </c>
      <c r="B67" s="13" t="s">
        <v>114</v>
      </c>
      <c r="C67" s="10" t="s">
        <v>234</v>
      </c>
      <c r="D67" s="29">
        <v>8537389</v>
      </c>
    </row>
    <row r="68" spans="1:4" s="1" customFormat="1" x14ac:dyDescent="0.2">
      <c r="A68" s="20">
        <v>57</v>
      </c>
      <c r="B68" s="12" t="s">
        <v>115</v>
      </c>
      <c r="C68" s="10" t="s">
        <v>116</v>
      </c>
      <c r="D68" s="29">
        <v>0</v>
      </c>
    </row>
    <row r="69" spans="1:4" s="1" customFormat="1" x14ac:dyDescent="0.2">
      <c r="A69" s="20">
        <v>58</v>
      </c>
      <c r="B69" s="13" t="s">
        <v>117</v>
      </c>
      <c r="C69" s="10" t="s">
        <v>235</v>
      </c>
      <c r="D69" s="29">
        <v>33654304</v>
      </c>
    </row>
    <row r="70" spans="1:4" s="1" customFormat="1" x14ac:dyDescent="0.2">
      <c r="A70" s="20">
        <v>59</v>
      </c>
      <c r="B70" s="21" t="s">
        <v>118</v>
      </c>
      <c r="C70" s="10" t="s">
        <v>325</v>
      </c>
      <c r="D70" s="29">
        <v>0</v>
      </c>
    </row>
    <row r="71" spans="1:4" s="1" customFormat="1" x14ac:dyDescent="0.2">
      <c r="A71" s="20">
        <v>60</v>
      </c>
      <c r="B71" s="12" t="s">
        <v>119</v>
      </c>
      <c r="C71" s="10" t="s">
        <v>236</v>
      </c>
      <c r="D71" s="29">
        <v>0</v>
      </c>
    </row>
    <row r="72" spans="1:4" s="1" customFormat="1" x14ac:dyDescent="0.2">
      <c r="A72" s="20">
        <v>61</v>
      </c>
      <c r="B72" s="12" t="s">
        <v>120</v>
      </c>
      <c r="C72" s="10" t="s">
        <v>237</v>
      </c>
      <c r="D72" s="29">
        <v>9696798</v>
      </c>
    </row>
    <row r="73" spans="1:4" s="1" customFormat="1" x14ac:dyDescent="0.2">
      <c r="A73" s="20">
        <v>62</v>
      </c>
      <c r="B73" s="13" t="s">
        <v>121</v>
      </c>
      <c r="C73" s="10" t="s">
        <v>238</v>
      </c>
      <c r="D73" s="29">
        <v>26121505</v>
      </c>
    </row>
    <row r="74" spans="1:4" s="1" customFormat="1" x14ac:dyDescent="0.2">
      <c r="A74" s="20">
        <v>63</v>
      </c>
      <c r="B74" s="13" t="s">
        <v>122</v>
      </c>
      <c r="C74" s="10" t="s">
        <v>50</v>
      </c>
      <c r="D74" s="29">
        <v>17810610</v>
      </c>
    </row>
    <row r="75" spans="1:4" s="1" customFormat="1" x14ac:dyDescent="0.2">
      <c r="A75" s="20">
        <v>64</v>
      </c>
      <c r="B75" s="13" t="s">
        <v>123</v>
      </c>
      <c r="C75" s="10" t="s">
        <v>239</v>
      </c>
      <c r="D75" s="29">
        <v>40886917</v>
      </c>
    </row>
    <row r="76" spans="1:4" s="1" customFormat="1" x14ac:dyDescent="0.2">
      <c r="A76" s="20">
        <v>65</v>
      </c>
      <c r="B76" s="13" t="s">
        <v>124</v>
      </c>
      <c r="C76" s="10" t="s">
        <v>240</v>
      </c>
      <c r="D76" s="29">
        <v>0</v>
      </c>
    </row>
    <row r="77" spans="1:4" s="1" customFormat="1" x14ac:dyDescent="0.2">
      <c r="A77" s="20">
        <v>66</v>
      </c>
      <c r="B77" s="12" t="s">
        <v>125</v>
      </c>
      <c r="C77" s="10" t="s">
        <v>241</v>
      </c>
      <c r="D77" s="29">
        <v>22934297</v>
      </c>
    </row>
    <row r="78" spans="1:4" s="1" customFormat="1" x14ac:dyDescent="0.2">
      <c r="A78" s="20">
        <v>67</v>
      </c>
      <c r="B78" s="13" t="s">
        <v>126</v>
      </c>
      <c r="C78" s="10" t="s">
        <v>242</v>
      </c>
      <c r="D78" s="29">
        <v>0</v>
      </c>
    </row>
    <row r="79" spans="1:4" s="1" customFormat="1" x14ac:dyDescent="0.2">
      <c r="A79" s="20">
        <v>68</v>
      </c>
      <c r="B79" s="13" t="s">
        <v>127</v>
      </c>
      <c r="C79" s="10" t="s">
        <v>243</v>
      </c>
      <c r="D79" s="29">
        <v>0</v>
      </c>
    </row>
    <row r="80" spans="1:4" s="1" customFormat="1" x14ac:dyDescent="0.2">
      <c r="A80" s="20">
        <v>69</v>
      </c>
      <c r="B80" s="12" t="s">
        <v>128</v>
      </c>
      <c r="C80" s="10" t="s">
        <v>244</v>
      </c>
      <c r="D80" s="29">
        <v>0</v>
      </c>
    </row>
    <row r="81" spans="1:4" s="1" customFormat="1" x14ac:dyDescent="0.2">
      <c r="A81" s="20">
        <v>70</v>
      </c>
      <c r="B81" s="12" t="s">
        <v>129</v>
      </c>
      <c r="C81" s="10" t="s">
        <v>245</v>
      </c>
      <c r="D81" s="29">
        <v>0</v>
      </c>
    </row>
    <row r="82" spans="1:4" s="1" customFormat="1" x14ac:dyDescent="0.2">
      <c r="A82" s="20">
        <v>71</v>
      </c>
      <c r="B82" s="12" t="s">
        <v>130</v>
      </c>
      <c r="C82" s="10" t="s">
        <v>246</v>
      </c>
      <c r="D82" s="29">
        <v>0</v>
      </c>
    </row>
    <row r="83" spans="1:4" s="1" customFormat="1" x14ac:dyDescent="0.2">
      <c r="A83" s="20">
        <v>72</v>
      </c>
      <c r="B83" s="21" t="s">
        <v>131</v>
      </c>
      <c r="C83" s="10" t="s">
        <v>132</v>
      </c>
      <c r="D83" s="29">
        <v>47389582</v>
      </c>
    </row>
    <row r="84" spans="1:4" s="1" customFormat="1" x14ac:dyDescent="0.2">
      <c r="A84" s="20">
        <v>73</v>
      </c>
      <c r="B84" s="12" t="s">
        <v>133</v>
      </c>
      <c r="C84" s="10" t="s">
        <v>247</v>
      </c>
      <c r="D84" s="29">
        <v>80728065</v>
      </c>
    </row>
    <row r="85" spans="1:4" s="1" customFormat="1" x14ac:dyDescent="0.2">
      <c r="A85" s="20">
        <v>74</v>
      </c>
      <c r="B85" s="21" t="s">
        <v>134</v>
      </c>
      <c r="C85" s="10" t="s">
        <v>35</v>
      </c>
      <c r="D85" s="29">
        <v>78736368</v>
      </c>
    </row>
    <row r="86" spans="1:4" s="1" customFormat="1" x14ac:dyDescent="0.2">
      <c r="A86" s="20">
        <v>75</v>
      </c>
      <c r="B86" s="12" t="s">
        <v>135</v>
      </c>
      <c r="C86" s="10" t="s">
        <v>413</v>
      </c>
      <c r="D86" s="29">
        <v>30438966.039999999</v>
      </c>
    </row>
    <row r="87" spans="1:4" s="1" customFormat="1" x14ac:dyDescent="0.2">
      <c r="A87" s="20">
        <v>76</v>
      </c>
      <c r="B87" s="12" t="s">
        <v>136</v>
      </c>
      <c r="C87" s="10" t="s">
        <v>36</v>
      </c>
      <c r="D87" s="29">
        <v>44600757</v>
      </c>
    </row>
    <row r="88" spans="1:4" s="1" customFormat="1" x14ac:dyDescent="0.2">
      <c r="A88" s="20">
        <v>77</v>
      </c>
      <c r="B88" s="12" t="s">
        <v>137</v>
      </c>
      <c r="C88" s="10" t="s">
        <v>49</v>
      </c>
      <c r="D88" s="29">
        <v>59078990.269999996</v>
      </c>
    </row>
    <row r="89" spans="1:4" s="1" customFormat="1" x14ac:dyDescent="0.2">
      <c r="A89" s="20">
        <v>78</v>
      </c>
      <c r="B89" s="12" t="s">
        <v>138</v>
      </c>
      <c r="C89" s="10" t="s">
        <v>228</v>
      </c>
      <c r="D89" s="29">
        <v>42105387</v>
      </c>
    </row>
    <row r="90" spans="1:4" s="1" customFormat="1" x14ac:dyDescent="0.2">
      <c r="A90" s="20">
        <v>79</v>
      </c>
      <c r="B90" s="12" t="s">
        <v>139</v>
      </c>
      <c r="C90" s="10" t="s">
        <v>309</v>
      </c>
      <c r="D90" s="29">
        <v>0</v>
      </c>
    </row>
    <row r="91" spans="1:4" s="1" customFormat="1" x14ac:dyDescent="0.2">
      <c r="A91" s="20">
        <v>80</v>
      </c>
      <c r="B91" s="13" t="s">
        <v>140</v>
      </c>
      <c r="C91" s="10" t="s">
        <v>258</v>
      </c>
      <c r="D91" s="29">
        <v>0</v>
      </c>
    </row>
    <row r="92" spans="1:4" s="1" customFormat="1" x14ac:dyDescent="0.2">
      <c r="A92" s="256">
        <v>81</v>
      </c>
      <c r="B92" s="259" t="s">
        <v>141</v>
      </c>
      <c r="C92" s="16" t="s">
        <v>248</v>
      </c>
      <c r="D92" s="29">
        <v>10939957</v>
      </c>
    </row>
    <row r="93" spans="1:4" s="1" customFormat="1" ht="24" x14ac:dyDescent="0.2">
      <c r="A93" s="257"/>
      <c r="B93" s="260"/>
      <c r="C93" s="10" t="s">
        <v>307</v>
      </c>
      <c r="D93" s="29">
        <v>3432083</v>
      </c>
    </row>
    <row r="94" spans="1:4" s="1" customFormat="1" x14ac:dyDescent="0.2">
      <c r="A94" s="257"/>
      <c r="B94" s="260"/>
      <c r="C94" s="10" t="s">
        <v>249</v>
      </c>
      <c r="D94" s="29">
        <v>0</v>
      </c>
    </row>
    <row r="95" spans="1:4" s="1" customFormat="1" ht="24" x14ac:dyDescent="0.2">
      <c r="A95" s="258"/>
      <c r="B95" s="261"/>
      <c r="C95" s="22" t="s">
        <v>308</v>
      </c>
      <c r="D95" s="29">
        <v>7507874</v>
      </c>
    </row>
    <row r="96" spans="1:4" s="1" customFormat="1" x14ac:dyDescent="0.2">
      <c r="A96" s="20">
        <v>82</v>
      </c>
      <c r="B96" s="13" t="s">
        <v>142</v>
      </c>
      <c r="C96" s="10" t="s">
        <v>48</v>
      </c>
      <c r="D96" s="29">
        <v>0</v>
      </c>
    </row>
    <row r="97" spans="1:4" s="1" customFormat="1" x14ac:dyDescent="0.2">
      <c r="A97" s="20">
        <v>83</v>
      </c>
      <c r="B97" s="13" t="s">
        <v>143</v>
      </c>
      <c r="C97" s="10" t="s">
        <v>144</v>
      </c>
      <c r="D97" s="29">
        <v>2850131</v>
      </c>
    </row>
    <row r="98" spans="1:4" s="1" customFormat="1" x14ac:dyDescent="0.2">
      <c r="A98" s="20">
        <v>84</v>
      </c>
      <c r="B98" s="21" t="s">
        <v>145</v>
      </c>
      <c r="C98" s="10" t="s">
        <v>146</v>
      </c>
      <c r="D98" s="29">
        <v>11351546</v>
      </c>
    </row>
    <row r="99" spans="1:4" s="1" customFormat="1" x14ac:dyDescent="0.2">
      <c r="A99" s="20">
        <v>85</v>
      </c>
      <c r="B99" s="13" t="s">
        <v>147</v>
      </c>
      <c r="C99" s="10" t="s">
        <v>27</v>
      </c>
      <c r="D99" s="29">
        <v>8526125</v>
      </c>
    </row>
    <row r="100" spans="1:4" s="1" customFormat="1" x14ac:dyDescent="0.2">
      <c r="A100" s="20">
        <v>86</v>
      </c>
      <c r="B100" s="21" t="s">
        <v>148</v>
      </c>
      <c r="C100" s="10" t="s">
        <v>12</v>
      </c>
      <c r="D100" s="29">
        <v>9281726</v>
      </c>
    </row>
    <row r="101" spans="1:4" s="1" customFormat="1" x14ac:dyDescent="0.2">
      <c r="A101" s="20">
        <v>87</v>
      </c>
      <c r="B101" s="21" t="s">
        <v>149</v>
      </c>
      <c r="C101" s="10" t="s">
        <v>26</v>
      </c>
      <c r="D101" s="29">
        <v>25636298</v>
      </c>
    </row>
    <row r="102" spans="1:4" s="1" customFormat="1" x14ac:dyDescent="0.2">
      <c r="A102" s="20">
        <v>88</v>
      </c>
      <c r="B102" s="13" t="s">
        <v>150</v>
      </c>
      <c r="C102" s="10" t="s">
        <v>42</v>
      </c>
      <c r="D102" s="29">
        <v>8638993</v>
      </c>
    </row>
    <row r="103" spans="1:4" s="1" customFormat="1" x14ac:dyDescent="0.2">
      <c r="A103" s="20">
        <v>89</v>
      </c>
      <c r="B103" s="12" t="s">
        <v>152</v>
      </c>
      <c r="C103" s="10" t="s">
        <v>28</v>
      </c>
      <c r="D103" s="29">
        <v>31027674</v>
      </c>
    </row>
    <row r="104" spans="1:4" s="1" customFormat="1" x14ac:dyDescent="0.2">
      <c r="A104" s="20">
        <v>90</v>
      </c>
      <c r="B104" s="12" t="s">
        <v>153</v>
      </c>
      <c r="C104" s="10" t="s">
        <v>29</v>
      </c>
      <c r="D104" s="29">
        <v>22588677</v>
      </c>
    </row>
    <row r="105" spans="1:4" s="1" customFormat="1" x14ac:dyDescent="0.2">
      <c r="A105" s="20">
        <v>91</v>
      </c>
      <c r="B105" s="21" t="s">
        <v>154</v>
      </c>
      <c r="C105" s="10" t="s">
        <v>14</v>
      </c>
      <c r="D105" s="29">
        <v>8267703</v>
      </c>
    </row>
    <row r="106" spans="1:4" s="19" customFormat="1" x14ac:dyDescent="0.2">
      <c r="A106" s="20">
        <v>92</v>
      </c>
      <c r="B106" s="12" t="s">
        <v>155</v>
      </c>
      <c r="C106" s="10" t="s">
        <v>30</v>
      </c>
      <c r="D106" s="29">
        <v>13169153</v>
      </c>
    </row>
    <row r="107" spans="1:4" s="1" customFormat="1" x14ac:dyDescent="0.2">
      <c r="A107" s="20">
        <v>93</v>
      </c>
      <c r="B107" s="12" t="s">
        <v>156</v>
      </c>
      <c r="C107" s="10" t="s">
        <v>15</v>
      </c>
      <c r="D107" s="29">
        <v>12544165</v>
      </c>
    </row>
    <row r="108" spans="1:4" s="1" customFormat="1" x14ac:dyDescent="0.2">
      <c r="A108" s="20">
        <v>94</v>
      </c>
      <c r="B108" s="13" t="s">
        <v>157</v>
      </c>
      <c r="C108" s="10" t="s">
        <v>13</v>
      </c>
      <c r="D108" s="29">
        <v>11591456</v>
      </c>
    </row>
    <row r="109" spans="1:4" s="1" customFormat="1" x14ac:dyDescent="0.2">
      <c r="A109" s="20">
        <v>95</v>
      </c>
      <c r="B109" s="21" t="s">
        <v>158</v>
      </c>
      <c r="C109" s="10" t="s">
        <v>31</v>
      </c>
      <c r="D109" s="29">
        <v>9720834</v>
      </c>
    </row>
    <row r="110" spans="1:4" s="1" customFormat="1" x14ac:dyDescent="0.2">
      <c r="A110" s="20">
        <v>96</v>
      </c>
      <c r="B110" s="12" t="s">
        <v>160</v>
      </c>
      <c r="C110" s="10" t="s">
        <v>33</v>
      </c>
      <c r="D110" s="29">
        <v>24132169</v>
      </c>
    </row>
    <row r="111" spans="1:4" s="1" customFormat="1" x14ac:dyDescent="0.2">
      <c r="A111" s="20">
        <v>97</v>
      </c>
      <c r="B111" s="12" t="s">
        <v>162</v>
      </c>
      <c r="C111" s="10" t="s">
        <v>163</v>
      </c>
      <c r="D111" s="29">
        <v>0</v>
      </c>
    </row>
    <row r="112" spans="1:4" s="1" customFormat="1" x14ac:dyDescent="0.2">
      <c r="A112" s="20">
        <v>98</v>
      </c>
      <c r="B112" s="12" t="s">
        <v>164</v>
      </c>
      <c r="C112" s="10" t="s">
        <v>165</v>
      </c>
      <c r="D112" s="29">
        <v>0</v>
      </c>
    </row>
    <row r="113" spans="1:4" s="1" customFormat="1" x14ac:dyDescent="0.2">
      <c r="A113" s="20">
        <v>99</v>
      </c>
      <c r="B113" s="21" t="s">
        <v>166</v>
      </c>
      <c r="C113" s="10" t="s">
        <v>167</v>
      </c>
      <c r="D113" s="29">
        <v>0</v>
      </c>
    </row>
    <row r="114" spans="1:4" s="1" customFormat="1" x14ac:dyDescent="0.2">
      <c r="A114" s="20">
        <v>100</v>
      </c>
      <c r="B114" s="21" t="s">
        <v>168</v>
      </c>
      <c r="C114" s="10" t="s">
        <v>169</v>
      </c>
      <c r="D114" s="29">
        <v>0</v>
      </c>
    </row>
    <row r="115" spans="1:4" s="1" customFormat="1" x14ac:dyDescent="0.2">
      <c r="A115" s="20">
        <v>101</v>
      </c>
      <c r="B115" s="21" t="s">
        <v>170</v>
      </c>
      <c r="C115" s="10" t="s">
        <v>171</v>
      </c>
      <c r="D115" s="29">
        <v>0</v>
      </c>
    </row>
    <row r="116" spans="1:4" s="1" customFormat="1" x14ac:dyDescent="0.2">
      <c r="A116" s="20">
        <v>102</v>
      </c>
      <c r="B116" s="21" t="s">
        <v>172</v>
      </c>
      <c r="C116" s="10" t="s">
        <v>173</v>
      </c>
      <c r="D116" s="29">
        <v>0</v>
      </c>
    </row>
    <row r="117" spans="1:4" s="1" customFormat="1" x14ac:dyDescent="0.2">
      <c r="A117" s="20">
        <v>103</v>
      </c>
      <c r="B117" s="21" t="s">
        <v>174</v>
      </c>
      <c r="C117" s="10" t="s">
        <v>175</v>
      </c>
      <c r="D117" s="29">
        <v>0</v>
      </c>
    </row>
    <row r="118" spans="1:4" s="1" customFormat="1" x14ac:dyDescent="0.2">
      <c r="A118" s="20">
        <v>104</v>
      </c>
      <c r="B118" s="17" t="s">
        <v>176</v>
      </c>
      <c r="C118" s="15" t="s">
        <v>177</v>
      </c>
      <c r="D118" s="29">
        <v>0</v>
      </c>
    </row>
    <row r="119" spans="1:4" s="1" customFormat="1" x14ac:dyDescent="0.2">
      <c r="A119" s="20">
        <v>105</v>
      </c>
      <c r="B119" s="13" t="s">
        <v>178</v>
      </c>
      <c r="C119" s="10" t="s">
        <v>179</v>
      </c>
      <c r="D119" s="29">
        <v>0</v>
      </c>
    </row>
    <row r="120" spans="1:4" s="1" customFormat="1" x14ac:dyDescent="0.2">
      <c r="A120" s="20">
        <v>106</v>
      </c>
      <c r="B120" s="21" t="s">
        <v>180</v>
      </c>
      <c r="C120" s="10" t="s">
        <v>181</v>
      </c>
      <c r="D120" s="29">
        <v>0</v>
      </c>
    </row>
    <row r="121" spans="1:4" s="1" customFormat="1" x14ac:dyDescent="0.2">
      <c r="A121" s="20">
        <v>107</v>
      </c>
      <c r="B121" s="12" t="s">
        <v>182</v>
      </c>
      <c r="C121" s="18" t="s">
        <v>183</v>
      </c>
      <c r="D121" s="29">
        <v>0</v>
      </c>
    </row>
    <row r="122" spans="1:4" s="1" customFormat="1" x14ac:dyDescent="0.2">
      <c r="A122" s="20">
        <v>108</v>
      </c>
      <c r="B122" s="21" t="s">
        <v>184</v>
      </c>
      <c r="C122" s="10" t="s">
        <v>261</v>
      </c>
      <c r="D122" s="29">
        <v>0</v>
      </c>
    </row>
    <row r="123" spans="1:4" s="1" customFormat="1" x14ac:dyDescent="0.2">
      <c r="A123" s="20">
        <v>109</v>
      </c>
      <c r="B123" s="13" t="s">
        <v>185</v>
      </c>
      <c r="C123" s="10" t="s">
        <v>250</v>
      </c>
      <c r="D123" s="29">
        <v>0</v>
      </c>
    </row>
    <row r="124" spans="1:4" s="1" customFormat="1" x14ac:dyDescent="0.2">
      <c r="A124" s="20">
        <v>110</v>
      </c>
      <c r="B124" s="12" t="s">
        <v>329</v>
      </c>
      <c r="C124" s="10" t="s">
        <v>317</v>
      </c>
      <c r="D124" s="29">
        <v>0</v>
      </c>
    </row>
    <row r="125" spans="1:4" s="1" customFormat="1" x14ac:dyDescent="0.2">
      <c r="A125" s="20">
        <v>111</v>
      </c>
      <c r="B125" s="53" t="s">
        <v>418</v>
      </c>
      <c r="C125" s="15" t="s">
        <v>419</v>
      </c>
      <c r="D125" s="29">
        <v>0</v>
      </c>
    </row>
    <row r="126" spans="1:4" s="1" customFormat="1" x14ac:dyDescent="0.2">
      <c r="A126" s="20">
        <v>112</v>
      </c>
      <c r="B126" s="13" t="s">
        <v>186</v>
      </c>
      <c r="C126" s="10" t="s">
        <v>320</v>
      </c>
      <c r="D126" s="29">
        <v>0</v>
      </c>
    </row>
    <row r="127" spans="1:4" s="1" customFormat="1" x14ac:dyDescent="0.2">
      <c r="A127" s="20">
        <v>113</v>
      </c>
      <c r="B127" s="21" t="s">
        <v>187</v>
      </c>
      <c r="C127" s="10" t="s">
        <v>188</v>
      </c>
      <c r="D127" s="29">
        <v>0</v>
      </c>
    </row>
    <row r="128" spans="1:4" s="1" customFormat="1" x14ac:dyDescent="0.2">
      <c r="A128" s="20">
        <v>114</v>
      </c>
      <c r="B128" s="21" t="s">
        <v>189</v>
      </c>
      <c r="C128" s="35" t="s">
        <v>306</v>
      </c>
      <c r="D128" s="29">
        <v>0</v>
      </c>
    </row>
    <row r="129" spans="1:4" s="1" customFormat="1" x14ac:dyDescent="0.2">
      <c r="A129" s="20">
        <v>115</v>
      </c>
      <c r="B129" s="21" t="s">
        <v>190</v>
      </c>
      <c r="C129" s="10" t="s">
        <v>225</v>
      </c>
      <c r="D129" s="29">
        <v>0</v>
      </c>
    </row>
    <row r="130" spans="1:4" x14ac:dyDescent="0.2">
      <c r="A130" s="20">
        <v>116</v>
      </c>
      <c r="B130" s="21" t="s">
        <v>191</v>
      </c>
      <c r="C130" s="10" t="s">
        <v>192</v>
      </c>
      <c r="D130" s="29">
        <v>0</v>
      </c>
    </row>
    <row r="131" spans="1:4" s="1" customFormat="1" x14ac:dyDescent="0.2">
      <c r="A131" s="20">
        <v>117</v>
      </c>
      <c r="B131" s="21" t="s">
        <v>193</v>
      </c>
      <c r="C131" s="10" t="s">
        <v>40</v>
      </c>
      <c r="D131" s="29">
        <v>541850</v>
      </c>
    </row>
    <row r="132" spans="1:4" s="1" customFormat="1" x14ac:dyDescent="0.2">
      <c r="A132" s="20">
        <v>118</v>
      </c>
      <c r="B132" s="12" t="s">
        <v>194</v>
      </c>
      <c r="C132" s="10" t="s">
        <v>45</v>
      </c>
      <c r="D132" s="29">
        <v>33112454</v>
      </c>
    </row>
    <row r="133" spans="1:4" s="1" customFormat="1" x14ac:dyDescent="0.2">
      <c r="A133" s="20">
        <v>119</v>
      </c>
      <c r="B133" s="12" t="s">
        <v>195</v>
      </c>
      <c r="C133" s="10" t="s">
        <v>227</v>
      </c>
      <c r="D133" s="29">
        <v>0</v>
      </c>
    </row>
    <row r="134" spans="1:4" s="1" customFormat="1" x14ac:dyDescent="0.2">
      <c r="A134" s="20">
        <v>120</v>
      </c>
      <c r="B134" s="12" t="s">
        <v>196</v>
      </c>
      <c r="C134" s="10" t="s">
        <v>47</v>
      </c>
      <c r="D134" s="29">
        <v>0</v>
      </c>
    </row>
    <row r="135" spans="1:4" s="1" customFormat="1" x14ac:dyDescent="0.2">
      <c r="A135" s="20">
        <v>121</v>
      </c>
      <c r="B135" s="21" t="s">
        <v>197</v>
      </c>
      <c r="C135" s="10" t="s">
        <v>46</v>
      </c>
      <c r="D135" s="29">
        <v>0</v>
      </c>
    </row>
    <row r="136" spans="1:4" s="1" customFormat="1" x14ac:dyDescent="0.2">
      <c r="A136" s="20">
        <v>122</v>
      </c>
      <c r="B136" s="21" t="s">
        <v>198</v>
      </c>
      <c r="C136" s="10" t="s">
        <v>199</v>
      </c>
      <c r="D136" s="29">
        <v>0</v>
      </c>
    </row>
    <row r="137" spans="1:4" s="1" customFormat="1" x14ac:dyDescent="0.2">
      <c r="A137" s="20">
        <v>123</v>
      </c>
      <c r="B137" s="21" t="s">
        <v>200</v>
      </c>
      <c r="C137" s="10" t="s">
        <v>468</v>
      </c>
      <c r="D137" s="29">
        <v>1083700</v>
      </c>
    </row>
    <row r="138" spans="1:4" s="1" customFormat="1" x14ac:dyDescent="0.2">
      <c r="A138" s="20">
        <v>124</v>
      </c>
      <c r="B138" s="12" t="s">
        <v>201</v>
      </c>
      <c r="C138" s="10" t="s">
        <v>226</v>
      </c>
      <c r="D138" s="29">
        <v>54528533</v>
      </c>
    </row>
    <row r="139" spans="1:4" s="1" customFormat="1" x14ac:dyDescent="0.2">
      <c r="A139" s="20">
        <v>125</v>
      </c>
      <c r="B139" s="13" t="s">
        <v>202</v>
      </c>
      <c r="C139" s="10" t="s">
        <v>459</v>
      </c>
      <c r="D139" s="29">
        <v>73798820</v>
      </c>
    </row>
    <row r="140" spans="1:4" x14ac:dyDescent="0.2">
      <c r="A140" s="20">
        <v>126</v>
      </c>
      <c r="B140" s="21" t="s">
        <v>203</v>
      </c>
      <c r="C140" s="10" t="s">
        <v>204</v>
      </c>
      <c r="D140" s="29">
        <v>4334800</v>
      </c>
    </row>
    <row r="141" spans="1:4" x14ac:dyDescent="0.2">
      <c r="A141" s="20">
        <v>127</v>
      </c>
      <c r="B141" s="12" t="s">
        <v>205</v>
      </c>
      <c r="C141" s="10" t="s">
        <v>206</v>
      </c>
      <c r="D141" s="29">
        <v>0</v>
      </c>
    </row>
    <row r="142" spans="1:4" x14ac:dyDescent="0.2">
      <c r="A142" s="20">
        <v>128</v>
      </c>
      <c r="B142" s="21" t="s">
        <v>207</v>
      </c>
      <c r="C142" s="10" t="s">
        <v>208</v>
      </c>
      <c r="D142" s="29">
        <v>0</v>
      </c>
    </row>
    <row r="143" spans="1:4" x14ac:dyDescent="0.2">
      <c r="A143" s="20">
        <v>129</v>
      </c>
      <c r="B143" s="83" t="s">
        <v>251</v>
      </c>
      <c r="C143" s="85" t="s">
        <v>252</v>
      </c>
      <c r="D143" s="29">
        <v>0</v>
      </c>
    </row>
    <row r="144" spans="1:4" x14ac:dyDescent="0.2">
      <c r="A144" s="20">
        <v>130</v>
      </c>
      <c r="B144" s="86" t="s">
        <v>253</v>
      </c>
      <c r="C144" s="41" t="s">
        <v>254</v>
      </c>
      <c r="D144" s="29">
        <v>0</v>
      </c>
    </row>
    <row r="145" spans="1:53" x14ac:dyDescent="0.2">
      <c r="A145" s="20">
        <v>131</v>
      </c>
      <c r="B145" s="87" t="s">
        <v>255</v>
      </c>
      <c r="C145" s="134" t="s">
        <v>416</v>
      </c>
      <c r="D145" s="29">
        <v>0</v>
      </c>
    </row>
    <row r="146" spans="1:53" x14ac:dyDescent="0.2">
      <c r="A146" s="20">
        <v>132</v>
      </c>
      <c r="B146" s="20" t="s">
        <v>259</v>
      </c>
      <c r="C146" s="28" t="s">
        <v>260</v>
      </c>
      <c r="D146" s="29">
        <v>0</v>
      </c>
    </row>
    <row r="147" spans="1:53" x14ac:dyDescent="0.2">
      <c r="A147" s="20">
        <v>133</v>
      </c>
      <c r="B147" s="53" t="s">
        <v>311</v>
      </c>
      <c r="C147" s="28" t="s">
        <v>310</v>
      </c>
      <c r="D147" s="29">
        <v>0</v>
      </c>
    </row>
    <row r="148" spans="1:53" s="4" customFormat="1" x14ac:dyDescent="0.2">
      <c r="A148" s="20">
        <v>134</v>
      </c>
      <c r="B148" s="53" t="s">
        <v>319</v>
      </c>
      <c r="C148" s="28" t="s">
        <v>316</v>
      </c>
      <c r="D148" s="29">
        <v>0</v>
      </c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</row>
    <row r="149" spans="1:53" x14ac:dyDescent="0.2">
      <c r="A149" s="20">
        <v>135</v>
      </c>
      <c r="B149" s="53" t="s">
        <v>411</v>
      </c>
      <c r="C149" s="15" t="s">
        <v>412</v>
      </c>
      <c r="D149" s="29">
        <v>0</v>
      </c>
    </row>
  </sheetData>
  <mergeCells count="9">
    <mergeCell ref="B2:D2"/>
    <mergeCell ref="A92:A95"/>
    <mergeCell ref="B92:B95"/>
    <mergeCell ref="A8:C8"/>
    <mergeCell ref="A11:C11"/>
    <mergeCell ref="D4:D7"/>
    <mergeCell ref="A4:A7"/>
    <mergeCell ref="B4:B7"/>
    <mergeCell ref="C4:C7"/>
  </mergeCells>
  <pageMargins left="0" right="0" top="0" bottom="0" header="0" footer="0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51"/>
  <sheetViews>
    <sheetView zoomScale="90" zoomScaleNormal="90" workbookViewId="0">
      <pane xSplit="3" ySplit="7" topLeftCell="D8" activePane="bottomRight" state="frozen"/>
      <selection activeCell="E134" activeCellId="1" sqref="E134 E134"/>
      <selection pane="topRight" activeCell="E134" activeCellId="1" sqref="E134 E134"/>
      <selection pane="bottomLeft" activeCell="E134" activeCellId="1" sqref="E134 E134"/>
      <selection pane="bottomRight" activeCell="O9" sqref="O9"/>
    </sheetView>
  </sheetViews>
  <sheetFormatPr defaultColWidth="9.140625" defaultRowHeight="12" x14ac:dyDescent="0.2"/>
  <cols>
    <col min="1" max="1" width="4.7109375" style="529" customWidth="1"/>
    <col min="2" max="2" width="9.28515625" style="529" customWidth="1"/>
    <col min="3" max="3" width="31.7109375" style="463" bestFit="1" customWidth="1"/>
    <col min="4" max="6" width="16.140625" style="469" customWidth="1"/>
    <col min="7" max="9" width="14" style="469" customWidth="1"/>
    <col min="10" max="10" width="15.7109375" style="469" customWidth="1"/>
    <col min="11" max="11" width="19.28515625" style="469" customWidth="1"/>
    <col min="12" max="13" width="16.140625" style="469" customWidth="1"/>
    <col min="14" max="14" width="21.85546875" style="469" customWidth="1"/>
    <col min="15" max="16384" width="9.140625" style="469"/>
  </cols>
  <sheetData>
    <row r="1" spans="1:14" x14ac:dyDescent="0.2">
      <c r="D1" s="530"/>
      <c r="E1" s="530"/>
      <c r="F1" s="530"/>
      <c r="G1" s="530"/>
      <c r="H1" s="530"/>
      <c r="I1" s="530"/>
      <c r="J1" s="530"/>
      <c r="N1" s="530"/>
    </row>
    <row r="2" spans="1:14" ht="39.75" customHeight="1" x14ac:dyDescent="0.2">
      <c r="A2" s="531" t="s">
        <v>436</v>
      </c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</row>
    <row r="3" spans="1:14" x14ac:dyDescent="0.2">
      <c r="C3" s="532"/>
      <c r="D3" s="530"/>
      <c r="E3" s="530"/>
      <c r="F3" s="530"/>
      <c r="G3" s="530"/>
      <c r="H3" s="530"/>
      <c r="I3" s="530"/>
      <c r="J3" s="530"/>
      <c r="K3" s="530"/>
      <c r="N3" s="469" t="s">
        <v>277</v>
      </c>
    </row>
    <row r="4" spans="1:14" s="501" customFormat="1" ht="15.75" customHeight="1" x14ac:dyDescent="0.2">
      <c r="A4" s="533" t="s">
        <v>43</v>
      </c>
      <c r="B4" s="533" t="s">
        <v>55</v>
      </c>
      <c r="C4" s="533" t="s">
        <v>44</v>
      </c>
      <c r="D4" s="534" t="s">
        <v>290</v>
      </c>
      <c r="E4" s="534"/>
      <c r="F4" s="534"/>
      <c r="G4" s="534"/>
      <c r="H4" s="534"/>
      <c r="I4" s="534"/>
      <c r="J4" s="534"/>
      <c r="K4" s="534"/>
      <c r="L4" s="534"/>
      <c r="M4" s="534"/>
      <c r="N4" s="534"/>
    </row>
    <row r="5" spans="1:14" ht="25.5" customHeight="1" x14ac:dyDescent="0.2">
      <c r="A5" s="533"/>
      <c r="B5" s="533"/>
      <c r="C5" s="533"/>
      <c r="D5" s="534" t="s">
        <v>273</v>
      </c>
      <c r="E5" s="407" t="s">
        <v>443</v>
      </c>
      <c r="F5" s="407" t="s">
        <v>444</v>
      </c>
      <c r="G5" s="535" t="s">
        <v>321</v>
      </c>
      <c r="H5" s="535" t="s">
        <v>322</v>
      </c>
      <c r="I5" s="535" t="s">
        <v>323</v>
      </c>
      <c r="J5" s="535" t="s">
        <v>420</v>
      </c>
      <c r="K5" s="534" t="s">
        <v>414</v>
      </c>
      <c r="L5" s="534" t="s">
        <v>291</v>
      </c>
      <c r="M5" s="534"/>
      <c r="N5" s="534"/>
    </row>
    <row r="6" spans="1:14" ht="26.25" customHeight="1" x14ac:dyDescent="0.2">
      <c r="A6" s="533"/>
      <c r="B6" s="533"/>
      <c r="C6" s="533"/>
      <c r="D6" s="534"/>
      <c r="E6" s="408"/>
      <c r="F6" s="408"/>
      <c r="G6" s="536"/>
      <c r="H6" s="536"/>
      <c r="I6" s="536"/>
      <c r="J6" s="536"/>
      <c r="K6" s="534"/>
      <c r="L6" s="534" t="s">
        <v>292</v>
      </c>
      <c r="M6" s="537" t="s">
        <v>315</v>
      </c>
      <c r="N6" s="538"/>
    </row>
    <row r="7" spans="1:14" ht="66.75" customHeight="1" x14ac:dyDescent="0.2">
      <c r="A7" s="533"/>
      <c r="B7" s="533"/>
      <c r="C7" s="533"/>
      <c r="D7" s="534"/>
      <c r="E7" s="409"/>
      <c r="F7" s="409"/>
      <c r="G7" s="539"/>
      <c r="H7" s="539"/>
      <c r="I7" s="539"/>
      <c r="J7" s="539"/>
      <c r="K7" s="534"/>
      <c r="L7" s="534"/>
      <c r="M7" s="253" t="s">
        <v>314</v>
      </c>
      <c r="N7" s="253" t="s">
        <v>471</v>
      </c>
    </row>
    <row r="8" spans="1:14" s="501" customFormat="1" x14ac:dyDescent="0.2">
      <c r="A8" s="540" t="s">
        <v>224</v>
      </c>
      <c r="B8" s="540"/>
      <c r="C8" s="540"/>
      <c r="D8" s="541">
        <f>D11+D10+D9</f>
        <v>8315218419.9450006</v>
      </c>
      <c r="E8" s="541">
        <f t="shared" ref="E8:N8" si="0">E11+E10+E9</f>
        <v>130370254.88</v>
      </c>
      <c r="F8" s="541">
        <f t="shared" si="0"/>
        <v>43714193.18</v>
      </c>
      <c r="G8" s="541">
        <f t="shared" si="0"/>
        <v>464248960.11999995</v>
      </c>
      <c r="H8" s="541">
        <f t="shared" si="0"/>
        <v>6694030.2999999998</v>
      </c>
      <c r="I8" s="541">
        <f t="shared" si="0"/>
        <v>459164017</v>
      </c>
      <c r="J8" s="541">
        <f t="shared" si="0"/>
        <v>5119776.1000000006</v>
      </c>
      <c r="K8" s="541">
        <f t="shared" si="0"/>
        <v>534974003.11166662</v>
      </c>
      <c r="L8" s="541">
        <f t="shared" si="0"/>
        <v>548260803.95333326</v>
      </c>
      <c r="M8" s="541">
        <f t="shared" si="0"/>
        <v>2248681471.3000002</v>
      </c>
      <c r="N8" s="541">
        <f t="shared" si="0"/>
        <v>3873990910</v>
      </c>
    </row>
    <row r="9" spans="1:14" s="501" customFormat="1" ht="11.25" customHeight="1" x14ac:dyDescent="0.2">
      <c r="A9" s="543"/>
      <c r="B9" s="543"/>
      <c r="C9" s="496" t="s">
        <v>53</v>
      </c>
      <c r="D9" s="175">
        <v>64238710</v>
      </c>
      <c r="E9" s="175">
        <v>832</v>
      </c>
      <c r="F9" s="175">
        <v>465</v>
      </c>
      <c r="G9" s="175">
        <v>0</v>
      </c>
      <c r="H9" s="175">
        <v>0</v>
      </c>
      <c r="I9" s="175">
        <v>0</v>
      </c>
      <c r="J9" s="175">
        <v>0</v>
      </c>
      <c r="K9" s="544">
        <v>64237413</v>
      </c>
      <c r="L9" s="175"/>
      <c r="M9" s="175"/>
      <c r="N9" s="175"/>
    </row>
    <row r="10" spans="1:14" s="501" customFormat="1" ht="21.75" customHeight="1" x14ac:dyDescent="0.2">
      <c r="A10" s="543"/>
      <c r="B10" s="543"/>
      <c r="C10" s="496" t="s">
        <v>279</v>
      </c>
      <c r="D10" s="175">
        <f t="shared" ref="D10:D11" si="1">G10+H10+I10+J10+K10+L10+M10+N10+E10+F10</f>
        <v>90383518</v>
      </c>
      <c r="E10" s="175"/>
      <c r="F10" s="175"/>
      <c r="G10" s="175"/>
      <c r="H10" s="175"/>
      <c r="I10" s="175"/>
      <c r="J10" s="175"/>
      <c r="K10" s="544"/>
      <c r="L10" s="175"/>
      <c r="M10" s="175"/>
      <c r="N10" s="175">
        <v>90383518</v>
      </c>
    </row>
    <row r="11" spans="1:14" s="501" customFormat="1" x14ac:dyDescent="0.2">
      <c r="A11" s="540" t="s">
        <v>223</v>
      </c>
      <c r="B11" s="540"/>
      <c r="C11" s="540"/>
      <c r="D11" s="542">
        <f t="shared" si="1"/>
        <v>8160596191.9450006</v>
      </c>
      <c r="E11" s="542">
        <f t="shared" ref="E11:N11" si="2">SUM(E12:E148)-E92</f>
        <v>130369422.88</v>
      </c>
      <c r="F11" s="542">
        <f t="shared" si="2"/>
        <v>43713728.18</v>
      </c>
      <c r="G11" s="542">
        <f t="shared" si="2"/>
        <v>464248960.11999995</v>
      </c>
      <c r="H11" s="542">
        <f t="shared" si="2"/>
        <v>6694030.2999999998</v>
      </c>
      <c r="I11" s="542">
        <f t="shared" si="2"/>
        <v>459164017</v>
      </c>
      <c r="J11" s="542">
        <f t="shared" si="2"/>
        <v>5119776.1000000006</v>
      </c>
      <c r="K11" s="542">
        <f t="shared" si="2"/>
        <v>470736590.11166662</v>
      </c>
      <c r="L11" s="542">
        <f t="shared" si="2"/>
        <v>548260803.95333326</v>
      </c>
      <c r="M11" s="542">
        <f t="shared" si="2"/>
        <v>2248681471.3000002</v>
      </c>
      <c r="N11" s="542">
        <f t="shared" si="2"/>
        <v>3783607392</v>
      </c>
    </row>
    <row r="12" spans="1:14" ht="12" customHeight="1" x14ac:dyDescent="0.2">
      <c r="A12" s="502">
        <v>1</v>
      </c>
      <c r="B12" s="503" t="s">
        <v>56</v>
      </c>
      <c r="C12" s="504" t="s">
        <v>41</v>
      </c>
      <c r="D12" s="175">
        <f>ROUND(G12+H12+I12+J12+K12+L12+M12+N12+E12+F12,0)</f>
        <v>35973864</v>
      </c>
      <c r="E12" s="175">
        <v>570970</v>
      </c>
      <c r="F12" s="175">
        <v>479033</v>
      </c>
      <c r="G12" s="175">
        <v>2138855.5083333333</v>
      </c>
      <c r="H12" s="175">
        <v>0</v>
      </c>
      <c r="I12" s="175">
        <v>1759436.0749999997</v>
      </c>
      <c r="J12" s="175">
        <v>30895.200000000001</v>
      </c>
      <c r="K12" s="544">
        <v>0</v>
      </c>
      <c r="L12" s="544">
        <v>2729811.5999999996</v>
      </c>
      <c r="M12" s="544">
        <v>10682860</v>
      </c>
      <c r="N12" s="544">
        <v>17582003</v>
      </c>
    </row>
    <row r="13" spans="1:14" x14ac:dyDescent="0.2">
      <c r="A13" s="502">
        <v>2</v>
      </c>
      <c r="B13" s="505" t="s">
        <v>57</v>
      </c>
      <c r="C13" s="504" t="s">
        <v>209</v>
      </c>
      <c r="D13" s="175">
        <f t="shared" ref="D13:D76" si="3">ROUND(G13+H13+I13+J13+K13+L13+M13+N13+E13+F13,0)</f>
        <v>36320574</v>
      </c>
      <c r="E13" s="175">
        <v>574752.19999999995</v>
      </c>
      <c r="F13" s="175">
        <v>684705</v>
      </c>
      <c r="G13" s="175">
        <v>2213027.96</v>
      </c>
      <c r="H13" s="175">
        <v>0</v>
      </c>
      <c r="I13" s="175">
        <v>1715779.72</v>
      </c>
      <c r="J13" s="175">
        <v>0</v>
      </c>
      <c r="K13" s="544">
        <v>0</v>
      </c>
      <c r="L13" s="544">
        <v>2052324</v>
      </c>
      <c r="M13" s="544">
        <v>10849186</v>
      </c>
      <c r="N13" s="544">
        <v>18230799</v>
      </c>
    </row>
    <row r="14" spans="1:14" x14ac:dyDescent="0.2">
      <c r="A14" s="502">
        <v>3</v>
      </c>
      <c r="B14" s="506" t="s">
        <v>58</v>
      </c>
      <c r="C14" s="504" t="s">
        <v>5</v>
      </c>
      <c r="D14" s="175">
        <f t="shared" si="3"/>
        <v>111475460</v>
      </c>
      <c r="E14" s="175">
        <v>1850297</v>
      </c>
      <c r="F14" s="175">
        <v>1159647</v>
      </c>
      <c r="G14" s="175">
        <v>6250259.3166666664</v>
      </c>
      <c r="H14" s="175">
        <v>730413</v>
      </c>
      <c r="I14" s="175">
        <v>6289974.6750000007</v>
      </c>
      <c r="J14" s="175">
        <v>0</v>
      </c>
      <c r="K14" s="544">
        <v>0</v>
      </c>
      <c r="L14" s="544">
        <v>7797974.0599999996</v>
      </c>
      <c r="M14" s="544">
        <v>33693666</v>
      </c>
      <c r="N14" s="544">
        <v>53703229</v>
      </c>
    </row>
    <row r="15" spans="1:14" ht="14.25" customHeight="1" x14ac:dyDescent="0.2">
      <c r="A15" s="502">
        <v>4</v>
      </c>
      <c r="B15" s="503" t="s">
        <v>59</v>
      </c>
      <c r="C15" s="504" t="s">
        <v>210</v>
      </c>
      <c r="D15" s="175">
        <f t="shared" si="3"/>
        <v>38655617</v>
      </c>
      <c r="E15" s="175">
        <v>601220</v>
      </c>
      <c r="F15" s="175">
        <v>605858</v>
      </c>
      <c r="G15" s="175">
        <v>2371736.12</v>
      </c>
      <c r="H15" s="175">
        <v>0</v>
      </c>
      <c r="I15" s="175">
        <v>1624418.72</v>
      </c>
      <c r="J15" s="175">
        <v>0</v>
      </c>
      <c r="K15" s="544">
        <v>0</v>
      </c>
      <c r="L15" s="544">
        <v>1891227.5999999999</v>
      </c>
      <c r="M15" s="544">
        <v>11756127</v>
      </c>
      <c r="N15" s="544">
        <v>19805030</v>
      </c>
    </row>
    <row r="16" spans="1:14" x14ac:dyDescent="0.2">
      <c r="A16" s="502">
        <v>5</v>
      </c>
      <c r="B16" s="503" t="s">
        <v>60</v>
      </c>
      <c r="C16" s="504" t="s">
        <v>8</v>
      </c>
      <c r="D16" s="175">
        <f t="shared" si="3"/>
        <v>41880471</v>
      </c>
      <c r="E16" s="175">
        <v>685248</v>
      </c>
      <c r="F16" s="175">
        <v>641190</v>
      </c>
      <c r="G16" s="175">
        <v>2629673.0916666668</v>
      </c>
      <c r="H16" s="175">
        <v>0</v>
      </c>
      <c r="I16" s="175">
        <v>2087133.45</v>
      </c>
      <c r="J16" s="175">
        <v>26481.599999999999</v>
      </c>
      <c r="K16" s="544">
        <v>0</v>
      </c>
      <c r="L16" s="544">
        <v>1959638.4</v>
      </c>
      <c r="M16" s="544">
        <v>12754652</v>
      </c>
      <c r="N16" s="544">
        <v>21096454</v>
      </c>
    </row>
    <row r="17" spans="1:14" x14ac:dyDescent="0.2">
      <c r="A17" s="502">
        <v>6</v>
      </c>
      <c r="B17" s="506" t="s">
        <v>61</v>
      </c>
      <c r="C17" s="504" t="s">
        <v>62</v>
      </c>
      <c r="D17" s="175">
        <f t="shared" si="3"/>
        <v>297519726</v>
      </c>
      <c r="E17" s="175">
        <v>5174024</v>
      </c>
      <c r="F17" s="175">
        <v>401302</v>
      </c>
      <c r="G17" s="175">
        <v>18406388.281666666</v>
      </c>
      <c r="H17" s="175">
        <v>1569345</v>
      </c>
      <c r="I17" s="175">
        <v>17968846.533333331</v>
      </c>
      <c r="J17" s="175">
        <v>0</v>
      </c>
      <c r="K17" s="544">
        <v>14952514.678333335</v>
      </c>
      <c r="L17" s="544">
        <v>16915122</v>
      </c>
      <c r="M17" s="544">
        <v>85504037</v>
      </c>
      <c r="N17" s="544">
        <v>136628147</v>
      </c>
    </row>
    <row r="18" spans="1:14" x14ac:dyDescent="0.2">
      <c r="A18" s="502">
        <v>7</v>
      </c>
      <c r="B18" s="503" t="s">
        <v>63</v>
      </c>
      <c r="C18" s="504" t="s">
        <v>211</v>
      </c>
      <c r="D18" s="175">
        <f t="shared" si="3"/>
        <v>108948239</v>
      </c>
      <c r="E18" s="175">
        <v>1803241</v>
      </c>
      <c r="F18" s="175">
        <v>762064</v>
      </c>
      <c r="G18" s="175">
        <v>6759253.1983333342</v>
      </c>
      <c r="H18" s="175">
        <v>0</v>
      </c>
      <c r="I18" s="175">
        <v>5483724.0499999998</v>
      </c>
      <c r="J18" s="175">
        <v>22068</v>
      </c>
      <c r="K18" s="544">
        <v>0</v>
      </c>
      <c r="L18" s="544">
        <v>5797341.6799999997</v>
      </c>
      <c r="M18" s="544">
        <v>33363168</v>
      </c>
      <c r="N18" s="544">
        <v>54957379</v>
      </c>
    </row>
    <row r="19" spans="1:14" x14ac:dyDescent="0.2">
      <c r="A19" s="502">
        <v>8</v>
      </c>
      <c r="B19" s="506" t="s">
        <v>64</v>
      </c>
      <c r="C19" s="504" t="s">
        <v>17</v>
      </c>
      <c r="D19" s="175">
        <f t="shared" si="3"/>
        <v>43520154</v>
      </c>
      <c r="E19" s="175">
        <v>721380</v>
      </c>
      <c r="F19" s="175">
        <v>498745</v>
      </c>
      <c r="G19" s="175">
        <v>2801498.541666667</v>
      </c>
      <c r="H19" s="175">
        <v>4174</v>
      </c>
      <c r="I19" s="175">
        <v>2376947.2799999998</v>
      </c>
      <c r="J19" s="175">
        <v>0</v>
      </c>
      <c r="K19" s="544">
        <v>0</v>
      </c>
      <c r="L19" s="544">
        <v>1469728.8</v>
      </c>
      <c r="M19" s="544">
        <v>13476308</v>
      </c>
      <c r="N19" s="544">
        <v>22171372</v>
      </c>
    </row>
    <row r="20" spans="1:14" x14ac:dyDescent="0.2">
      <c r="A20" s="502">
        <v>9</v>
      </c>
      <c r="B20" s="506" t="s">
        <v>65</v>
      </c>
      <c r="C20" s="504" t="s">
        <v>6</v>
      </c>
      <c r="D20" s="175">
        <f t="shared" si="3"/>
        <v>41664130</v>
      </c>
      <c r="E20" s="175">
        <v>638613</v>
      </c>
      <c r="F20" s="175">
        <v>725616</v>
      </c>
      <c r="G20" s="175">
        <v>2493049.7416666662</v>
      </c>
      <c r="H20" s="175">
        <v>20869</v>
      </c>
      <c r="I20" s="175">
        <v>1892891.75</v>
      </c>
      <c r="J20" s="175">
        <v>0</v>
      </c>
      <c r="K20" s="544">
        <v>0</v>
      </c>
      <c r="L20" s="544">
        <v>4056098.4000000004</v>
      </c>
      <c r="M20" s="544">
        <v>11988946</v>
      </c>
      <c r="N20" s="544">
        <v>19848046</v>
      </c>
    </row>
    <row r="21" spans="1:14" x14ac:dyDescent="0.2">
      <c r="A21" s="502">
        <v>10</v>
      </c>
      <c r="B21" s="506" t="s">
        <v>66</v>
      </c>
      <c r="C21" s="504" t="s">
        <v>18</v>
      </c>
      <c r="D21" s="175">
        <f t="shared" si="3"/>
        <v>52798820</v>
      </c>
      <c r="E21" s="175">
        <v>871791</v>
      </c>
      <c r="F21" s="175">
        <v>604742</v>
      </c>
      <c r="G21" s="175">
        <v>3413696.5466666669</v>
      </c>
      <c r="H21" s="175">
        <v>0</v>
      </c>
      <c r="I21" s="175">
        <v>2895979.95</v>
      </c>
      <c r="J21" s="175">
        <v>4413.6000000000004</v>
      </c>
      <c r="K21" s="544">
        <v>0</v>
      </c>
      <c r="L21" s="544">
        <v>3767007.6</v>
      </c>
      <c r="M21" s="544">
        <v>15435615</v>
      </c>
      <c r="N21" s="544">
        <v>25805574</v>
      </c>
    </row>
    <row r="22" spans="1:14" x14ac:dyDescent="0.2">
      <c r="A22" s="502">
        <v>11</v>
      </c>
      <c r="B22" s="506" t="s">
        <v>67</v>
      </c>
      <c r="C22" s="504" t="s">
        <v>7</v>
      </c>
      <c r="D22" s="175">
        <f t="shared" si="3"/>
        <v>41248480</v>
      </c>
      <c r="E22" s="175">
        <v>650797</v>
      </c>
      <c r="F22" s="175">
        <v>656439</v>
      </c>
      <c r="G22" s="175">
        <v>2535290.8433333328</v>
      </c>
      <c r="H22" s="175">
        <v>12522</v>
      </c>
      <c r="I22" s="175">
        <v>2016245.75</v>
      </c>
      <c r="J22" s="175">
        <v>0</v>
      </c>
      <c r="K22" s="544">
        <v>0</v>
      </c>
      <c r="L22" s="544">
        <v>3581636.3999999994</v>
      </c>
      <c r="M22" s="544">
        <v>11859798</v>
      </c>
      <c r="N22" s="544">
        <v>19935751</v>
      </c>
    </row>
    <row r="23" spans="1:14" x14ac:dyDescent="0.2">
      <c r="A23" s="502">
        <v>12</v>
      </c>
      <c r="B23" s="506" t="s">
        <v>68</v>
      </c>
      <c r="C23" s="504" t="s">
        <v>19</v>
      </c>
      <c r="D23" s="175">
        <f t="shared" si="3"/>
        <v>77908189</v>
      </c>
      <c r="E23" s="175">
        <v>1341507</v>
      </c>
      <c r="F23" s="175">
        <v>885913</v>
      </c>
      <c r="G23" s="175">
        <v>5071811.9800000004</v>
      </c>
      <c r="H23" s="175">
        <v>4174</v>
      </c>
      <c r="I23" s="175">
        <v>4167322</v>
      </c>
      <c r="J23" s="175">
        <v>0</v>
      </c>
      <c r="K23" s="544">
        <v>0</v>
      </c>
      <c r="L23" s="544">
        <v>2206800</v>
      </c>
      <c r="M23" s="544">
        <v>24281046</v>
      </c>
      <c r="N23" s="544">
        <v>39949615</v>
      </c>
    </row>
    <row r="24" spans="1:14" x14ac:dyDescent="0.2">
      <c r="A24" s="502">
        <v>13</v>
      </c>
      <c r="B24" s="506" t="s">
        <v>230</v>
      </c>
      <c r="C24" s="504" t="s">
        <v>231</v>
      </c>
      <c r="D24" s="175">
        <f t="shared" si="3"/>
        <v>0</v>
      </c>
      <c r="E24" s="175">
        <v>0</v>
      </c>
      <c r="F24" s="175">
        <v>0</v>
      </c>
      <c r="G24" s="175">
        <v>0</v>
      </c>
      <c r="H24" s="175">
        <v>0</v>
      </c>
      <c r="I24" s="175">
        <v>0</v>
      </c>
      <c r="J24" s="175">
        <v>0</v>
      </c>
      <c r="K24" s="544">
        <v>0</v>
      </c>
      <c r="L24" s="544">
        <v>0</v>
      </c>
      <c r="M24" s="544">
        <v>0</v>
      </c>
      <c r="N24" s="544">
        <v>0</v>
      </c>
    </row>
    <row r="25" spans="1:14" x14ac:dyDescent="0.2">
      <c r="A25" s="502">
        <v>14</v>
      </c>
      <c r="B25" s="506" t="s">
        <v>69</v>
      </c>
      <c r="C25" s="504" t="s">
        <v>22</v>
      </c>
      <c r="D25" s="175">
        <f t="shared" si="3"/>
        <v>51101207</v>
      </c>
      <c r="E25" s="175">
        <v>861707</v>
      </c>
      <c r="F25" s="175">
        <v>523663</v>
      </c>
      <c r="G25" s="175">
        <v>3319574.4866666668</v>
      </c>
      <c r="H25" s="175">
        <v>530072</v>
      </c>
      <c r="I25" s="175">
        <v>3038086.6933333334</v>
      </c>
      <c r="J25" s="175">
        <v>48549.599999999999</v>
      </c>
      <c r="K25" s="544">
        <v>0</v>
      </c>
      <c r="L25" s="544">
        <v>983130.51333333342</v>
      </c>
      <c r="M25" s="544">
        <v>16007385</v>
      </c>
      <c r="N25" s="544">
        <v>25789039</v>
      </c>
    </row>
    <row r="26" spans="1:14" x14ac:dyDescent="0.2">
      <c r="A26" s="502">
        <v>15</v>
      </c>
      <c r="B26" s="506" t="s">
        <v>70</v>
      </c>
      <c r="C26" s="504" t="s">
        <v>10</v>
      </c>
      <c r="D26" s="175">
        <f t="shared" si="3"/>
        <v>76981448</v>
      </c>
      <c r="E26" s="175">
        <v>1312938</v>
      </c>
      <c r="F26" s="175">
        <v>947652</v>
      </c>
      <c r="G26" s="175">
        <v>4511191.4766666666</v>
      </c>
      <c r="H26" s="175">
        <v>58433</v>
      </c>
      <c r="I26" s="175">
        <v>4513647.92</v>
      </c>
      <c r="J26" s="175">
        <v>15447.6</v>
      </c>
      <c r="K26" s="544">
        <v>0</v>
      </c>
      <c r="L26" s="544">
        <v>3385231.1999999997</v>
      </c>
      <c r="M26" s="544">
        <v>22983902</v>
      </c>
      <c r="N26" s="544">
        <v>39253005</v>
      </c>
    </row>
    <row r="27" spans="1:14" x14ac:dyDescent="0.2">
      <c r="A27" s="502">
        <v>16</v>
      </c>
      <c r="B27" s="506" t="s">
        <v>71</v>
      </c>
      <c r="C27" s="504" t="s">
        <v>342</v>
      </c>
      <c r="D27" s="175">
        <f t="shared" si="3"/>
        <v>94755734</v>
      </c>
      <c r="E27" s="175">
        <v>1667536</v>
      </c>
      <c r="F27" s="175">
        <v>952859</v>
      </c>
      <c r="G27" s="175">
        <v>5615533.6249999991</v>
      </c>
      <c r="H27" s="175">
        <v>4174</v>
      </c>
      <c r="I27" s="175">
        <v>5402477.4749999996</v>
      </c>
      <c r="J27" s="175">
        <v>2206.8000000000002</v>
      </c>
      <c r="K27" s="544">
        <v>0</v>
      </c>
      <c r="L27" s="544">
        <v>2794912.2199999997</v>
      </c>
      <c r="M27" s="544">
        <v>29473990</v>
      </c>
      <c r="N27" s="544">
        <v>48842045</v>
      </c>
    </row>
    <row r="28" spans="1:14" x14ac:dyDescent="0.2">
      <c r="A28" s="502">
        <v>17</v>
      </c>
      <c r="B28" s="506" t="s">
        <v>72</v>
      </c>
      <c r="C28" s="504" t="s">
        <v>9</v>
      </c>
      <c r="D28" s="175">
        <f t="shared" si="3"/>
        <v>174391565</v>
      </c>
      <c r="E28" s="175">
        <v>3107776</v>
      </c>
      <c r="F28" s="175">
        <v>1356764</v>
      </c>
      <c r="G28" s="175">
        <v>9311317.9733333327</v>
      </c>
      <c r="H28" s="175">
        <v>4174</v>
      </c>
      <c r="I28" s="175">
        <v>10172728.050000001</v>
      </c>
      <c r="J28" s="175">
        <v>99306</v>
      </c>
      <c r="K28" s="544">
        <v>0</v>
      </c>
      <c r="L28" s="544">
        <v>9286955.2400000002</v>
      </c>
      <c r="M28" s="544">
        <v>52079232</v>
      </c>
      <c r="N28" s="544">
        <v>88973312</v>
      </c>
    </row>
    <row r="29" spans="1:14" x14ac:dyDescent="0.2">
      <c r="A29" s="502">
        <v>18</v>
      </c>
      <c r="B29" s="503" t="s">
        <v>73</v>
      </c>
      <c r="C29" s="504" t="s">
        <v>11</v>
      </c>
      <c r="D29" s="175">
        <f t="shared" si="3"/>
        <v>31962311</v>
      </c>
      <c r="E29" s="175">
        <v>544081</v>
      </c>
      <c r="F29" s="175">
        <v>493538</v>
      </c>
      <c r="G29" s="175">
        <v>1846283.6850000005</v>
      </c>
      <c r="H29" s="175">
        <v>313034</v>
      </c>
      <c r="I29" s="175">
        <v>1885006.0533333332</v>
      </c>
      <c r="J29" s="175">
        <v>0</v>
      </c>
      <c r="K29" s="544">
        <v>0</v>
      </c>
      <c r="L29" s="544">
        <v>1599930.0000000002</v>
      </c>
      <c r="M29" s="544">
        <v>9330667</v>
      </c>
      <c r="N29" s="544">
        <v>15949771</v>
      </c>
    </row>
    <row r="30" spans="1:14" x14ac:dyDescent="0.2">
      <c r="A30" s="502">
        <v>19</v>
      </c>
      <c r="B30" s="503" t="s">
        <v>74</v>
      </c>
      <c r="C30" s="504" t="s">
        <v>212</v>
      </c>
      <c r="D30" s="175">
        <f t="shared" si="3"/>
        <v>26676968</v>
      </c>
      <c r="E30" s="175">
        <v>417199</v>
      </c>
      <c r="F30" s="175">
        <v>336588</v>
      </c>
      <c r="G30" s="175">
        <v>1659555.8766666665</v>
      </c>
      <c r="H30" s="175">
        <v>8348</v>
      </c>
      <c r="I30" s="175">
        <v>1389920.96</v>
      </c>
      <c r="J30" s="175">
        <v>0</v>
      </c>
      <c r="K30" s="544">
        <v>0</v>
      </c>
      <c r="L30" s="544">
        <v>2526786</v>
      </c>
      <c r="M30" s="544">
        <v>7677604</v>
      </c>
      <c r="N30" s="544">
        <v>12660966</v>
      </c>
    </row>
    <row r="31" spans="1:14" x14ac:dyDescent="0.2">
      <c r="A31" s="502">
        <v>20</v>
      </c>
      <c r="B31" s="503" t="s">
        <v>75</v>
      </c>
      <c r="C31" s="504" t="s">
        <v>343</v>
      </c>
      <c r="D31" s="175">
        <f t="shared" si="3"/>
        <v>130951365</v>
      </c>
      <c r="E31" s="175">
        <v>2205735</v>
      </c>
      <c r="F31" s="175">
        <v>847606</v>
      </c>
      <c r="G31" s="175">
        <v>7435043.956666667</v>
      </c>
      <c r="H31" s="175">
        <v>66780</v>
      </c>
      <c r="I31" s="175">
        <v>7443702.666666666</v>
      </c>
      <c r="J31" s="175">
        <v>0</v>
      </c>
      <c r="K31" s="544">
        <v>0</v>
      </c>
      <c r="L31" s="544">
        <v>9320235.5999999996</v>
      </c>
      <c r="M31" s="544">
        <v>38632399</v>
      </c>
      <c r="N31" s="544">
        <v>64999863</v>
      </c>
    </row>
    <row r="32" spans="1:14" x14ac:dyDescent="0.2">
      <c r="A32" s="502">
        <v>21</v>
      </c>
      <c r="B32" s="503" t="s">
        <v>76</v>
      </c>
      <c r="C32" s="504" t="s">
        <v>38</v>
      </c>
      <c r="D32" s="175">
        <f t="shared" si="3"/>
        <v>108827579</v>
      </c>
      <c r="E32" s="175">
        <v>1909116</v>
      </c>
      <c r="F32" s="175">
        <v>181125</v>
      </c>
      <c r="G32" s="175">
        <v>5654942.291666666</v>
      </c>
      <c r="H32" s="175">
        <v>876496</v>
      </c>
      <c r="I32" s="175">
        <v>6579213.7750000004</v>
      </c>
      <c r="J32" s="175">
        <v>116960</v>
      </c>
      <c r="K32" s="544">
        <v>0</v>
      </c>
      <c r="L32" s="544">
        <v>12174915.6</v>
      </c>
      <c r="M32" s="544">
        <v>31678700</v>
      </c>
      <c r="N32" s="544">
        <v>49656110</v>
      </c>
    </row>
    <row r="33" spans="1:14" x14ac:dyDescent="0.2">
      <c r="A33" s="502">
        <v>22</v>
      </c>
      <c r="B33" s="506" t="s">
        <v>77</v>
      </c>
      <c r="C33" s="504" t="s">
        <v>78</v>
      </c>
      <c r="D33" s="175">
        <f t="shared" si="3"/>
        <v>51209851</v>
      </c>
      <c r="E33" s="175">
        <v>799084</v>
      </c>
      <c r="F33" s="175">
        <v>267893</v>
      </c>
      <c r="G33" s="175">
        <v>3032314.8333333335</v>
      </c>
      <c r="H33" s="175">
        <v>7611</v>
      </c>
      <c r="I33" s="175">
        <v>2853984.1366666667</v>
      </c>
      <c r="J33" s="175">
        <v>0</v>
      </c>
      <c r="K33" s="544">
        <v>0</v>
      </c>
      <c r="L33" s="544">
        <v>5102647.5599999996</v>
      </c>
      <c r="M33" s="544">
        <v>14535424</v>
      </c>
      <c r="N33" s="544">
        <v>24610892</v>
      </c>
    </row>
    <row r="34" spans="1:14" ht="12" customHeight="1" x14ac:dyDescent="0.2">
      <c r="A34" s="502">
        <v>23</v>
      </c>
      <c r="B34" s="506" t="s">
        <v>79</v>
      </c>
      <c r="C34" s="504" t="s">
        <v>80</v>
      </c>
      <c r="D34" s="175">
        <f t="shared" si="3"/>
        <v>0</v>
      </c>
      <c r="E34" s="175">
        <v>0</v>
      </c>
      <c r="F34" s="175">
        <v>0</v>
      </c>
      <c r="G34" s="175">
        <v>0</v>
      </c>
      <c r="H34" s="175">
        <v>0</v>
      </c>
      <c r="I34" s="175">
        <v>0</v>
      </c>
      <c r="J34" s="175">
        <v>0</v>
      </c>
      <c r="K34" s="544">
        <v>0</v>
      </c>
      <c r="L34" s="544">
        <v>0</v>
      </c>
      <c r="M34" s="544">
        <v>0</v>
      </c>
      <c r="N34" s="544">
        <v>0</v>
      </c>
    </row>
    <row r="35" spans="1:14" ht="24" x14ac:dyDescent="0.2">
      <c r="A35" s="502">
        <v>24</v>
      </c>
      <c r="B35" s="506" t="s">
        <v>81</v>
      </c>
      <c r="C35" s="504" t="s">
        <v>82</v>
      </c>
      <c r="D35" s="175">
        <f t="shared" si="3"/>
        <v>0</v>
      </c>
      <c r="E35" s="175">
        <v>0</v>
      </c>
      <c r="F35" s="175">
        <v>0</v>
      </c>
      <c r="G35" s="175">
        <v>0</v>
      </c>
      <c r="H35" s="175">
        <v>0</v>
      </c>
      <c r="I35" s="175">
        <v>0</v>
      </c>
      <c r="J35" s="175">
        <v>0</v>
      </c>
      <c r="K35" s="544"/>
      <c r="L35" s="544">
        <v>0</v>
      </c>
      <c r="M35" s="544">
        <v>0</v>
      </c>
      <c r="N35" s="544">
        <v>0</v>
      </c>
    </row>
    <row r="36" spans="1:14" x14ac:dyDescent="0.2">
      <c r="A36" s="502">
        <v>25</v>
      </c>
      <c r="B36" s="503" t="s">
        <v>83</v>
      </c>
      <c r="C36" s="504" t="s">
        <v>84</v>
      </c>
      <c r="D36" s="175">
        <f t="shared" si="3"/>
        <v>454888597</v>
      </c>
      <c r="E36" s="528">
        <v>10036723.619999999</v>
      </c>
      <c r="F36" s="528">
        <f>1267131+409856+204928</f>
        <v>1881915</v>
      </c>
      <c r="G36" s="175">
        <v>27457657.831666701</v>
      </c>
      <c r="H36" s="175">
        <v>8348</v>
      </c>
      <c r="I36" s="175">
        <v>35962040.524999999</v>
      </c>
      <c r="J36" s="175">
        <v>17654.400000000001</v>
      </c>
      <c r="K36" s="544">
        <f>35495942.655+793212</f>
        <v>36289154.655000001</v>
      </c>
      <c r="L36" s="544">
        <f>44847723+164378</f>
        <v>45012101</v>
      </c>
      <c r="M36" s="544">
        <v>20420989</v>
      </c>
      <c r="N36" s="544">
        <f>263294197+14507816</f>
        <v>277802013</v>
      </c>
    </row>
    <row r="37" spans="1:14" ht="15.75" customHeight="1" x14ac:dyDescent="0.2">
      <c r="A37" s="502">
        <v>26</v>
      </c>
      <c r="B37" s="506" t="s">
        <v>85</v>
      </c>
      <c r="C37" s="504" t="s">
        <v>86</v>
      </c>
      <c r="D37" s="175">
        <f t="shared" si="3"/>
        <v>0</v>
      </c>
      <c r="E37" s="528"/>
      <c r="F37" s="528"/>
      <c r="G37" s="175">
        <v>0</v>
      </c>
      <c r="H37" s="175">
        <v>0</v>
      </c>
      <c r="I37" s="175">
        <v>0</v>
      </c>
      <c r="J37" s="175">
        <v>0</v>
      </c>
      <c r="K37" s="544"/>
      <c r="L37" s="544"/>
      <c r="M37" s="544">
        <v>0</v>
      </c>
      <c r="N37" s="544"/>
    </row>
    <row r="38" spans="1:14" x14ac:dyDescent="0.2">
      <c r="A38" s="502">
        <v>27</v>
      </c>
      <c r="B38" s="505" t="s">
        <v>87</v>
      </c>
      <c r="C38" s="504" t="s">
        <v>88</v>
      </c>
      <c r="D38" s="175">
        <f t="shared" si="3"/>
        <v>153330309</v>
      </c>
      <c r="E38" s="175">
        <v>0</v>
      </c>
      <c r="F38" s="175">
        <v>0</v>
      </c>
      <c r="G38" s="175">
        <v>0</v>
      </c>
      <c r="H38" s="175">
        <v>0</v>
      </c>
      <c r="I38" s="175">
        <v>0</v>
      </c>
      <c r="J38" s="175">
        <v>0</v>
      </c>
      <c r="K38" s="544">
        <v>0</v>
      </c>
      <c r="L38" s="544">
        <v>10676230.84</v>
      </c>
      <c r="M38" s="544">
        <v>142654078</v>
      </c>
      <c r="N38" s="544">
        <v>0</v>
      </c>
    </row>
    <row r="39" spans="1:14" x14ac:dyDescent="0.2">
      <c r="A39" s="502">
        <v>28</v>
      </c>
      <c r="B39" s="505" t="s">
        <v>89</v>
      </c>
      <c r="C39" s="504" t="s">
        <v>39</v>
      </c>
      <c r="D39" s="175">
        <f t="shared" si="3"/>
        <v>147171051</v>
      </c>
      <c r="E39" s="175">
        <v>2569996</v>
      </c>
      <c r="F39" s="175">
        <v>831613</v>
      </c>
      <c r="G39" s="175">
        <v>9720221.3200000003</v>
      </c>
      <c r="H39" s="175">
        <v>45912</v>
      </c>
      <c r="I39" s="175">
        <v>8404012.1999999993</v>
      </c>
      <c r="J39" s="175">
        <v>22068</v>
      </c>
      <c r="K39" s="544">
        <v>0</v>
      </c>
      <c r="L39" s="544">
        <v>10706798.919999998</v>
      </c>
      <c r="M39" s="544">
        <v>44353541</v>
      </c>
      <c r="N39" s="544">
        <v>70516889</v>
      </c>
    </row>
    <row r="40" spans="1:14" ht="12.75" customHeight="1" x14ac:dyDescent="0.2">
      <c r="A40" s="502">
        <v>29</v>
      </c>
      <c r="B40" s="503" t="s">
        <v>90</v>
      </c>
      <c r="C40" s="504" t="s">
        <v>37</v>
      </c>
      <c r="D40" s="175">
        <f t="shared" si="3"/>
        <v>215723343</v>
      </c>
      <c r="E40" s="175">
        <v>3883354</v>
      </c>
      <c r="F40" s="175">
        <v>293445</v>
      </c>
      <c r="G40" s="175">
        <v>10423168.99</v>
      </c>
      <c r="H40" s="175">
        <v>8348</v>
      </c>
      <c r="I40" s="175">
        <v>13543517.35</v>
      </c>
      <c r="J40" s="175">
        <v>591422.39999999991</v>
      </c>
      <c r="K40" s="544">
        <v>0</v>
      </c>
      <c r="L40" s="544">
        <v>14325290.613333333</v>
      </c>
      <c r="M40" s="544">
        <v>71001012</v>
      </c>
      <c r="N40" s="544">
        <v>101653785</v>
      </c>
    </row>
    <row r="41" spans="1:14" x14ac:dyDescent="0.2">
      <c r="A41" s="502">
        <v>30</v>
      </c>
      <c r="B41" s="505" t="s">
        <v>91</v>
      </c>
      <c r="C41" s="504" t="s">
        <v>16</v>
      </c>
      <c r="D41" s="175">
        <f t="shared" si="3"/>
        <v>45810594</v>
      </c>
      <c r="E41" s="175">
        <v>743228</v>
      </c>
      <c r="F41" s="175">
        <v>562715</v>
      </c>
      <c r="G41" s="175">
        <v>2738397.9233333338</v>
      </c>
      <c r="H41" s="175">
        <v>8348</v>
      </c>
      <c r="I41" s="175">
        <v>2288997.0999999996</v>
      </c>
      <c r="J41" s="175">
        <v>0</v>
      </c>
      <c r="K41" s="544">
        <v>0</v>
      </c>
      <c r="L41" s="544">
        <v>3049797.5999999996</v>
      </c>
      <c r="M41" s="544">
        <v>13921380</v>
      </c>
      <c r="N41" s="544">
        <v>22497730</v>
      </c>
    </row>
    <row r="42" spans="1:14" x14ac:dyDescent="0.2">
      <c r="A42" s="502">
        <v>31</v>
      </c>
      <c r="B42" s="506" t="s">
        <v>92</v>
      </c>
      <c r="C42" s="504" t="s">
        <v>21</v>
      </c>
      <c r="D42" s="175">
        <f t="shared" si="3"/>
        <v>146925258</v>
      </c>
      <c r="E42" s="175">
        <v>2667049</v>
      </c>
      <c r="F42" s="175">
        <v>744584</v>
      </c>
      <c r="G42" s="175">
        <v>7077539.7200000007</v>
      </c>
      <c r="H42" s="175">
        <v>20869</v>
      </c>
      <c r="I42" s="175">
        <v>8852474.4250000007</v>
      </c>
      <c r="J42" s="175">
        <v>22068</v>
      </c>
      <c r="K42" s="544">
        <v>0</v>
      </c>
      <c r="L42" s="544">
        <v>4787163.4000000004</v>
      </c>
      <c r="M42" s="544">
        <v>46063692</v>
      </c>
      <c r="N42" s="544">
        <v>76689818</v>
      </c>
    </row>
    <row r="43" spans="1:14" x14ac:dyDescent="0.2">
      <c r="A43" s="502">
        <v>32</v>
      </c>
      <c r="B43" s="505" t="s">
        <v>93</v>
      </c>
      <c r="C43" s="504" t="s">
        <v>24</v>
      </c>
      <c r="D43" s="175">
        <f t="shared" si="3"/>
        <v>57220555</v>
      </c>
      <c r="E43" s="175">
        <v>986909</v>
      </c>
      <c r="F43" s="175">
        <v>714458</v>
      </c>
      <c r="G43" s="175">
        <v>2837998.99</v>
      </c>
      <c r="H43" s="175">
        <v>0</v>
      </c>
      <c r="I43" s="175">
        <v>3054708.9749999996</v>
      </c>
      <c r="J43" s="175">
        <v>0</v>
      </c>
      <c r="K43" s="544">
        <v>0</v>
      </c>
      <c r="L43" s="544">
        <v>732657.6</v>
      </c>
      <c r="M43" s="544">
        <v>18378860</v>
      </c>
      <c r="N43" s="544">
        <v>30514962</v>
      </c>
    </row>
    <row r="44" spans="1:14" x14ac:dyDescent="0.2">
      <c r="A44" s="502">
        <v>33</v>
      </c>
      <c r="B44" s="503" t="s">
        <v>94</v>
      </c>
      <c r="C44" s="504" t="s">
        <v>213</v>
      </c>
      <c r="D44" s="175">
        <f t="shared" si="3"/>
        <v>145019988</v>
      </c>
      <c r="E44" s="175">
        <v>2588903</v>
      </c>
      <c r="F44" s="175">
        <v>992654</v>
      </c>
      <c r="G44" s="175">
        <v>9497021.0400000028</v>
      </c>
      <c r="H44" s="175">
        <v>0</v>
      </c>
      <c r="I44" s="175">
        <v>8653571.5999999996</v>
      </c>
      <c r="J44" s="175">
        <v>8827.2000000000007</v>
      </c>
      <c r="K44" s="544">
        <v>0</v>
      </c>
      <c r="L44" s="544">
        <v>4431254.4000000004</v>
      </c>
      <c r="M44" s="544">
        <v>44826859</v>
      </c>
      <c r="N44" s="544">
        <v>74020898</v>
      </c>
    </row>
    <row r="45" spans="1:14" x14ac:dyDescent="0.2">
      <c r="A45" s="502">
        <v>34</v>
      </c>
      <c r="B45" s="507" t="s">
        <v>95</v>
      </c>
      <c r="C45" s="508" t="s">
        <v>214</v>
      </c>
      <c r="D45" s="175">
        <f t="shared" si="3"/>
        <v>51031794</v>
      </c>
      <c r="E45" s="175">
        <v>873891</v>
      </c>
      <c r="F45" s="175">
        <v>613296</v>
      </c>
      <c r="G45" s="175">
        <v>3250428.4033333343</v>
      </c>
      <c r="H45" s="175">
        <v>0</v>
      </c>
      <c r="I45" s="175">
        <v>2659695.15</v>
      </c>
      <c r="J45" s="175">
        <v>0</v>
      </c>
      <c r="K45" s="544">
        <v>0</v>
      </c>
      <c r="L45" s="544">
        <v>1672754.4000000001</v>
      </c>
      <c r="M45" s="544">
        <v>15163833</v>
      </c>
      <c r="N45" s="544">
        <v>26797896</v>
      </c>
    </row>
    <row r="46" spans="1:14" x14ac:dyDescent="0.2">
      <c r="A46" s="502">
        <v>35</v>
      </c>
      <c r="B46" s="503" t="s">
        <v>96</v>
      </c>
      <c r="C46" s="504" t="s">
        <v>215</v>
      </c>
      <c r="D46" s="175">
        <f t="shared" si="3"/>
        <v>32257471</v>
      </c>
      <c r="E46" s="175">
        <v>537359</v>
      </c>
      <c r="F46" s="175">
        <v>466016</v>
      </c>
      <c r="G46" s="175">
        <v>2146738.1366666667</v>
      </c>
      <c r="H46" s="175">
        <v>8348</v>
      </c>
      <c r="I46" s="175">
        <v>1523200.1866666665</v>
      </c>
      <c r="J46" s="175">
        <v>0</v>
      </c>
      <c r="K46" s="544">
        <v>0</v>
      </c>
      <c r="L46" s="544">
        <v>335433.60000000003</v>
      </c>
      <c r="M46" s="544">
        <v>10049883</v>
      </c>
      <c r="N46" s="544">
        <v>17190493</v>
      </c>
    </row>
    <row r="47" spans="1:14" x14ac:dyDescent="0.2">
      <c r="A47" s="502">
        <v>36</v>
      </c>
      <c r="B47" s="503" t="s">
        <v>97</v>
      </c>
      <c r="C47" s="504" t="s">
        <v>23</v>
      </c>
      <c r="D47" s="175">
        <f t="shared" si="3"/>
        <v>58422119</v>
      </c>
      <c r="E47" s="175">
        <v>955819</v>
      </c>
      <c r="F47" s="175">
        <v>830497</v>
      </c>
      <c r="G47" s="175">
        <v>3705687.1033333335</v>
      </c>
      <c r="H47" s="175">
        <v>154430</v>
      </c>
      <c r="I47" s="175">
        <v>2718775.5999999996</v>
      </c>
      <c r="J47" s="175">
        <v>0</v>
      </c>
      <c r="K47" s="544">
        <v>0</v>
      </c>
      <c r="L47" s="544">
        <v>2513545.1999999997</v>
      </c>
      <c r="M47" s="544">
        <v>17312141</v>
      </c>
      <c r="N47" s="544">
        <v>30231224</v>
      </c>
    </row>
    <row r="48" spans="1:14" x14ac:dyDescent="0.2">
      <c r="A48" s="502">
        <v>37</v>
      </c>
      <c r="B48" s="506" t="s">
        <v>98</v>
      </c>
      <c r="C48" s="504" t="s">
        <v>20</v>
      </c>
      <c r="D48" s="175">
        <f t="shared" si="3"/>
        <v>27503862</v>
      </c>
      <c r="E48" s="175">
        <v>419300</v>
      </c>
      <c r="F48" s="175">
        <v>457090</v>
      </c>
      <c r="G48" s="175">
        <v>1713963.2233333332</v>
      </c>
      <c r="H48" s="175">
        <v>0</v>
      </c>
      <c r="I48" s="175">
        <v>1235684.1200000001</v>
      </c>
      <c r="J48" s="175">
        <v>83858.400000000009</v>
      </c>
      <c r="K48" s="544">
        <v>0</v>
      </c>
      <c r="L48" s="544">
        <v>2100873.5999999996</v>
      </c>
      <c r="M48" s="544">
        <v>8194975</v>
      </c>
      <c r="N48" s="544">
        <v>13298118</v>
      </c>
    </row>
    <row r="49" spans="1:14" x14ac:dyDescent="0.2">
      <c r="A49" s="502">
        <v>38</v>
      </c>
      <c r="B49" s="505" t="s">
        <v>99</v>
      </c>
      <c r="C49" s="504" t="s">
        <v>100</v>
      </c>
      <c r="D49" s="175">
        <f t="shared" si="3"/>
        <v>19231480</v>
      </c>
      <c r="E49" s="175">
        <v>512571</v>
      </c>
      <c r="F49" s="175">
        <v>7438</v>
      </c>
      <c r="G49" s="175">
        <v>2439643.1066666665</v>
      </c>
      <c r="H49" s="175">
        <v>0</v>
      </c>
      <c r="I49" s="175">
        <v>1769133.65</v>
      </c>
      <c r="J49" s="175">
        <v>0</v>
      </c>
      <c r="K49" s="544">
        <v>0</v>
      </c>
      <c r="L49" s="544">
        <v>132408</v>
      </c>
      <c r="M49" s="544">
        <v>314220</v>
      </c>
      <c r="N49" s="544">
        <v>14056066</v>
      </c>
    </row>
    <row r="50" spans="1:14" x14ac:dyDescent="0.2">
      <c r="A50" s="502">
        <v>39</v>
      </c>
      <c r="B50" s="506" t="s">
        <v>101</v>
      </c>
      <c r="C50" s="504" t="s">
        <v>102</v>
      </c>
      <c r="D50" s="175">
        <f t="shared" si="3"/>
        <v>220158342</v>
      </c>
      <c r="E50" s="175">
        <v>3535478</v>
      </c>
      <c r="F50" s="175">
        <v>408368</v>
      </c>
      <c r="G50" s="175">
        <v>12681900.076666668</v>
      </c>
      <c r="H50" s="175">
        <v>29217</v>
      </c>
      <c r="I50" s="175">
        <v>12206407.85</v>
      </c>
      <c r="J50" s="175">
        <v>52963.199999999997</v>
      </c>
      <c r="K50" s="544">
        <v>16001892.294999998</v>
      </c>
      <c r="L50" s="544">
        <v>23152396</v>
      </c>
      <c r="M50" s="544">
        <v>57918602</v>
      </c>
      <c r="N50" s="544">
        <v>94171118</v>
      </c>
    </row>
    <row r="51" spans="1:14" x14ac:dyDescent="0.2">
      <c r="A51" s="502">
        <v>40</v>
      </c>
      <c r="B51" s="503" t="s">
        <v>103</v>
      </c>
      <c r="C51" s="504" t="s">
        <v>220</v>
      </c>
      <c r="D51" s="175">
        <f t="shared" si="3"/>
        <v>46731702</v>
      </c>
      <c r="E51" s="175">
        <v>774318</v>
      </c>
      <c r="F51" s="175">
        <v>734170</v>
      </c>
      <c r="G51" s="175">
        <v>2964212.5550000002</v>
      </c>
      <c r="H51" s="175">
        <v>0</v>
      </c>
      <c r="I51" s="175">
        <v>2167196.1749999998</v>
      </c>
      <c r="J51" s="175">
        <v>4413.6000000000004</v>
      </c>
      <c r="K51" s="544">
        <v>0</v>
      </c>
      <c r="L51" s="544">
        <v>3654460.8</v>
      </c>
      <c r="M51" s="544">
        <v>13632283</v>
      </c>
      <c r="N51" s="544">
        <v>22800648</v>
      </c>
    </row>
    <row r="52" spans="1:14" ht="10.5" customHeight="1" x14ac:dyDescent="0.2">
      <c r="A52" s="502">
        <v>41</v>
      </c>
      <c r="B52" s="503" t="s">
        <v>104</v>
      </c>
      <c r="C52" s="504" t="s">
        <v>2</v>
      </c>
      <c r="D52" s="175">
        <f t="shared" si="3"/>
        <v>157321325</v>
      </c>
      <c r="E52" s="175">
        <v>2760740</v>
      </c>
      <c r="F52" s="175">
        <v>711855</v>
      </c>
      <c r="G52" s="175">
        <v>10360226.503333332</v>
      </c>
      <c r="H52" s="175">
        <v>4174</v>
      </c>
      <c r="I52" s="175">
        <v>8954018.4750000015</v>
      </c>
      <c r="J52" s="175">
        <v>4413.6000000000004</v>
      </c>
      <c r="K52" s="544">
        <v>0</v>
      </c>
      <c r="L52" s="544">
        <v>6810184.7999999998</v>
      </c>
      <c r="M52" s="544">
        <v>46661808</v>
      </c>
      <c r="N52" s="544">
        <v>81053905</v>
      </c>
    </row>
    <row r="53" spans="1:14" x14ac:dyDescent="0.2">
      <c r="A53" s="502">
        <v>42</v>
      </c>
      <c r="B53" s="506" t="s">
        <v>105</v>
      </c>
      <c r="C53" s="504" t="s">
        <v>3</v>
      </c>
      <c r="D53" s="175">
        <f t="shared" si="3"/>
        <v>35720318</v>
      </c>
      <c r="E53" s="175">
        <v>587776</v>
      </c>
      <c r="F53" s="175">
        <v>492422</v>
      </c>
      <c r="G53" s="175">
        <v>2260851.4600000004</v>
      </c>
      <c r="H53" s="175">
        <v>0</v>
      </c>
      <c r="I53" s="175">
        <v>1636717.16</v>
      </c>
      <c r="J53" s="175">
        <v>11034</v>
      </c>
      <c r="K53" s="544">
        <v>0</v>
      </c>
      <c r="L53" s="544">
        <v>1231394.4000000001</v>
      </c>
      <c r="M53" s="544">
        <v>10946097</v>
      </c>
      <c r="N53" s="544">
        <v>18554026</v>
      </c>
    </row>
    <row r="54" spans="1:14" x14ac:dyDescent="0.2">
      <c r="A54" s="502">
        <v>43</v>
      </c>
      <c r="B54" s="505" t="s">
        <v>151</v>
      </c>
      <c r="C54" s="504" t="s">
        <v>32</v>
      </c>
      <c r="D54" s="175">
        <f t="shared" si="3"/>
        <v>48754906</v>
      </c>
      <c r="E54" s="175">
        <v>792384</v>
      </c>
      <c r="F54" s="175">
        <v>663133</v>
      </c>
      <c r="G54" s="175">
        <v>3088778.456666667</v>
      </c>
      <c r="H54" s="175">
        <v>16695</v>
      </c>
      <c r="I54" s="175">
        <v>2408506.84</v>
      </c>
      <c r="J54" s="175">
        <v>37515.599999999999</v>
      </c>
      <c r="K54" s="544">
        <v>0</v>
      </c>
      <c r="L54" s="544">
        <v>4638693.6000000006</v>
      </c>
      <c r="M54" s="544">
        <v>13947039</v>
      </c>
      <c r="N54" s="544">
        <v>23162161</v>
      </c>
    </row>
    <row r="55" spans="1:14" x14ac:dyDescent="0.2">
      <c r="A55" s="502">
        <v>44</v>
      </c>
      <c r="B55" s="506" t="s">
        <v>106</v>
      </c>
      <c r="C55" s="504" t="s">
        <v>216</v>
      </c>
      <c r="D55" s="175">
        <f t="shared" si="3"/>
        <v>54247339</v>
      </c>
      <c r="E55" s="175">
        <v>950357</v>
      </c>
      <c r="F55" s="175">
        <v>786611</v>
      </c>
      <c r="G55" s="175">
        <v>3641164.105</v>
      </c>
      <c r="H55" s="175">
        <v>4174</v>
      </c>
      <c r="I55" s="175">
        <v>2897032.7733333334</v>
      </c>
      <c r="J55" s="175">
        <v>0</v>
      </c>
      <c r="K55" s="544">
        <v>0</v>
      </c>
      <c r="L55" s="544">
        <v>900374.4</v>
      </c>
      <c r="M55" s="544">
        <v>16464301</v>
      </c>
      <c r="N55" s="544">
        <v>28603325</v>
      </c>
    </row>
    <row r="56" spans="1:14" ht="10.5" customHeight="1" x14ac:dyDescent="0.2">
      <c r="A56" s="502">
        <v>45</v>
      </c>
      <c r="B56" s="505" t="s">
        <v>107</v>
      </c>
      <c r="C56" s="504" t="s">
        <v>0</v>
      </c>
      <c r="D56" s="175">
        <f t="shared" si="3"/>
        <v>69167546</v>
      </c>
      <c r="E56" s="175">
        <v>1139420</v>
      </c>
      <c r="F56" s="175">
        <v>801860</v>
      </c>
      <c r="G56" s="175">
        <v>4255846.9166666679</v>
      </c>
      <c r="H56" s="175">
        <v>0</v>
      </c>
      <c r="I56" s="175">
        <v>3728238.5466666669</v>
      </c>
      <c r="J56" s="175">
        <v>44136</v>
      </c>
      <c r="K56" s="544">
        <v>0</v>
      </c>
      <c r="L56" s="544">
        <v>5731059.6000000006</v>
      </c>
      <c r="M56" s="544">
        <v>19887817</v>
      </c>
      <c r="N56" s="544">
        <v>33579168</v>
      </c>
    </row>
    <row r="57" spans="1:14" x14ac:dyDescent="0.2">
      <c r="A57" s="502">
        <v>46</v>
      </c>
      <c r="B57" s="506" t="s">
        <v>108</v>
      </c>
      <c r="C57" s="504" t="s">
        <v>4</v>
      </c>
      <c r="D57" s="175">
        <f t="shared" si="3"/>
        <v>24543288</v>
      </c>
      <c r="E57" s="175">
        <v>379386</v>
      </c>
      <c r="F57" s="175">
        <v>411344</v>
      </c>
      <c r="G57" s="175">
        <v>1577164.0883333334</v>
      </c>
      <c r="H57" s="175">
        <v>0</v>
      </c>
      <c r="I57" s="175">
        <v>1076092.1499999999</v>
      </c>
      <c r="J57" s="175">
        <v>2206.8000000000002</v>
      </c>
      <c r="K57" s="544">
        <v>0</v>
      </c>
      <c r="L57" s="544">
        <v>2058944.4</v>
      </c>
      <c r="M57" s="544">
        <v>7279033</v>
      </c>
      <c r="N57" s="544">
        <v>11759118</v>
      </c>
    </row>
    <row r="58" spans="1:14" x14ac:dyDescent="0.2">
      <c r="A58" s="502">
        <v>47</v>
      </c>
      <c r="B58" s="505" t="s">
        <v>109</v>
      </c>
      <c r="C58" s="504" t="s">
        <v>1</v>
      </c>
      <c r="D58" s="175">
        <f t="shared" si="3"/>
        <v>44976613</v>
      </c>
      <c r="E58" s="175">
        <v>733985</v>
      </c>
      <c r="F58" s="175">
        <v>682845</v>
      </c>
      <c r="G58" s="175">
        <v>2809793.6133333337</v>
      </c>
      <c r="H58" s="175">
        <v>37565</v>
      </c>
      <c r="I58" s="175">
        <v>1912274.25</v>
      </c>
      <c r="J58" s="175">
        <v>0</v>
      </c>
      <c r="K58" s="544">
        <v>0</v>
      </c>
      <c r="L58" s="544">
        <v>1390284</v>
      </c>
      <c r="M58" s="544">
        <v>13965429</v>
      </c>
      <c r="N58" s="544">
        <v>23444437</v>
      </c>
    </row>
    <row r="59" spans="1:14" x14ac:dyDescent="0.2">
      <c r="A59" s="502">
        <v>48</v>
      </c>
      <c r="B59" s="506" t="s">
        <v>110</v>
      </c>
      <c r="C59" s="504" t="s">
        <v>217</v>
      </c>
      <c r="D59" s="175">
        <f t="shared" si="3"/>
        <v>65373252</v>
      </c>
      <c r="E59" s="175">
        <v>1149503</v>
      </c>
      <c r="F59" s="175">
        <v>759089</v>
      </c>
      <c r="G59" s="175">
        <v>4719498.8933333345</v>
      </c>
      <c r="H59" s="175">
        <v>4174</v>
      </c>
      <c r="I59" s="175">
        <v>3460933.4533333331</v>
      </c>
      <c r="J59" s="175">
        <v>11034</v>
      </c>
      <c r="K59" s="544">
        <v>0</v>
      </c>
      <c r="L59" s="544">
        <v>684108</v>
      </c>
      <c r="M59" s="544">
        <v>20181233</v>
      </c>
      <c r="N59" s="544">
        <v>34403679</v>
      </c>
    </row>
    <row r="60" spans="1:14" x14ac:dyDescent="0.2">
      <c r="A60" s="502">
        <v>49</v>
      </c>
      <c r="B60" s="506" t="s">
        <v>111</v>
      </c>
      <c r="C60" s="504" t="s">
        <v>25</v>
      </c>
      <c r="D60" s="175">
        <f t="shared" si="3"/>
        <v>248690042</v>
      </c>
      <c r="E60" s="175">
        <v>4111070</v>
      </c>
      <c r="F60" s="175">
        <v>1015714</v>
      </c>
      <c r="G60" s="175">
        <v>15151593.41</v>
      </c>
      <c r="H60" s="175">
        <v>33390</v>
      </c>
      <c r="I60" s="175">
        <v>13782786.9</v>
      </c>
      <c r="J60" s="175">
        <v>0</v>
      </c>
      <c r="K60" s="544">
        <v>0</v>
      </c>
      <c r="L60" s="544">
        <v>23070228</v>
      </c>
      <c r="M60" s="544">
        <v>71681332</v>
      </c>
      <c r="N60" s="544">
        <v>119843928</v>
      </c>
    </row>
    <row r="61" spans="1:14" x14ac:dyDescent="0.2">
      <c r="A61" s="502">
        <v>50</v>
      </c>
      <c r="B61" s="506" t="s">
        <v>159</v>
      </c>
      <c r="C61" s="504" t="s">
        <v>52</v>
      </c>
      <c r="D61" s="175">
        <f t="shared" si="3"/>
        <v>49777212</v>
      </c>
      <c r="E61" s="175">
        <v>825575</v>
      </c>
      <c r="F61" s="175">
        <v>677638</v>
      </c>
      <c r="G61" s="175">
        <v>3251051.7616666667</v>
      </c>
      <c r="H61" s="175">
        <v>0</v>
      </c>
      <c r="I61" s="175">
        <v>2406018.48</v>
      </c>
      <c r="J61" s="175">
        <v>0</v>
      </c>
      <c r="K61" s="544">
        <v>0</v>
      </c>
      <c r="L61" s="544">
        <v>2692296</v>
      </c>
      <c r="M61" s="544">
        <v>14775660</v>
      </c>
      <c r="N61" s="544">
        <v>25148973</v>
      </c>
    </row>
    <row r="62" spans="1:14" x14ac:dyDescent="0.2">
      <c r="A62" s="502">
        <v>51</v>
      </c>
      <c r="B62" s="506" t="s">
        <v>112</v>
      </c>
      <c r="C62" s="504" t="s">
        <v>218</v>
      </c>
      <c r="D62" s="175">
        <f t="shared" si="3"/>
        <v>36687370</v>
      </c>
      <c r="E62" s="175">
        <v>602061</v>
      </c>
      <c r="F62" s="175">
        <v>589121</v>
      </c>
      <c r="G62" s="175">
        <v>2325785.1349999998</v>
      </c>
      <c r="H62" s="175">
        <v>0</v>
      </c>
      <c r="I62" s="175">
        <v>1820739.5749999997</v>
      </c>
      <c r="J62" s="175">
        <v>0</v>
      </c>
      <c r="K62" s="544">
        <v>0</v>
      </c>
      <c r="L62" s="544">
        <v>1383663.6</v>
      </c>
      <c r="M62" s="544">
        <v>11247413</v>
      </c>
      <c r="N62" s="544">
        <v>18718587</v>
      </c>
    </row>
    <row r="63" spans="1:14" x14ac:dyDescent="0.2">
      <c r="A63" s="502">
        <v>52</v>
      </c>
      <c r="B63" s="505" t="s">
        <v>161</v>
      </c>
      <c r="C63" s="504" t="s">
        <v>219</v>
      </c>
      <c r="D63" s="175">
        <f t="shared" si="3"/>
        <v>41047345</v>
      </c>
      <c r="E63" s="175">
        <v>663401</v>
      </c>
      <c r="F63" s="175">
        <v>172199</v>
      </c>
      <c r="G63" s="175">
        <v>2605373.6999999997</v>
      </c>
      <c r="H63" s="175">
        <v>4174</v>
      </c>
      <c r="I63" s="175">
        <v>2112124.9</v>
      </c>
      <c r="J63" s="175">
        <v>13240.8</v>
      </c>
      <c r="K63" s="544">
        <v>0</v>
      </c>
      <c r="L63" s="544">
        <v>2489270.4</v>
      </c>
      <c r="M63" s="544">
        <v>12284860</v>
      </c>
      <c r="N63" s="544">
        <v>20702701</v>
      </c>
    </row>
    <row r="64" spans="1:14" x14ac:dyDescent="0.2">
      <c r="A64" s="502">
        <v>53</v>
      </c>
      <c r="B64" s="506" t="s">
        <v>222</v>
      </c>
      <c r="C64" s="504" t="s">
        <v>221</v>
      </c>
      <c r="D64" s="175">
        <f t="shared" si="3"/>
        <v>0</v>
      </c>
      <c r="E64" s="175">
        <v>0</v>
      </c>
      <c r="F64" s="175">
        <v>0</v>
      </c>
      <c r="G64" s="175">
        <v>0</v>
      </c>
      <c r="H64" s="175">
        <v>0</v>
      </c>
      <c r="I64" s="175">
        <v>0</v>
      </c>
      <c r="J64" s="175">
        <v>0</v>
      </c>
      <c r="K64" s="544">
        <v>0</v>
      </c>
      <c r="L64" s="544">
        <v>0</v>
      </c>
      <c r="M64" s="544">
        <v>0</v>
      </c>
      <c r="N64" s="544">
        <v>0</v>
      </c>
    </row>
    <row r="65" spans="1:14" x14ac:dyDescent="0.2">
      <c r="A65" s="502">
        <v>54</v>
      </c>
      <c r="B65" s="506" t="s">
        <v>232</v>
      </c>
      <c r="C65" s="504" t="s">
        <v>233</v>
      </c>
      <c r="D65" s="175">
        <f t="shared" si="3"/>
        <v>0</v>
      </c>
      <c r="E65" s="175">
        <v>0</v>
      </c>
      <c r="F65" s="175">
        <v>0</v>
      </c>
      <c r="G65" s="175">
        <v>0</v>
      </c>
      <c r="H65" s="175">
        <v>0</v>
      </c>
      <c r="I65" s="175">
        <v>0</v>
      </c>
      <c r="J65" s="175">
        <v>0</v>
      </c>
      <c r="K65" s="544">
        <v>0</v>
      </c>
      <c r="L65" s="544">
        <v>0</v>
      </c>
      <c r="M65" s="544">
        <v>0</v>
      </c>
      <c r="N65" s="544">
        <v>0</v>
      </c>
    </row>
    <row r="66" spans="1:14" ht="23.25" customHeight="1" x14ac:dyDescent="0.2">
      <c r="A66" s="502">
        <v>55</v>
      </c>
      <c r="B66" s="506" t="s">
        <v>113</v>
      </c>
      <c r="C66" s="504" t="s">
        <v>51</v>
      </c>
      <c r="D66" s="175">
        <f t="shared" si="3"/>
        <v>50636288</v>
      </c>
      <c r="E66" s="175">
        <v>1388563</v>
      </c>
      <c r="F66" s="175">
        <v>349233</v>
      </c>
      <c r="G66" s="175">
        <v>0</v>
      </c>
      <c r="H66" s="175">
        <v>0</v>
      </c>
      <c r="I66" s="175">
        <v>0</v>
      </c>
      <c r="J66" s="175">
        <v>441360.00000000006</v>
      </c>
      <c r="K66" s="544">
        <v>0</v>
      </c>
      <c r="L66" s="544">
        <v>1182844.7999999998</v>
      </c>
      <c r="M66" s="544">
        <v>0</v>
      </c>
      <c r="N66" s="544">
        <v>47274287</v>
      </c>
    </row>
    <row r="67" spans="1:14" ht="23.25" customHeight="1" x14ac:dyDescent="0.2">
      <c r="A67" s="502">
        <v>56</v>
      </c>
      <c r="B67" s="505" t="s">
        <v>114</v>
      </c>
      <c r="C67" s="504" t="s">
        <v>234</v>
      </c>
      <c r="D67" s="175">
        <f t="shared" si="3"/>
        <v>39427340</v>
      </c>
      <c r="E67" s="175">
        <v>1067156</v>
      </c>
      <c r="F67" s="175">
        <v>290841</v>
      </c>
      <c r="G67" s="175">
        <v>0</v>
      </c>
      <c r="H67" s="175">
        <v>0</v>
      </c>
      <c r="I67" s="175">
        <v>0</v>
      </c>
      <c r="J67" s="175">
        <v>529632</v>
      </c>
      <c r="L67" s="544">
        <v>662040</v>
      </c>
      <c r="M67" s="544">
        <v>0</v>
      </c>
      <c r="N67" s="544">
        <v>36877671</v>
      </c>
    </row>
    <row r="68" spans="1:14" ht="24" x14ac:dyDescent="0.2">
      <c r="A68" s="502">
        <v>57</v>
      </c>
      <c r="B68" s="503" t="s">
        <v>115</v>
      </c>
      <c r="C68" s="504" t="s">
        <v>116</v>
      </c>
      <c r="D68" s="175">
        <f t="shared" si="3"/>
        <v>0</v>
      </c>
      <c r="E68" s="528"/>
      <c r="F68" s="528"/>
      <c r="G68" s="175">
        <v>0</v>
      </c>
      <c r="H68" s="175">
        <v>0</v>
      </c>
      <c r="I68" s="175">
        <v>0</v>
      </c>
      <c r="J68" s="528"/>
      <c r="K68" s="528"/>
      <c r="L68" s="544"/>
      <c r="M68" s="544"/>
      <c r="N68" s="544"/>
    </row>
    <row r="69" spans="1:14" x14ac:dyDescent="0.2">
      <c r="A69" s="502">
        <v>58</v>
      </c>
      <c r="B69" s="505" t="s">
        <v>117</v>
      </c>
      <c r="C69" s="504" t="s">
        <v>235</v>
      </c>
      <c r="D69" s="175">
        <f t="shared" si="3"/>
        <v>84405708</v>
      </c>
      <c r="E69" s="175">
        <v>2044821</v>
      </c>
      <c r="F69" s="175">
        <v>597304</v>
      </c>
      <c r="G69" s="175">
        <v>0</v>
      </c>
      <c r="H69" s="175">
        <v>0</v>
      </c>
      <c r="I69" s="175">
        <v>0</v>
      </c>
      <c r="J69" s="175">
        <v>308952</v>
      </c>
      <c r="K69" s="544">
        <v>5466149.3466666667</v>
      </c>
      <c r="L69" s="544">
        <v>1489590</v>
      </c>
      <c r="M69" s="544">
        <v>0</v>
      </c>
      <c r="N69" s="544">
        <v>74498892</v>
      </c>
    </row>
    <row r="70" spans="1:14" ht="22.5" customHeight="1" x14ac:dyDescent="0.2">
      <c r="A70" s="502">
        <v>59</v>
      </c>
      <c r="B70" s="506" t="s">
        <v>118</v>
      </c>
      <c r="C70" s="504" t="s">
        <v>325</v>
      </c>
      <c r="D70" s="175">
        <f t="shared" si="3"/>
        <v>0</v>
      </c>
      <c r="E70" s="528"/>
      <c r="F70" s="528"/>
      <c r="G70" s="175">
        <v>0</v>
      </c>
      <c r="H70" s="175">
        <v>0</v>
      </c>
      <c r="I70" s="175">
        <v>0</v>
      </c>
      <c r="J70" s="528"/>
      <c r="K70" s="544">
        <v>0</v>
      </c>
      <c r="L70" s="544"/>
      <c r="M70" s="544"/>
      <c r="N70" s="544"/>
    </row>
    <row r="71" spans="1:14" ht="24" x14ac:dyDescent="0.2">
      <c r="A71" s="502">
        <v>60</v>
      </c>
      <c r="B71" s="503" t="s">
        <v>119</v>
      </c>
      <c r="C71" s="504" t="s">
        <v>236</v>
      </c>
      <c r="D71" s="175">
        <f t="shared" si="3"/>
        <v>103412932</v>
      </c>
      <c r="E71" s="175">
        <v>0</v>
      </c>
      <c r="F71" s="175">
        <v>0</v>
      </c>
      <c r="G71" s="175">
        <v>0</v>
      </c>
      <c r="H71" s="175">
        <v>0</v>
      </c>
      <c r="I71" s="175">
        <v>0</v>
      </c>
      <c r="J71" s="175">
        <v>0</v>
      </c>
      <c r="K71" s="544">
        <v>0</v>
      </c>
      <c r="L71" s="544">
        <v>32853536.520000003</v>
      </c>
      <c r="M71" s="544">
        <v>70559395</v>
      </c>
      <c r="N71" s="544">
        <v>0</v>
      </c>
    </row>
    <row r="72" spans="1:14" ht="24" x14ac:dyDescent="0.2">
      <c r="A72" s="502">
        <v>61</v>
      </c>
      <c r="B72" s="503" t="s">
        <v>120</v>
      </c>
      <c r="C72" s="504" t="s">
        <v>237</v>
      </c>
      <c r="D72" s="175">
        <f t="shared" si="3"/>
        <v>99729021</v>
      </c>
      <c r="E72" s="175">
        <v>0</v>
      </c>
      <c r="F72" s="175">
        <v>0</v>
      </c>
      <c r="G72" s="175">
        <v>0</v>
      </c>
      <c r="H72" s="175">
        <v>0</v>
      </c>
      <c r="I72" s="175">
        <v>0</v>
      </c>
      <c r="J72" s="175">
        <v>0</v>
      </c>
      <c r="K72" s="544">
        <v>0</v>
      </c>
      <c r="L72" s="544">
        <v>38193026.68</v>
      </c>
      <c r="M72" s="544">
        <v>61535994</v>
      </c>
      <c r="N72" s="544">
        <v>0</v>
      </c>
    </row>
    <row r="73" spans="1:14" x14ac:dyDescent="0.2">
      <c r="A73" s="502">
        <v>62</v>
      </c>
      <c r="B73" s="505" t="s">
        <v>121</v>
      </c>
      <c r="C73" s="504" t="s">
        <v>238</v>
      </c>
      <c r="D73" s="175">
        <f t="shared" si="3"/>
        <v>125246458</v>
      </c>
      <c r="E73" s="175">
        <v>2775865</v>
      </c>
      <c r="F73" s="175">
        <v>128684</v>
      </c>
      <c r="G73" s="175">
        <v>13228108.513333332</v>
      </c>
      <c r="H73" s="175">
        <v>20869</v>
      </c>
      <c r="I73" s="175">
        <v>13647297.425000001</v>
      </c>
      <c r="J73" s="175">
        <v>0</v>
      </c>
      <c r="K73" s="544">
        <v>0</v>
      </c>
      <c r="L73" s="544">
        <v>17905975.199999999</v>
      </c>
      <c r="M73" s="544">
        <v>0</v>
      </c>
      <c r="N73" s="544">
        <v>77539659</v>
      </c>
    </row>
    <row r="74" spans="1:14" x14ac:dyDescent="0.2">
      <c r="A74" s="502">
        <v>63</v>
      </c>
      <c r="B74" s="505" t="s">
        <v>122</v>
      </c>
      <c r="C74" s="504" t="s">
        <v>50</v>
      </c>
      <c r="D74" s="175">
        <f t="shared" si="3"/>
        <v>65154335</v>
      </c>
      <c r="E74" s="175">
        <v>1607456</v>
      </c>
      <c r="F74" s="175">
        <v>77731</v>
      </c>
      <c r="G74" s="175">
        <v>7738451.2100000009</v>
      </c>
      <c r="H74" s="175">
        <f>45912+884843</f>
        <v>930755</v>
      </c>
      <c r="I74" s="175">
        <v>7778078.5999999996</v>
      </c>
      <c r="J74" s="175">
        <v>0</v>
      </c>
      <c r="K74" s="544">
        <v>0</v>
      </c>
      <c r="L74" s="544">
        <v>1765440.0000000002</v>
      </c>
      <c r="M74" s="544">
        <v>0</v>
      </c>
      <c r="N74" s="544">
        <v>45256423</v>
      </c>
    </row>
    <row r="75" spans="1:14" x14ac:dyDescent="0.2">
      <c r="A75" s="502">
        <v>64</v>
      </c>
      <c r="B75" s="505" t="s">
        <v>123</v>
      </c>
      <c r="C75" s="504" t="s">
        <v>239</v>
      </c>
      <c r="D75" s="175">
        <f t="shared" si="3"/>
        <v>160859958</v>
      </c>
      <c r="E75" s="175">
        <v>3690510</v>
      </c>
      <c r="F75" s="175">
        <v>164389</v>
      </c>
      <c r="G75" s="175">
        <v>17842990.503333334</v>
      </c>
      <c r="H75" s="175">
        <v>0</v>
      </c>
      <c r="I75" s="175">
        <v>17900640.699999999</v>
      </c>
      <c r="J75" s="175">
        <v>0</v>
      </c>
      <c r="K75" s="544">
        <v>0</v>
      </c>
      <c r="L75" s="544">
        <v>21280172.400000002</v>
      </c>
      <c r="M75" s="544">
        <v>0</v>
      </c>
      <c r="N75" s="544">
        <v>99981255</v>
      </c>
    </row>
    <row r="76" spans="1:14" ht="24" x14ac:dyDescent="0.2">
      <c r="A76" s="502">
        <v>65</v>
      </c>
      <c r="B76" s="505" t="s">
        <v>124</v>
      </c>
      <c r="C76" s="504" t="s">
        <v>240</v>
      </c>
      <c r="D76" s="175">
        <f t="shared" si="3"/>
        <v>0</v>
      </c>
      <c r="E76" s="175">
        <v>0</v>
      </c>
      <c r="F76" s="175">
        <v>0</v>
      </c>
      <c r="G76" s="175">
        <v>0</v>
      </c>
      <c r="H76" s="175">
        <v>0</v>
      </c>
      <c r="I76" s="175">
        <v>0</v>
      </c>
      <c r="J76" s="175">
        <v>0</v>
      </c>
      <c r="K76" s="544">
        <v>0</v>
      </c>
      <c r="L76" s="544">
        <v>0</v>
      </c>
      <c r="M76" s="544"/>
      <c r="N76" s="544">
        <v>0</v>
      </c>
    </row>
    <row r="77" spans="1:14" ht="24" x14ac:dyDescent="0.2">
      <c r="A77" s="502">
        <v>66</v>
      </c>
      <c r="B77" s="503" t="s">
        <v>125</v>
      </c>
      <c r="C77" s="504" t="s">
        <v>241</v>
      </c>
      <c r="D77" s="175">
        <f t="shared" ref="D77:D140" si="4">ROUND(G77+H77+I77+J77+K77+L77+M77+N77+E77+F77,0)</f>
        <v>149698747</v>
      </c>
      <c r="E77" s="175">
        <v>0</v>
      </c>
      <c r="F77" s="175">
        <v>0</v>
      </c>
      <c r="G77" s="175">
        <v>0</v>
      </c>
      <c r="H77" s="175">
        <v>0</v>
      </c>
      <c r="I77" s="175">
        <v>0</v>
      </c>
      <c r="J77" s="175">
        <v>0</v>
      </c>
      <c r="K77" s="544">
        <v>0</v>
      </c>
      <c r="L77" s="544">
        <v>0</v>
      </c>
      <c r="M77" s="544">
        <f>114091738+15464646+20142363.3</f>
        <v>149698747.30000001</v>
      </c>
      <c r="N77" s="544">
        <v>0</v>
      </c>
    </row>
    <row r="78" spans="1:14" ht="24" x14ac:dyDescent="0.2">
      <c r="A78" s="502">
        <v>67</v>
      </c>
      <c r="B78" s="505" t="s">
        <v>126</v>
      </c>
      <c r="C78" s="504" t="s">
        <v>242</v>
      </c>
      <c r="D78" s="175">
        <f t="shared" si="4"/>
        <v>0</v>
      </c>
      <c r="E78" s="175">
        <v>0</v>
      </c>
      <c r="F78" s="175">
        <v>0</v>
      </c>
      <c r="G78" s="175">
        <v>0</v>
      </c>
      <c r="H78" s="175">
        <v>0</v>
      </c>
      <c r="I78" s="175">
        <v>0</v>
      </c>
      <c r="J78" s="175">
        <v>0</v>
      </c>
      <c r="K78" s="544">
        <v>0</v>
      </c>
      <c r="L78" s="544">
        <v>0</v>
      </c>
      <c r="M78" s="544"/>
      <c r="N78" s="544">
        <v>0</v>
      </c>
    </row>
    <row r="79" spans="1:14" ht="22.5" customHeight="1" x14ac:dyDescent="0.2">
      <c r="A79" s="502">
        <v>68</v>
      </c>
      <c r="B79" s="505" t="s">
        <v>127</v>
      </c>
      <c r="C79" s="504" t="s">
        <v>243</v>
      </c>
      <c r="D79" s="175">
        <f t="shared" si="4"/>
        <v>0</v>
      </c>
      <c r="E79" s="175">
        <v>0</v>
      </c>
      <c r="F79" s="175">
        <v>0</v>
      </c>
      <c r="G79" s="175">
        <v>0</v>
      </c>
      <c r="H79" s="175">
        <v>0</v>
      </c>
      <c r="I79" s="175">
        <v>0</v>
      </c>
      <c r="J79" s="175">
        <v>0</v>
      </c>
      <c r="K79" s="544">
        <v>0</v>
      </c>
      <c r="L79" s="544">
        <v>0</v>
      </c>
      <c r="M79" s="544"/>
      <c r="N79" s="544">
        <v>0</v>
      </c>
    </row>
    <row r="80" spans="1:14" ht="24" x14ac:dyDescent="0.2">
      <c r="A80" s="502">
        <v>69</v>
      </c>
      <c r="B80" s="503" t="s">
        <v>128</v>
      </c>
      <c r="C80" s="504" t="s">
        <v>244</v>
      </c>
      <c r="D80" s="175">
        <f t="shared" si="4"/>
        <v>234788985</v>
      </c>
      <c r="E80" s="175">
        <v>0</v>
      </c>
      <c r="F80" s="175">
        <v>0</v>
      </c>
      <c r="G80" s="175">
        <v>0</v>
      </c>
      <c r="H80" s="175">
        <v>0</v>
      </c>
      <c r="I80" s="175">
        <v>0</v>
      </c>
      <c r="J80" s="175">
        <v>0</v>
      </c>
      <c r="K80" s="544">
        <v>0</v>
      </c>
      <c r="L80" s="544">
        <v>7789276</v>
      </c>
      <c r="M80" s="544">
        <f>174058980+19121545+17423927+16395257</f>
        <v>226999709</v>
      </c>
      <c r="N80" s="544">
        <v>0</v>
      </c>
    </row>
    <row r="81" spans="1:14" ht="24" x14ac:dyDescent="0.2">
      <c r="A81" s="502">
        <v>70</v>
      </c>
      <c r="B81" s="503" t="s">
        <v>129</v>
      </c>
      <c r="C81" s="504" t="s">
        <v>245</v>
      </c>
      <c r="D81" s="175">
        <f t="shared" si="4"/>
        <v>0</v>
      </c>
      <c r="E81" s="175">
        <v>0</v>
      </c>
      <c r="F81" s="175">
        <v>0</v>
      </c>
      <c r="G81" s="175">
        <v>0</v>
      </c>
      <c r="H81" s="175">
        <v>0</v>
      </c>
      <c r="I81" s="175">
        <v>0</v>
      </c>
      <c r="J81" s="175">
        <v>0</v>
      </c>
      <c r="K81" s="544">
        <v>0</v>
      </c>
      <c r="L81" s="544">
        <v>0</v>
      </c>
      <c r="M81" s="544"/>
      <c r="N81" s="544">
        <v>0</v>
      </c>
    </row>
    <row r="82" spans="1:14" ht="24" x14ac:dyDescent="0.2">
      <c r="A82" s="502">
        <v>71</v>
      </c>
      <c r="B82" s="503" t="s">
        <v>130</v>
      </c>
      <c r="C82" s="504" t="s">
        <v>246</v>
      </c>
      <c r="D82" s="175">
        <f t="shared" si="4"/>
        <v>0</v>
      </c>
      <c r="E82" s="175">
        <v>0</v>
      </c>
      <c r="F82" s="175">
        <v>0</v>
      </c>
      <c r="G82" s="175">
        <v>0</v>
      </c>
      <c r="H82" s="175">
        <v>0</v>
      </c>
      <c r="I82" s="175">
        <v>0</v>
      </c>
      <c r="J82" s="175">
        <v>0</v>
      </c>
      <c r="L82" s="544">
        <v>0</v>
      </c>
      <c r="M82" s="544"/>
      <c r="N82" s="544">
        <v>0</v>
      </c>
    </row>
    <row r="83" spans="1:14" x14ac:dyDescent="0.2">
      <c r="A83" s="502">
        <v>72</v>
      </c>
      <c r="B83" s="506" t="s">
        <v>131</v>
      </c>
      <c r="C83" s="504" t="s">
        <v>132</v>
      </c>
      <c r="D83" s="175">
        <f t="shared" si="4"/>
        <v>169041737</v>
      </c>
      <c r="E83" s="175">
        <v>3067862</v>
      </c>
      <c r="F83" s="175">
        <v>357043</v>
      </c>
      <c r="G83" s="175">
        <v>10617327.141666666</v>
      </c>
      <c r="H83" s="175">
        <v>58433</v>
      </c>
      <c r="I83" s="175">
        <v>11668632.448333334</v>
      </c>
      <c r="J83" s="175">
        <v>66204</v>
      </c>
      <c r="K83" s="544">
        <v>3520300.9866666668</v>
      </c>
      <c r="L83" s="544">
        <v>6686604</v>
      </c>
      <c r="M83" s="544">
        <v>50621835</v>
      </c>
      <c r="N83" s="544">
        <v>82377495</v>
      </c>
    </row>
    <row r="84" spans="1:14" ht="13.5" customHeight="1" x14ac:dyDescent="0.2">
      <c r="A84" s="502">
        <v>73</v>
      </c>
      <c r="B84" s="503" t="s">
        <v>133</v>
      </c>
      <c r="C84" s="504" t="s">
        <v>247</v>
      </c>
      <c r="D84" s="175">
        <f t="shared" si="4"/>
        <v>230760024</v>
      </c>
      <c r="E84" s="175">
        <v>5304268</v>
      </c>
      <c r="F84" s="175">
        <v>264063</v>
      </c>
      <c r="G84" s="175">
        <v>25548356.275000002</v>
      </c>
      <c r="H84" s="175">
        <v>4174</v>
      </c>
      <c r="I84" s="175">
        <v>28075118.391666666</v>
      </c>
      <c r="J84" s="175">
        <v>0</v>
      </c>
      <c r="K84" s="544">
        <v>5753981.0399999991</v>
      </c>
      <c r="L84" s="544">
        <v>22950720</v>
      </c>
      <c r="M84" s="544">
        <v>0</v>
      </c>
      <c r="N84" s="544">
        <v>142859343</v>
      </c>
    </row>
    <row r="85" spans="1:14" ht="14.25" customHeight="1" x14ac:dyDescent="0.2">
      <c r="A85" s="502">
        <v>74</v>
      </c>
      <c r="B85" s="506" t="s">
        <v>134</v>
      </c>
      <c r="C85" s="504" t="s">
        <v>35</v>
      </c>
      <c r="D85" s="175">
        <f t="shared" si="4"/>
        <v>165644272</v>
      </c>
      <c r="E85" s="175">
        <v>2824601</v>
      </c>
      <c r="F85" s="175">
        <v>135007</v>
      </c>
      <c r="G85" s="175">
        <v>13695917.273333333</v>
      </c>
      <c r="H85" s="175">
        <v>29217</v>
      </c>
      <c r="I85" s="175">
        <v>13643619.599999998</v>
      </c>
      <c r="J85" s="175">
        <v>0</v>
      </c>
      <c r="K85" s="544">
        <v>24713582.484999999</v>
      </c>
      <c r="L85" s="544">
        <v>4634280</v>
      </c>
      <c r="M85" s="544">
        <v>29536384</v>
      </c>
      <c r="N85" s="544">
        <v>76431664</v>
      </c>
    </row>
    <row r="86" spans="1:14" ht="31.5" customHeight="1" x14ac:dyDescent="0.2">
      <c r="A86" s="502">
        <v>75</v>
      </c>
      <c r="B86" s="503" t="s">
        <v>135</v>
      </c>
      <c r="C86" s="504" t="s">
        <v>413</v>
      </c>
      <c r="D86" s="175">
        <f t="shared" si="4"/>
        <v>180883912</v>
      </c>
      <c r="E86" s="528">
        <f>2711583.56+397032.3</f>
        <v>3108615.86</v>
      </c>
      <c r="F86" s="528">
        <f>155834+200464.88+100418.2</f>
        <v>456717.08</v>
      </c>
      <c r="G86" s="175">
        <v>9119349.8566666674</v>
      </c>
      <c r="H86" s="175">
        <v>54260.3</v>
      </c>
      <c r="I86" s="175">
        <v>9855018.4499999993</v>
      </c>
      <c r="J86" s="528">
        <f>863596.5+427382</f>
        <v>1290978.5</v>
      </c>
      <c r="K86" s="544"/>
      <c r="L86" s="544">
        <f>7040669.1+782437</f>
        <v>7823106.0999999996</v>
      </c>
      <c r="M86" s="544">
        <f>39137303+5707642</f>
        <v>44844945</v>
      </c>
      <c r="N86" s="544">
        <f>88513806+15817115</f>
        <v>104330921</v>
      </c>
    </row>
    <row r="87" spans="1:14" x14ac:dyDescent="0.2">
      <c r="A87" s="502">
        <v>76</v>
      </c>
      <c r="B87" s="503" t="s">
        <v>136</v>
      </c>
      <c r="C87" s="504" t="s">
        <v>36</v>
      </c>
      <c r="D87" s="175">
        <f>ROUND(G87+H87+I87+J87+K87+L87+M87+N87+E87+F87,0)</f>
        <v>262156296</v>
      </c>
      <c r="E87" s="175">
        <v>4783714</v>
      </c>
      <c r="F87" s="175">
        <v>782892</v>
      </c>
      <c r="G87" s="175">
        <v>22696596.978333335</v>
      </c>
      <c r="H87" s="175">
        <v>325556</v>
      </c>
      <c r="I87" s="175">
        <v>23442368.399999999</v>
      </c>
      <c r="J87" s="175">
        <v>0</v>
      </c>
      <c r="K87" s="544">
        <v>19091974.468333334</v>
      </c>
      <c r="L87" s="544">
        <v>19861200</v>
      </c>
      <c r="M87" s="544">
        <v>39707634</v>
      </c>
      <c r="N87" s="544">
        <v>131464360</v>
      </c>
    </row>
    <row r="88" spans="1:14" x14ac:dyDescent="0.2">
      <c r="A88" s="502">
        <v>77</v>
      </c>
      <c r="B88" s="503" t="s">
        <v>137</v>
      </c>
      <c r="C88" s="504" t="s">
        <v>49</v>
      </c>
      <c r="D88" s="175">
        <f t="shared" ref="D88" si="5">ROUND(G88+H88+I88+J88+K88+L88+M88+N88+E88+F88,0)</f>
        <v>148638313</v>
      </c>
      <c r="E88" s="528">
        <f>2115404.9+502067.3</f>
        <v>2617472.1999999997</v>
      </c>
      <c r="F88" s="528">
        <f>451510.88+116411.3</f>
        <v>567922.18000000005</v>
      </c>
      <c r="G88" s="175">
        <v>0</v>
      </c>
      <c r="H88" s="175">
        <v>0</v>
      </c>
      <c r="I88" s="175">
        <v>0</v>
      </c>
      <c r="J88" s="528">
        <f>108133.2+531444+263004</f>
        <v>902581.2</v>
      </c>
      <c r="K88" s="530">
        <f>3435785.46+1709372</f>
        <v>5145157.46</v>
      </c>
      <c r="L88" s="544">
        <f>11551908.04+2657959</f>
        <v>14209867.039999999</v>
      </c>
      <c r="M88" s="544">
        <f>23760344+11780430</f>
        <v>35540774</v>
      </c>
      <c r="N88" s="544">
        <f>71125769+18528770</f>
        <v>89654539</v>
      </c>
    </row>
    <row r="89" spans="1:14" x14ac:dyDescent="0.2">
      <c r="A89" s="502">
        <v>78</v>
      </c>
      <c r="B89" s="503" t="s">
        <v>138</v>
      </c>
      <c r="C89" s="504" t="s">
        <v>228</v>
      </c>
      <c r="D89" s="175">
        <f>ROUND(G89+H89+I89+J89+K89+L89+M89+N89+E89+F89,0)</f>
        <v>175408662</v>
      </c>
      <c r="E89" s="175">
        <v>3849323</v>
      </c>
      <c r="F89" s="175">
        <v>165876</v>
      </c>
      <c r="G89" s="175">
        <v>18414770.564999998</v>
      </c>
      <c r="H89" s="175">
        <v>4174</v>
      </c>
      <c r="I89" s="175">
        <v>19877668.324999999</v>
      </c>
      <c r="J89" s="175">
        <v>0</v>
      </c>
      <c r="K89" s="544">
        <v>0</v>
      </c>
      <c r="L89" s="544">
        <v>12203604</v>
      </c>
      <c r="M89" s="544">
        <v>18437112</v>
      </c>
      <c r="N89" s="544">
        <v>102456134</v>
      </c>
    </row>
    <row r="90" spans="1:14" x14ac:dyDescent="0.2">
      <c r="A90" s="502">
        <v>79</v>
      </c>
      <c r="B90" s="503" t="s">
        <v>139</v>
      </c>
      <c r="C90" s="504" t="s">
        <v>309</v>
      </c>
      <c r="D90" s="175">
        <f>ROUND(G90+H90+I90+J90+K90+L90+M90+N90+E90+F90,0)</f>
        <v>53867017</v>
      </c>
      <c r="E90" s="175">
        <v>0</v>
      </c>
      <c r="F90" s="175">
        <v>0</v>
      </c>
      <c r="G90" s="175">
        <v>0</v>
      </c>
      <c r="H90" s="175">
        <v>0</v>
      </c>
      <c r="I90" s="175">
        <v>0</v>
      </c>
      <c r="J90" s="175">
        <v>0</v>
      </c>
      <c r="K90" s="544">
        <v>53867017.319999993</v>
      </c>
      <c r="L90" s="544">
        <v>0</v>
      </c>
      <c r="M90" s="544">
        <v>0</v>
      </c>
      <c r="N90" s="544">
        <v>0</v>
      </c>
    </row>
    <row r="91" spans="1:14" x14ac:dyDescent="0.2">
      <c r="A91" s="502">
        <v>80</v>
      </c>
      <c r="B91" s="505" t="s">
        <v>140</v>
      </c>
      <c r="C91" s="504" t="s">
        <v>258</v>
      </c>
      <c r="D91" s="175">
        <v>0</v>
      </c>
      <c r="E91" s="175">
        <v>0</v>
      </c>
      <c r="F91" s="175">
        <v>0</v>
      </c>
      <c r="G91" s="175">
        <v>0</v>
      </c>
      <c r="H91" s="175">
        <v>0</v>
      </c>
      <c r="I91" s="175">
        <v>0</v>
      </c>
      <c r="J91" s="175">
        <v>0</v>
      </c>
      <c r="L91" s="544">
        <v>0</v>
      </c>
      <c r="M91" s="544">
        <v>0</v>
      </c>
      <c r="N91" s="544">
        <v>0</v>
      </c>
    </row>
    <row r="92" spans="1:14" ht="24" x14ac:dyDescent="0.2">
      <c r="A92" s="545">
        <v>81</v>
      </c>
      <c r="B92" s="546" t="s">
        <v>141</v>
      </c>
      <c r="C92" s="511" t="s">
        <v>248</v>
      </c>
      <c r="D92" s="175">
        <f>D95+D94+D93</f>
        <v>37975064</v>
      </c>
      <c r="E92" s="175">
        <f t="shared" ref="E92:L92" si="6">E95+E94+E93</f>
        <v>208389</v>
      </c>
      <c r="F92" s="175">
        <f t="shared" si="6"/>
        <v>371.92</v>
      </c>
      <c r="G92" s="175">
        <f t="shared" si="6"/>
        <v>706932</v>
      </c>
      <c r="H92" s="175">
        <f t="shared" si="6"/>
        <v>0</v>
      </c>
      <c r="I92" s="175">
        <f t="shared" si="6"/>
        <v>1517980</v>
      </c>
      <c r="J92" s="175">
        <f t="shared" si="6"/>
        <v>0</v>
      </c>
      <c r="K92" s="175">
        <f t="shared" si="6"/>
        <v>28036048.711666666</v>
      </c>
      <c r="L92" s="175">
        <f t="shared" si="6"/>
        <v>1302012</v>
      </c>
      <c r="M92" s="544">
        <v>0</v>
      </c>
      <c r="N92" s="544">
        <v>6203330</v>
      </c>
    </row>
    <row r="93" spans="1:14" ht="36" x14ac:dyDescent="0.2">
      <c r="A93" s="512"/>
      <c r="B93" s="513"/>
      <c r="C93" s="504" t="s">
        <v>307</v>
      </c>
      <c r="D93" s="175">
        <f t="shared" si="4"/>
        <v>9939015</v>
      </c>
      <c r="E93" s="175">
        <v>208389</v>
      </c>
      <c r="F93" s="527">
        <v>371.92</v>
      </c>
      <c r="G93" s="175">
        <v>706932</v>
      </c>
      <c r="H93" s="175">
        <v>0</v>
      </c>
      <c r="I93" s="175">
        <v>1517980</v>
      </c>
      <c r="J93" s="175">
        <v>0</v>
      </c>
      <c r="K93" s="544">
        <v>0</v>
      </c>
      <c r="L93" s="544">
        <v>1302012</v>
      </c>
      <c r="M93" s="544">
        <v>0</v>
      </c>
      <c r="N93" s="544">
        <v>6203330</v>
      </c>
    </row>
    <row r="94" spans="1:14" ht="24" x14ac:dyDescent="0.2">
      <c r="A94" s="512"/>
      <c r="B94" s="513"/>
      <c r="C94" s="504" t="s">
        <v>249</v>
      </c>
      <c r="D94" s="175">
        <f t="shared" si="4"/>
        <v>8418908</v>
      </c>
      <c r="E94" s="175">
        <v>0</v>
      </c>
      <c r="F94" s="175">
        <v>0</v>
      </c>
      <c r="G94" s="175">
        <v>0</v>
      </c>
      <c r="H94" s="175">
        <v>0</v>
      </c>
      <c r="I94" s="175">
        <v>0</v>
      </c>
      <c r="J94" s="175">
        <v>0</v>
      </c>
      <c r="K94" s="544">
        <v>8418907.7599999998</v>
      </c>
      <c r="L94" s="544">
        <v>0</v>
      </c>
      <c r="M94" s="544">
        <v>0</v>
      </c>
      <c r="N94" s="544">
        <v>0</v>
      </c>
    </row>
    <row r="95" spans="1:14" ht="36" x14ac:dyDescent="0.2">
      <c r="A95" s="514"/>
      <c r="B95" s="515"/>
      <c r="C95" s="547" t="s">
        <v>308</v>
      </c>
      <c r="D95" s="175">
        <f t="shared" si="4"/>
        <v>19617141</v>
      </c>
      <c r="E95" s="175">
        <v>0</v>
      </c>
      <c r="F95" s="175">
        <v>0</v>
      </c>
      <c r="G95" s="175">
        <v>0</v>
      </c>
      <c r="H95" s="175">
        <v>0</v>
      </c>
      <c r="I95" s="175">
        <v>0</v>
      </c>
      <c r="J95" s="175">
        <v>0</v>
      </c>
      <c r="K95" s="544">
        <v>19617140.951666668</v>
      </c>
      <c r="L95" s="544">
        <v>0</v>
      </c>
      <c r="M95" s="544">
        <v>0</v>
      </c>
      <c r="N95" s="544">
        <v>0</v>
      </c>
    </row>
    <row r="96" spans="1:14" ht="24" x14ac:dyDescent="0.2">
      <c r="A96" s="502">
        <v>82</v>
      </c>
      <c r="B96" s="505" t="s">
        <v>142</v>
      </c>
      <c r="C96" s="504" t="s">
        <v>48</v>
      </c>
      <c r="D96" s="175">
        <f t="shared" si="4"/>
        <v>1470630</v>
      </c>
      <c r="E96" s="175">
        <v>0</v>
      </c>
      <c r="F96" s="175">
        <v>0</v>
      </c>
      <c r="G96" s="175">
        <v>0</v>
      </c>
      <c r="H96" s="175">
        <v>0</v>
      </c>
      <c r="I96" s="175">
        <v>0</v>
      </c>
      <c r="J96" s="175">
        <v>0</v>
      </c>
      <c r="K96" s="544">
        <v>1470630.2516666669</v>
      </c>
      <c r="L96" s="544">
        <v>0</v>
      </c>
      <c r="M96" s="544">
        <v>0</v>
      </c>
      <c r="N96" s="544">
        <v>0</v>
      </c>
    </row>
    <row r="97" spans="1:14" x14ac:dyDescent="0.2">
      <c r="A97" s="502">
        <v>83</v>
      </c>
      <c r="B97" s="505" t="s">
        <v>143</v>
      </c>
      <c r="C97" s="504" t="s">
        <v>144</v>
      </c>
      <c r="D97" s="175">
        <f t="shared" si="4"/>
        <v>8920237</v>
      </c>
      <c r="E97" s="175">
        <v>165115</v>
      </c>
      <c r="F97" s="175">
        <v>0</v>
      </c>
      <c r="G97" s="175">
        <v>794719.32833333325</v>
      </c>
      <c r="H97" s="175">
        <v>0</v>
      </c>
      <c r="I97" s="175">
        <v>615840.54999999993</v>
      </c>
      <c r="J97" s="175">
        <v>0</v>
      </c>
      <c r="K97" s="544">
        <v>0</v>
      </c>
      <c r="L97" s="544">
        <v>1103400</v>
      </c>
      <c r="M97" s="544">
        <v>1075328</v>
      </c>
      <c r="N97" s="544">
        <v>5165834</v>
      </c>
    </row>
    <row r="98" spans="1:14" x14ac:dyDescent="0.2">
      <c r="A98" s="502">
        <v>84</v>
      </c>
      <c r="B98" s="506" t="s">
        <v>145</v>
      </c>
      <c r="C98" s="504" t="s">
        <v>146</v>
      </c>
      <c r="D98" s="175">
        <f t="shared" si="4"/>
        <v>58391160</v>
      </c>
      <c r="E98" s="175">
        <v>1027662</v>
      </c>
      <c r="F98" s="175">
        <v>69921</v>
      </c>
      <c r="G98" s="175">
        <v>4956048.9216666669</v>
      </c>
      <c r="H98" s="175">
        <v>300512</v>
      </c>
      <c r="I98" s="175">
        <v>4883446.8499999996</v>
      </c>
      <c r="J98" s="175">
        <v>0</v>
      </c>
      <c r="K98" s="544">
        <v>0</v>
      </c>
      <c r="L98" s="544">
        <v>4000928.4</v>
      </c>
      <c r="M98" s="544">
        <v>15198085</v>
      </c>
      <c r="N98" s="544">
        <v>27954556</v>
      </c>
    </row>
    <row r="99" spans="1:14" x14ac:dyDescent="0.2">
      <c r="A99" s="502">
        <v>85</v>
      </c>
      <c r="B99" s="505" t="s">
        <v>147</v>
      </c>
      <c r="C99" s="504" t="s">
        <v>27</v>
      </c>
      <c r="D99" s="175">
        <f t="shared" si="4"/>
        <v>31498542</v>
      </c>
      <c r="E99" s="175">
        <v>512991</v>
      </c>
      <c r="F99" s="175">
        <v>464156</v>
      </c>
      <c r="G99" s="175">
        <v>1947656.6933333331</v>
      </c>
      <c r="H99" s="175">
        <v>4174</v>
      </c>
      <c r="I99" s="175">
        <v>1652162.4666666666</v>
      </c>
      <c r="J99" s="175">
        <v>11034</v>
      </c>
      <c r="K99" s="544">
        <v>0</v>
      </c>
      <c r="L99" s="544">
        <v>1566828</v>
      </c>
      <c r="M99" s="544">
        <v>9191070</v>
      </c>
      <c r="N99" s="544">
        <v>16148470</v>
      </c>
    </row>
    <row r="100" spans="1:14" x14ac:dyDescent="0.2">
      <c r="A100" s="502">
        <v>86</v>
      </c>
      <c r="B100" s="506" t="s">
        <v>148</v>
      </c>
      <c r="C100" s="504" t="s">
        <v>12</v>
      </c>
      <c r="D100" s="175">
        <f t="shared" si="4"/>
        <v>32579343</v>
      </c>
      <c r="E100" s="175">
        <v>543241</v>
      </c>
      <c r="F100" s="175">
        <v>323570</v>
      </c>
      <c r="G100" s="175">
        <v>1996584.0766666669</v>
      </c>
      <c r="H100" s="175">
        <v>25043</v>
      </c>
      <c r="I100" s="175">
        <v>1696429.625</v>
      </c>
      <c r="J100" s="175">
        <v>52963.199999999997</v>
      </c>
      <c r="K100" s="544">
        <v>0</v>
      </c>
      <c r="L100" s="544">
        <v>1730131.2000000002</v>
      </c>
      <c r="M100" s="544">
        <v>9684330</v>
      </c>
      <c r="N100" s="544">
        <v>16527051</v>
      </c>
    </row>
    <row r="101" spans="1:14" x14ac:dyDescent="0.2">
      <c r="A101" s="502">
        <v>87</v>
      </c>
      <c r="B101" s="506" t="s">
        <v>149</v>
      </c>
      <c r="C101" s="504" t="s">
        <v>26</v>
      </c>
      <c r="D101" s="175">
        <f t="shared" si="4"/>
        <v>88338705</v>
      </c>
      <c r="E101" s="175">
        <v>1551157</v>
      </c>
      <c r="F101" s="175">
        <v>569410</v>
      </c>
      <c r="G101" s="175">
        <v>5596297.7733333334</v>
      </c>
      <c r="H101" s="175">
        <v>79302</v>
      </c>
      <c r="I101" s="175">
        <v>5566495.0999999996</v>
      </c>
      <c r="J101" s="175">
        <v>22068</v>
      </c>
      <c r="K101" s="544">
        <v>0</v>
      </c>
      <c r="L101" s="544">
        <v>3226341.5999999996</v>
      </c>
      <c r="M101" s="544">
        <v>26835839</v>
      </c>
      <c r="N101" s="544">
        <v>44891795</v>
      </c>
    </row>
    <row r="102" spans="1:14" x14ac:dyDescent="0.2">
      <c r="A102" s="502">
        <v>88</v>
      </c>
      <c r="B102" s="505" t="s">
        <v>150</v>
      </c>
      <c r="C102" s="504" t="s">
        <v>42</v>
      </c>
      <c r="D102" s="175">
        <f t="shared" si="4"/>
        <v>38838269</v>
      </c>
      <c r="E102" s="175">
        <v>634411</v>
      </c>
      <c r="F102" s="175">
        <v>507299</v>
      </c>
      <c r="G102" s="175">
        <v>2390934.21</v>
      </c>
      <c r="H102" s="175">
        <v>137735</v>
      </c>
      <c r="I102" s="175">
        <v>1893920.6500000001</v>
      </c>
      <c r="J102" s="175">
        <v>0</v>
      </c>
      <c r="K102" s="544">
        <v>0</v>
      </c>
      <c r="L102" s="544">
        <v>1507244.4000000001</v>
      </c>
      <c r="M102" s="544">
        <v>11720033</v>
      </c>
      <c r="N102" s="544">
        <v>20046692</v>
      </c>
    </row>
    <row r="103" spans="1:14" x14ac:dyDescent="0.2">
      <c r="A103" s="502">
        <v>89</v>
      </c>
      <c r="B103" s="503" t="s">
        <v>152</v>
      </c>
      <c r="C103" s="504" t="s">
        <v>28</v>
      </c>
      <c r="D103" s="175">
        <f t="shared" si="4"/>
        <v>125973348</v>
      </c>
      <c r="E103" s="175">
        <v>2030116</v>
      </c>
      <c r="F103" s="175">
        <v>808182</v>
      </c>
      <c r="G103" s="175">
        <v>7492163.8033333328</v>
      </c>
      <c r="H103" s="175">
        <v>8348</v>
      </c>
      <c r="I103" s="175">
        <v>7414246.9866666663</v>
      </c>
      <c r="J103" s="175">
        <v>0</v>
      </c>
      <c r="K103" s="544">
        <v>0</v>
      </c>
      <c r="L103" s="544">
        <v>12875776.000000002</v>
      </c>
      <c r="M103" s="544">
        <v>34200802</v>
      </c>
      <c r="N103" s="544">
        <v>61143713</v>
      </c>
    </row>
    <row r="104" spans="1:14" x14ac:dyDescent="0.2">
      <c r="A104" s="502">
        <v>90</v>
      </c>
      <c r="B104" s="503" t="s">
        <v>153</v>
      </c>
      <c r="C104" s="504" t="s">
        <v>29</v>
      </c>
      <c r="D104" s="175">
        <f t="shared" si="4"/>
        <v>85376091</v>
      </c>
      <c r="E104" s="175">
        <v>1448223</v>
      </c>
      <c r="F104" s="175">
        <v>1014226</v>
      </c>
      <c r="G104" s="175">
        <v>5315001.791666666</v>
      </c>
      <c r="H104" s="175">
        <v>0</v>
      </c>
      <c r="I104" s="175">
        <v>4893459.3866666667</v>
      </c>
      <c r="J104" s="175">
        <v>6620.4</v>
      </c>
      <c r="K104" s="544">
        <v>0</v>
      </c>
      <c r="L104" s="544">
        <v>1348959.3666666667</v>
      </c>
      <c r="M104" s="544">
        <v>26339080</v>
      </c>
      <c r="N104" s="544">
        <v>45010521</v>
      </c>
    </row>
    <row r="105" spans="1:14" ht="12" customHeight="1" x14ac:dyDescent="0.2">
      <c r="A105" s="502">
        <v>91</v>
      </c>
      <c r="B105" s="506" t="s">
        <v>154</v>
      </c>
      <c r="C105" s="504" t="s">
        <v>14</v>
      </c>
      <c r="D105" s="175">
        <f t="shared" si="4"/>
        <v>29544726</v>
      </c>
      <c r="E105" s="175">
        <v>492404</v>
      </c>
      <c r="F105" s="175">
        <v>502092</v>
      </c>
      <c r="G105" s="175">
        <v>1899026.56</v>
      </c>
      <c r="H105" s="175">
        <v>0</v>
      </c>
      <c r="I105" s="175">
        <v>1582646.2933333332</v>
      </c>
      <c r="J105" s="175">
        <v>0</v>
      </c>
      <c r="K105" s="544">
        <v>0</v>
      </c>
      <c r="L105" s="544">
        <v>783414</v>
      </c>
      <c r="M105" s="544">
        <v>9024898</v>
      </c>
      <c r="N105" s="544">
        <v>15260245</v>
      </c>
    </row>
    <row r="106" spans="1:14" x14ac:dyDescent="0.2">
      <c r="A106" s="502">
        <v>92</v>
      </c>
      <c r="B106" s="503" t="s">
        <v>155</v>
      </c>
      <c r="C106" s="504" t="s">
        <v>30</v>
      </c>
      <c r="D106" s="175">
        <f t="shared" si="4"/>
        <v>49937851</v>
      </c>
      <c r="E106" s="175">
        <v>775158</v>
      </c>
      <c r="F106" s="175">
        <v>607717</v>
      </c>
      <c r="G106" s="175">
        <v>2932979.1683333335</v>
      </c>
      <c r="H106" s="175">
        <v>0</v>
      </c>
      <c r="I106" s="175">
        <v>2338489.5333333332</v>
      </c>
      <c r="J106" s="175">
        <v>81651.599999999991</v>
      </c>
      <c r="K106" s="544">
        <v>0</v>
      </c>
      <c r="L106" s="544">
        <v>3976653.5999999996</v>
      </c>
      <c r="M106" s="544">
        <v>14366396</v>
      </c>
      <c r="N106" s="544">
        <v>24858806</v>
      </c>
    </row>
    <row r="107" spans="1:14" x14ac:dyDescent="0.2">
      <c r="A107" s="502">
        <v>93</v>
      </c>
      <c r="B107" s="503" t="s">
        <v>156</v>
      </c>
      <c r="C107" s="504" t="s">
        <v>15</v>
      </c>
      <c r="D107" s="175">
        <f t="shared" si="4"/>
        <v>43693322</v>
      </c>
      <c r="E107" s="175">
        <v>737346</v>
      </c>
      <c r="F107" s="175">
        <v>519572</v>
      </c>
      <c r="G107" s="175">
        <v>2810630.9100000006</v>
      </c>
      <c r="H107" s="175">
        <v>4174</v>
      </c>
      <c r="I107" s="175">
        <v>2281277.0500000003</v>
      </c>
      <c r="J107" s="175">
        <v>0</v>
      </c>
      <c r="K107" s="544">
        <v>0</v>
      </c>
      <c r="L107" s="544">
        <v>1290978</v>
      </c>
      <c r="M107" s="544">
        <v>13602689</v>
      </c>
      <c r="N107" s="544">
        <v>22446655</v>
      </c>
    </row>
    <row r="108" spans="1:14" x14ac:dyDescent="0.2">
      <c r="A108" s="502">
        <v>94</v>
      </c>
      <c r="B108" s="505" t="s">
        <v>157</v>
      </c>
      <c r="C108" s="504" t="s">
        <v>13</v>
      </c>
      <c r="D108" s="175">
        <f t="shared" si="4"/>
        <v>53202941</v>
      </c>
      <c r="E108" s="175">
        <v>910864</v>
      </c>
      <c r="F108" s="175">
        <v>386797</v>
      </c>
      <c r="G108" s="175">
        <v>2987180.0600000005</v>
      </c>
      <c r="H108" s="175">
        <v>0</v>
      </c>
      <c r="I108" s="175">
        <v>2963816.5249999999</v>
      </c>
      <c r="J108" s="175">
        <v>110340.00000000001</v>
      </c>
      <c r="K108" s="544">
        <v>0</v>
      </c>
      <c r="L108" s="544">
        <v>1324080</v>
      </c>
      <c r="M108" s="544">
        <v>16277152</v>
      </c>
      <c r="N108" s="544">
        <v>28242711</v>
      </c>
    </row>
    <row r="109" spans="1:14" x14ac:dyDescent="0.2">
      <c r="A109" s="502">
        <v>95</v>
      </c>
      <c r="B109" s="506" t="s">
        <v>158</v>
      </c>
      <c r="C109" s="504" t="s">
        <v>31</v>
      </c>
      <c r="D109" s="175">
        <f t="shared" si="4"/>
        <v>35379115</v>
      </c>
      <c r="E109" s="175">
        <v>568029</v>
      </c>
      <c r="F109" s="175">
        <v>368945</v>
      </c>
      <c r="G109" s="175">
        <v>2075500.4433333334</v>
      </c>
      <c r="H109" s="175">
        <v>4174</v>
      </c>
      <c r="I109" s="175">
        <v>1730473.9249999998</v>
      </c>
      <c r="J109" s="175">
        <v>2206.8000000000002</v>
      </c>
      <c r="K109" s="544">
        <v>0</v>
      </c>
      <c r="L109" s="544">
        <v>2107494.2000000002</v>
      </c>
      <c r="M109" s="544">
        <v>10686445</v>
      </c>
      <c r="N109" s="544">
        <v>17835847</v>
      </c>
    </row>
    <row r="110" spans="1:14" x14ac:dyDescent="0.2">
      <c r="A110" s="502">
        <v>96</v>
      </c>
      <c r="B110" s="503" t="s">
        <v>160</v>
      </c>
      <c r="C110" s="504" t="s">
        <v>33</v>
      </c>
      <c r="D110" s="175">
        <f t="shared" si="4"/>
        <v>87760155</v>
      </c>
      <c r="E110" s="175">
        <v>1475952</v>
      </c>
      <c r="F110" s="175">
        <v>923105</v>
      </c>
      <c r="G110" s="175">
        <v>5489196.9900000002</v>
      </c>
      <c r="H110" s="175">
        <v>8348</v>
      </c>
      <c r="I110" s="175">
        <v>4744007.9000000004</v>
      </c>
      <c r="J110" s="175">
        <v>0</v>
      </c>
      <c r="K110" s="544">
        <v>0</v>
      </c>
      <c r="L110" s="544">
        <v>4214988</v>
      </c>
      <c r="M110" s="544">
        <v>26503977</v>
      </c>
      <c r="N110" s="544">
        <v>44400580</v>
      </c>
    </row>
    <row r="111" spans="1:14" ht="13.5" customHeight="1" x14ac:dyDescent="0.2">
      <c r="A111" s="502">
        <v>97</v>
      </c>
      <c r="B111" s="503" t="s">
        <v>162</v>
      </c>
      <c r="C111" s="504" t="s">
        <v>163</v>
      </c>
      <c r="D111" s="175">
        <f t="shared" si="4"/>
        <v>0</v>
      </c>
      <c r="E111" s="175">
        <v>0</v>
      </c>
      <c r="F111" s="175">
        <v>0</v>
      </c>
      <c r="G111" s="175">
        <v>0</v>
      </c>
      <c r="H111" s="175">
        <v>0</v>
      </c>
      <c r="I111" s="175">
        <v>0</v>
      </c>
      <c r="J111" s="175">
        <v>0</v>
      </c>
      <c r="K111" s="544">
        <v>0</v>
      </c>
      <c r="L111" s="544">
        <v>0</v>
      </c>
      <c r="M111" s="544">
        <v>0</v>
      </c>
      <c r="N111" s="544">
        <v>0</v>
      </c>
    </row>
    <row r="112" spans="1:14" x14ac:dyDescent="0.2">
      <c r="A112" s="502">
        <v>98</v>
      </c>
      <c r="B112" s="503" t="s">
        <v>164</v>
      </c>
      <c r="C112" s="504" t="s">
        <v>165</v>
      </c>
      <c r="D112" s="175">
        <f t="shared" si="4"/>
        <v>0</v>
      </c>
      <c r="E112" s="175">
        <v>0</v>
      </c>
      <c r="F112" s="175">
        <v>0</v>
      </c>
      <c r="G112" s="175">
        <v>0</v>
      </c>
      <c r="H112" s="175">
        <v>0</v>
      </c>
      <c r="I112" s="175">
        <v>0</v>
      </c>
      <c r="J112" s="175">
        <v>0</v>
      </c>
      <c r="K112" s="544">
        <v>0</v>
      </c>
      <c r="L112" s="544">
        <v>0</v>
      </c>
      <c r="M112" s="544">
        <v>0</v>
      </c>
      <c r="N112" s="544">
        <v>0</v>
      </c>
    </row>
    <row r="113" spans="1:14" x14ac:dyDescent="0.2">
      <c r="A113" s="502">
        <v>99</v>
      </c>
      <c r="B113" s="506" t="s">
        <v>166</v>
      </c>
      <c r="C113" s="504" t="s">
        <v>167</v>
      </c>
      <c r="D113" s="175">
        <f t="shared" si="4"/>
        <v>0</v>
      </c>
      <c r="E113" s="175">
        <v>0</v>
      </c>
      <c r="F113" s="175">
        <v>0</v>
      </c>
      <c r="G113" s="175">
        <v>0</v>
      </c>
      <c r="H113" s="175">
        <v>0</v>
      </c>
      <c r="I113" s="175">
        <v>0</v>
      </c>
      <c r="J113" s="175">
        <v>0</v>
      </c>
      <c r="K113" s="544">
        <v>0</v>
      </c>
      <c r="L113" s="544">
        <v>0</v>
      </c>
      <c r="M113" s="544">
        <v>0</v>
      </c>
      <c r="N113" s="544">
        <v>0</v>
      </c>
    </row>
    <row r="114" spans="1:14" ht="12.75" customHeight="1" x14ac:dyDescent="0.2">
      <c r="A114" s="502">
        <v>100</v>
      </c>
      <c r="B114" s="506" t="s">
        <v>168</v>
      </c>
      <c r="C114" s="504" t="s">
        <v>169</v>
      </c>
      <c r="D114" s="175">
        <f t="shared" si="4"/>
        <v>0</v>
      </c>
      <c r="E114" s="175">
        <v>0</v>
      </c>
      <c r="F114" s="175">
        <v>0</v>
      </c>
      <c r="G114" s="175">
        <v>0</v>
      </c>
      <c r="H114" s="175">
        <v>0</v>
      </c>
      <c r="I114" s="175">
        <v>0</v>
      </c>
      <c r="J114" s="175">
        <v>0</v>
      </c>
      <c r="K114" s="544">
        <v>0</v>
      </c>
      <c r="L114" s="544">
        <v>0</v>
      </c>
      <c r="M114" s="544">
        <v>0</v>
      </c>
      <c r="N114" s="544">
        <v>0</v>
      </c>
    </row>
    <row r="115" spans="1:14" ht="24" x14ac:dyDescent="0.2">
      <c r="A115" s="502">
        <v>101</v>
      </c>
      <c r="B115" s="506" t="s">
        <v>170</v>
      </c>
      <c r="C115" s="504" t="s">
        <v>171</v>
      </c>
      <c r="D115" s="175">
        <f t="shared" si="4"/>
        <v>0</v>
      </c>
      <c r="E115" s="175">
        <v>0</v>
      </c>
      <c r="F115" s="175">
        <v>0</v>
      </c>
      <c r="G115" s="175">
        <v>0</v>
      </c>
      <c r="H115" s="175">
        <v>0</v>
      </c>
      <c r="I115" s="175">
        <v>0</v>
      </c>
      <c r="J115" s="175">
        <v>0</v>
      </c>
      <c r="K115" s="544">
        <v>0</v>
      </c>
      <c r="L115" s="544">
        <v>0</v>
      </c>
      <c r="M115" s="544">
        <v>0</v>
      </c>
      <c r="N115" s="544">
        <v>0</v>
      </c>
    </row>
    <row r="116" spans="1:14" x14ac:dyDescent="0.2">
      <c r="A116" s="502">
        <v>102</v>
      </c>
      <c r="B116" s="506" t="s">
        <v>172</v>
      </c>
      <c r="C116" s="504" t="s">
        <v>173</v>
      </c>
      <c r="D116" s="175">
        <f t="shared" si="4"/>
        <v>0</v>
      </c>
      <c r="E116" s="175">
        <v>0</v>
      </c>
      <c r="F116" s="175">
        <v>0</v>
      </c>
      <c r="G116" s="175">
        <v>0</v>
      </c>
      <c r="H116" s="175">
        <v>0</v>
      </c>
      <c r="I116" s="175">
        <v>0</v>
      </c>
      <c r="J116" s="175">
        <v>0</v>
      </c>
      <c r="K116" s="544">
        <v>0</v>
      </c>
      <c r="L116" s="544">
        <v>0</v>
      </c>
      <c r="M116" s="544">
        <v>0</v>
      </c>
      <c r="N116" s="544">
        <v>0</v>
      </c>
    </row>
    <row r="117" spans="1:14" x14ac:dyDescent="0.2">
      <c r="A117" s="502">
        <v>103</v>
      </c>
      <c r="B117" s="506" t="s">
        <v>174</v>
      </c>
      <c r="C117" s="504" t="s">
        <v>175</v>
      </c>
      <c r="D117" s="175">
        <f t="shared" si="4"/>
        <v>0</v>
      </c>
      <c r="E117" s="175">
        <v>0</v>
      </c>
      <c r="F117" s="175">
        <v>0</v>
      </c>
      <c r="G117" s="175">
        <v>0</v>
      </c>
      <c r="H117" s="175">
        <v>0</v>
      </c>
      <c r="I117" s="175">
        <v>0</v>
      </c>
      <c r="J117" s="175">
        <v>0</v>
      </c>
      <c r="K117" s="544">
        <v>0</v>
      </c>
      <c r="L117" s="544">
        <v>0</v>
      </c>
      <c r="M117" s="544">
        <v>0</v>
      </c>
      <c r="N117" s="544">
        <v>0</v>
      </c>
    </row>
    <row r="118" spans="1:14" x14ac:dyDescent="0.2">
      <c r="A118" s="502">
        <v>104</v>
      </c>
      <c r="B118" s="517" t="s">
        <v>176</v>
      </c>
      <c r="C118" s="508" t="s">
        <v>177</v>
      </c>
      <c r="D118" s="175">
        <f t="shared" si="4"/>
        <v>0</v>
      </c>
      <c r="E118" s="175">
        <v>0</v>
      </c>
      <c r="F118" s="175">
        <v>0</v>
      </c>
      <c r="G118" s="175">
        <v>0</v>
      </c>
      <c r="H118" s="175">
        <v>0</v>
      </c>
      <c r="I118" s="175">
        <v>0</v>
      </c>
      <c r="J118" s="175">
        <v>0</v>
      </c>
      <c r="K118" s="544">
        <v>0</v>
      </c>
      <c r="L118" s="544">
        <v>0</v>
      </c>
      <c r="M118" s="544">
        <v>0</v>
      </c>
      <c r="N118" s="544">
        <v>0</v>
      </c>
    </row>
    <row r="119" spans="1:14" x14ac:dyDescent="0.2">
      <c r="A119" s="502">
        <v>105</v>
      </c>
      <c r="B119" s="505" t="s">
        <v>178</v>
      </c>
      <c r="C119" s="504" t="s">
        <v>179</v>
      </c>
      <c r="D119" s="175">
        <f t="shared" si="4"/>
        <v>0</v>
      </c>
      <c r="E119" s="175">
        <v>0</v>
      </c>
      <c r="F119" s="175">
        <v>0</v>
      </c>
      <c r="G119" s="175">
        <v>0</v>
      </c>
      <c r="H119" s="175">
        <v>0</v>
      </c>
      <c r="I119" s="175">
        <v>0</v>
      </c>
      <c r="J119" s="175">
        <v>0</v>
      </c>
      <c r="K119" s="544">
        <v>0</v>
      </c>
      <c r="L119" s="544">
        <v>0</v>
      </c>
      <c r="M119" s="544">
        <v>0</v>
      </c>
      <c r="N119" s="544">
        <v>0</v>
      </c>
    </row>
    <row r="120" spans="1:14" ht="11.25" customHeight="1" x14ac:dyDescent="0.2">
      <c r="A120" s="502">
        <v>106</v>
      </c>
      <c r="B120" s="506" t="s">
        <v>180</v>
      </c>
      <c r="C120" s="504" t="s">
        <v>181</v>
      </c>
      <c r="D120" s="175">
        <f t="shared" si="4"/>
        <v>35309</v>
      </c>
      <c r="E120" s="175">
        <v>0</v>
      </c>
      <c r="F120" s="175">
        <v>0</v>
      </c>
      <c r="G120" s="175">
        <v>0</v>
      </c>
      <c r="H120" s="175">
        <v>0</v>
      </c>
      <c r="I120" s="175">
        <v>0</v>
      </c>
      <c r="J120" s="175">
        <v>0</v>
      </c>
      <c r="K120" s="544">
        <v>35308.800000000003</v>
      </c>
      <c r="L120" s="544">
        <v>0</v>
      </c>
      <c r="M120" s="544">
        <v>0</v>
      </c>
      <c r="N120" s="544">
        <v>0</v>
      </c>
    </row>
    <row r="121" spans="1:14" x14ac:dyDescent="0.2">
      <c r="A121" s="502">
        <v>107</v>
      </c>
      <c r="B121" s="503" t="s">
        <v>182</v>
      </c>
      <c r="C121" s="518" t="s">
        <v>183</v>
      </c>
      <c r="D121" s="175">
        <f t="shared" si="4"/>
        <v>0</v>
      </c>
      <c r="E121" s="175">
        <v>0</v>
      </c>
      <c r="F121" s="175">
        <v>0</v>
      </c>
      <c r="G121" s="175">
        <v>0</v>
      </c>
      <c r="H121" s="175">
        <v>0</v>
      </c>
      <c r="I121" s="175">
        <v>0</v>
      </c>
      <c r="J121" s="175">
        <v>0</v>
      </c>
      <c r="K121" s="544">
        <v>0</v>
      </c>
      <c r="L121" s="544">
        <v>0</v>
      </c>
      <c r="M121" s="544">
        <v>0</v>
      </c>
      <c r="N121" s="544">
        <v>0</v>
      </c>
    </row>
    <row r="122" spans="1:14" x14ac:dyDescent="0.2">
      <c r="A122" s="502">
        <v>108</v>
      </c>
      <c r="B122" s="506" t="s">
        <v>184</v>
      </c>
      <c r="C122" s="504" t="s">
        <v>261</v>
      </c>
      <c r="D122" s="175">
        <f t="shared" si="4"/>
        <v>0</v>
      </c>
      <c r="E122" s="175">
        <v>0</v>
      </c>
      <c r="F122" s="175">
        <v>0</v>
      </c>
      <c r="G122" s="175">
        <v>0</v>
      </c>
      <c r="H122" s="175">
        <v>0</v>
      </c>
      <c r="I122" s="175">
        <v>0</v>
      </c>
      <c r="J122" s="175">
        <v>0</v>
      </c>
      <c r="K122" s="544">
        <v>0</v>
      </c>
      <c r="L122" s="544">
        <v>0</v>
      </c>
      <c r="M122" s="544">
        <v>0</v>
      </c>
      <c r="N122" s="544">
        <v>0</v>
      </c>
    </row>
    <row r="123" spans="1:14" ht="14.25" customHeight="1" x14ac:dyDescent="0.2">
      <c r="A123" s="502">
        <v>109</v>
      </c>
      <c r="B123" s="505" t="s">
        <v>185</v>
      </c>
      <c r="C123" s="504" t="s">
        <v>250</v>
      </c>
      <c r="D123" s="175">
        <f t="shared" si="4"/>
        <v>111088</v>
      </c>
      <c r="E123" s="175">
        <v>0</v>
      </c>
      <c r="F123" s="175">
        <v>0</v>
      </c>
      <c r="G123" s="175">
        <v>0</v>
      </c>
      <c r="H123" s="175">
        <v>0</v>
      </c>
      <c r="I123" s="175">
        <v>0</v>
      </c>
      <c r="J123" s="175">
        <v>0</v>
      </c>
      <c r="K123" s="544">
        <v>111088.32000000001</v>
      </c>
      <c r="L123" s="544">
        <v>0</v>
      </c>
      <c r="M123" s="544">
        <v>0</v>
      </c>
      <c r="N123" s="544">
        <v>0</v>
      </c>
    </row>
    <row r="124" spans="1:14" x14ac:dyDescent="0.2">
      <c r="A124" s="502">
        <v>110</v>
      </c>
      <c r="B124" s="503" t="s">
        <v>329</v>
      </c>
      <c r="C124" s="504" t="s">
        <v>317</v>
      </c>
      <c r="D124" s="175">
        <f t="shared" si="4"/>
        <v>0</v>
      </c>
      <c r="E124" s="175">
        <v>0</v>
      </c>
      <c r="F124" s="175">
        <v>0</v>
      </c>
      <c r="G124" s="175">
        <v>0</v>
      </c>
      <c r="H124" s="175">
        <v>0</v>
      </c>
      <c r="I124" s="175">
        <v>0</v>
      </c>
      <c r="J124" s="175">
        <v>0</v>
      </c>
      <c r="K124" s="544">
        <v>0</v>
      </c>
      <c r="L124" s="544">
        <v>0</v>
      </c>
      <c r="M124" s="544">
        <v>0</v>
      </c>
      <c r="N124" s="544">
        <v>0</v>
      </c>
    </row>
    <row r="125" spans="1:14" x14ac:dyDescent="0.2">
      <c r="A125" s="502">
        <v>111</v>
      </c>
      <c r="B125" s="519" t="s">
        <v>418</v>
      </c>
      <c r="C125" s="508" t="s">
        <v>419</v>
      </c>
      <c r="D125" s="175">
        <f t="shared" si="4"/>
        <v>0</v>
      </c>
      <c r="E125" s="175">
        <v>0</v>
      </c>
      <c r="F125" s="175">
        <v>0</v>
      </c>
      <c r="G125" s="175">
        <v>0</v>
      </c>
      <c r="H125" s="175">
        <v>0</v>
      </c>
      <c r="I125" s="175">
        <v>0</v>
      </c>
      <c r="J125" s="175">
        <v>0</v>
      </c>
      <c r="K125" s="544">
        <v>0</v>
      </c>
      <c r="L125" s="544">
        <v>0</v>
      </c>
      <c r="M125" s="544">
        <v>0</v>
      </c>
      <c r="N125" s="544">
        <v>0</v>
      </c>
    </row>
    <row r="126" spans="1:14" ht="13.5" customHeight="1" x14ac:dyDescent="0.2">
      <c r="A126" s="502">
        <v>112</v>
      </c>
      <c r="B126" s="505" t="s">
        <v>186</v>
      </c>
      <c r="C126" s="504" t="s">
        <v>320</v>
      </c>
      <c r="D126" s="175">
        <f t="shared" si="4"/>
        <v>0</v>
      </c>
      <c r="E126" s="175">
        <v>0</v>
      </c>
      <c r="F126" s="175">
        <v>0</v>
      </c>
      <c r="G126" s="175">
        <v>0</v>
      </c>
      <c r="H126" s="175">
        <v>0</v>
      </c>
      <c r="I126" s="175">
        <v>0</v>
      </c>
      <c r="J126" s="175">
        <v>0</v>
      </c>
      <c r="K126" s="544">
        <v>0</v>
      </c>
      <c r="L126" s="544">
        <v>0</v>
      </c>
      <c r="M126" s="544">
        <v>0</v>
      </c>
      <c r="N126" s="544">
        <v>0</v>
      </c>
    </row>
    <row r="127" spans="1:14" x14ac:dyDescent="0.2">
      <c r="A127" s="502">
        <v>113</v>
      </c>
      <c r="B127" s="506" t="s">
        <v>187</v>
      </c>
      <c r="C127" s="504" t="s">
        <v>188</v>
      </c>
      <c r="D127" s="175">
        <f t="shared" si="4"/>
        <v>0</v>
      </c>
      <c r="E127" s="175">
        <v>0</v>
      </c>
      <c r="F127" s="175">
        <v>0</v>
      </c>
      <c r="G127" s="175">
        <v>0</v>
      </c>
      <c r="H127" s="175">
        <v>0</v>
      </c>
      <c r="I127" s="175">
        <v>0</v>
      </c>
      <c r="J127" s="175">
        <v>0</v>
      </c>
      <c r="K127" s="544">
        <v>0</v>
      </c>
      <c r="L127" s="544">
        <v>0</v>
      </c>
      <c r="M127" s="544">
        <v>0</v>
      </c>
      <c r="N127" s="544">
        <v>0</v>
      </c>
    </row>
    <row r="128" spans="1:14" ht="24" x14ac:dyDescent="0.2">
      <c r="A128" s="502">
        <v>114</v>
      </c>
      <c r="B128" s="506" t="s">
        <v>189</v>
      </c>
      <c r="C128" s="520" t="s">
        <v>306</v>
      </c>
      <c r="D128" s="175">
        <f t="shared" si="4"/>
        <v>0</v>
      </c>
      <c r="E128" s="175">
        <v>0</v>
      </c>
      <c r="F128" s="175">
        <v>0</v>
      </c>
      <c r="G128" s="175">
        <v>0</v>
      </c>
      <c r="H128" s="175">
        <v>0</v>
      </c>
      <c r="I128" s="175">
        <v>0</v>
      </c>
      <c r="J128" s="175">
        <v>0</v>
      </c>
      <c r="K128" s="544">
        <v>0</v>
      </c>
      <c r="L128" s="544">
        <v>0</v>
      </c>
      <c r="M128" s="544">
        <v>0</v>
      </c>
      <c r="N128" s="544">
        <v>0</v>
      </c>
    </row>
    <row r="129" spans="1:14" x14ac:dyDescent="0.2">
      <c r="A129" s="502">
        <v>115</v>
      </c>
      <c r="B129" s="506" t="s">
        <v>190</v>
      </c>
      <c r="C129" s="504" t="s">
        <v>225</v>
      </c>
      <c r="D129" s="175">
        <f t="shared" si="4"/>
        <v>0</v>
      </c>
      <c r="E129" s="175">
        <v>0</v>
      </c>
      <c r="F129" s="175">
        <v>0</v>
      </c>
      <c r="G129" s="175">
        <v>0</v>
      </c>
      <c r="H129" s="175">
        <v>0</v>
      </c>
      <c r="I129" s="175">
        <v>0</v>
      </c>
      <c r="J129" s="175">
        <v>0</v>
      </c>
      <c r="K129" s="544">
        <v>0</v>
      </c>
      <c r="L129" s="544">
        <v>0</v>
      </c>
      <c r="M129" s="544">
        <v>0</v>
      </c>
      <c r="N129" s="544">
        <v>0</v>
      </c>
    </row>
    <row r="130" spans="1:14" ht="10.5" customHeight="1" x14ac:dyDescent="0.2">
      <c r="A130" s="502">
        <v>116</v>
      </c>
      <c r="B130" s="506" t="s">
        <v>191</v>
      </c>
      <c r="C130" s="504" t="s">
        <v>192</v>
      </c>
      <c r="D130" s="175">
        <f t="shared" si="4"/>
        <v>60908556</v>
      </c>
      <c r="E130" s="175">
        <v>0</v>
      </c>
      <c r="F130" s="175">
        <v>0</v>
      </c>
      <c r="G130" s="175">
        <v>0</v>
      </c>
      <c r="H130" s="175">
        <v>0</v>
      </c>
      <c r="I130" s="175">
        <v>0</v>
      </c>
      <c r="J130" s="175">
        <v>0</v>
      </c>
      <c r="K130" s="544">
        <v>60908556.133333333</v>
      </c>
      <c r="L130" s="544">
        <v>0</v>
      </c>
      <c r="M130" s="544">
        <v>0</v>
      </c>
      <c r="N130" s="544">
        <v>0</v>
      </c>
    </row>
    <row r="131" spans="1:14" x14ac:dyDescent="0.2">
      <c r="A131" s="502">
        <v>117</v>
      </c>
      <c r="B131" s="506" t="s">
        <v>193</v>
      </c>
      <c r="C131" s="504" t="s">
        <v>40</v>
      </c>
      <c r="E131" s="175">
        <v>0</v>
      </c>
      <c r="F131" s="175">
        <v>0</v>
      </c>
      <c r="G131" s="175">
        <v>0</v>
      </c>
      <c r="H131" s="175">
        <v>0</v>
      </c>
      <c r="I131" s="175">
        <v>0</v>
      </c>
      <c r="J131" s="175">
        <v>0</v>
      </c>
      <c r="L131" s="544">
        <v>0</v>
      </c>
      <c r="M131" s="544">
        <v>0</v>
      </c>
      <c r="N131" s="544">
        <v>0</v>
      </c>
    </row>
    <row r="132" spans="1:14" x14ac:dyDescent="0.2">
      <c r="A132" s="502">
        <v>118</v>
      </c>
      <c r="B132" s="503" t="s">
        <v>194</v>
      </c>
      <c r="C132" s="504" t="s">
        <v>45</v>
      </c>
      <c r="D132" s="175">
        <f t="shared" si="4"/>
        <v>8746370</v>
      </c>
      <c r="E132" s="175">
        <v>0</v>
      </c>
      <c r="F132" s="175">
        <v>0</v>
      </c>
      <c r="G132" s="175">
        <v>0</v>
      </c>
      <c r="H132" s="175">
        <v>0</v>
      </c>
      <c r="I132" s="175">
        <v>0</v>
      </c>
      <c r="J132" s="175">
        <v>0</v>
      </c>
      <c r="K132" s="544">
        <v>8746369.5199999996</v>
      </c>
      <c r="L132" s="544">
        <v>0</v>
      </c>
      <c r="M132" s="544">
        <v>0</v>
      </c>
      <c r="N132" s="544">
        <v>0</v>
      </c>
    </row>
    <row r="133" spans="1:14" x14ac:dyDescent="0.2">
      <c r="A133" s="502">
        <v>119</v>
      </c>
      <c r="B133" s="503" t="s">
        <v>195</v>
      </c>
      <c r="C133" s="504" t="s">
        <v>227</v>
      </c>
      <c r="D133" s="175">
        <f t="shared" si="4"/>
        <v>56199456</v>
      </c>
      <c r="E133" s="175">
        <v>0</v>
      </c>
      <c r="F133" s="175">
        <v>0</v>
      </c>
      <c r="G133" s="175">
        <v>0</v>
      </c>
      <c r="H133" s="175">
        <v>0</v>
      </c>
      <c r="I133" s="175">
        <v>0</v>
      </c>
      <c r="J133" s="175">
        <v>0</v>
      </c>
      <c r="K133" s="544">
        <v>56199455.600000001</v>
      </c>
      <c r="L133" s="544">
        <v>0</v>
      </c>
      <c r="M133" s="544">
        <v>0</v>
      </c>
      <c r="N133" s="544">
        <v>0</v>
      </c>
    </row>
    <row r="134" spans="1:14" x14ac:dyDescent="0.2">
      <c r="A134" s="502">
        <v>120</v>
      </c>
      <c r="B134" s="503" t="s">
        <v>196</v>
      </c>
      <c r="C134" s="504" t="s">
        <v>47</v>
      </c>
      <c r="D134" s="175">
        <f>ROUND(G134+H134+I134+J134+K134+L134+M134+N134+E134+F134,0)</f>
        <v>51934831</v>
      </c>
      <c r="E134" s="175">
        <v>0</v>
      </c>
      <c r="F134" s="175">
        <v>0</v>
      </c>
      <c r="G134" s="175">
        <v>0</v>
      </c>
      <c r="H134" s="175">
        <v>0</v>
      </c>
      <c r="I134" s="175">
        <v>0</v>
      </c>
      <c r="J134" s="175">
        <v>0</v>
      </c>
      <c r="K134" s="544">
        <v>51934831.199999996</v>
      </c>
      <c r="L134" s="544">
        <v>0</v>
      </c>
      <c r="M134" s="544">
        <v>0</v>
      </c>
      <c r="N134" s="544">
        <v>0</v>
      </c>
    </row>
    <row r="135" spans="1:14" x14ac:dyDescent="0.2">
      <c r="A135" s="502">
        <v>121</v>
      </c>
      <c r="B135" s="506" t="s">
        <v>197</v>
      </c>
      <c r="C135" s="504" t="s">
        <v>46</v>
      </c>
      <c r="E135" s="175">
        <v>0</v>
      </c>
      <c r="F135" s="175">
        <v>0</v>
      </c>
      <c r="G135" s="175">
        <v>0</v>
      </c>
      <c r="H135" s="175">
        <v>0</v>
      </c>
      <c r="I135" s="175">
        <v>0</v>
      </c>
      <c r="J135" s="175">
        <v>0</v>
      </c>
      <c r="L135" s="544">
        <v>0</v>
      </c>
      <c r="M135" s="544">
        <v>0</v>
      </c>
      <c r="N135" s="544">
        <v>0</v>
      </c>
    </row>
    <row r="136" spans="1:14" x14ac:dyDescent="0.2">
      <c r="A136" s="502">
        <v>122</v>
      </c>
      <c r="B136" s="506" t="s">
        <v>198</v>
      </c>
      <c r="C136" s="504" t="s">
        <v>199</v>
      </c>
      <c r="D136" s="175">
        <f t="shared" si="4"/>
        <v>0</v>
      </c>
      <c r="E136" s="175">
        <v>0</v>
      </c>
      <c r="F136" s="175">
        <v>0</v>
      </c>
      <c r="G136" s="175">
        <v>0</v>
      </c>
      <c r="H136" s="175">
        <v>0</v>
      </c>
      <c r="I136" s="175">
        <v>0</v>
      </c>
      <c r="J136" s="175">
        <v>0</v>
      </c>
      <c r="K136" s="544">
        <v>0</v>
      </c>
      <c r="L136" s="544">
        <v>0</v>
      </c>
      <c r="M136" s="544">
        <v>0</v>
      </c>
      <c r="N136" s="544">
        <v>0</v>
      </c>
    </row>
    <row r="137" spans="1:14" x14ac:dyDescent="0.2">
      <c r="A137" s="502">
        <v>123</v>
      </c>
      <c r="B137" s="506" t="s">
        <v>200</v>
      </c>
      <c r="C137" s="504" t="s">
        <v>468</v>
      </c>
      <c r="D137" s="175">
        <f t="shared" si="4"/>
        <v>0</v>
      </c>
      <c r="E137" s="175">
        <v>0</v>
      </c>
      <c r="F137" s="175">
        <v>0</v>
      </c>
      <c r="G137" s="175">
        <v>0</v>
      </c>
      <c r="H137" s="175">
        <v>0</v>
      </c>
      <c r="I137" s="175">
        <v>0</v>
      </c>
      <c r="J137" s="175">
        <v>0</v>
      </c>
      <c r="K137" s="544">
        <v>0</v>
      </c>
      <c r="L137" s="544">
        <v>0</v>
      </c>
      <c r="M137" s="544">
        <v>0</v>
      </c>
      <c r="N137" s="544">
        <v>0</v>
      </c>
    </row>
    <row r="138" spans="1:14" x14ac:dyDescent="0.2">
      <c r="A138" s="502">
        <v>124</v>
      </c>
      <c r="B138" s="503" t="s">
        <v>201</v>
      </c>
      <c r="C138" s="504" t="s">
        <v>226</v>
      </c>
      <c r="D138" s="175">
        <f t="shared" si="4"/>
        <v>82942032</v>
      </c>
      <c r="E138" s="175">
        <v>1987262</v>
      </c>
      <c r="F138" s="175">
        <v>135007</v>
      </c>
      <c r="G138" s="175">
        <v>9504950.7483333349</v>
      </c>
      <c r="H138" s="175">
        <v>95997</v>
      </c>
      <c r="I138" s="175">
        <v>9959753.3499999996</v>
      </c>
      <c r="J138" s="175">
        <v>0</v>
      </c>
      <c r="K138" s="544"/>
      <c r="L138" s="544">
        <v>6501232.7999999989</v>
      </c>
      <c r="M138" s="544">
        <v>0</v>
      </c>
      <c r="N138" s="544">
        <v>54757829</v>
      </c>
    </row>
    <row r="139" spans="1:14" ht="24" x14ac:dyDescent="0.2">
      <c r="A139" s="502">
        <v>125</v>
      </c>
      <c r="B139" s="505" t="s">
        <v>202</v>
      </c>
      <c r="C139" s="504" t="s">
        <v>459</v>
      </c>
      <c r="D139" s="175">
        <f t="shared" si="4"/>
        <v>173323330</v>
      </c>
      <c r="E139" s="175">
        <v>3081307</v>
      </c>
      <c r="F139" s="175">
        <v>860623</v>
      </c>
      <c r="G139" s="175">
        <v>12279282.526666665</v>
      </c>
      <c r="H139" s="175">
        <v>0</v>
      </c>
      <c r="I139" s="175">
        <v>12748762.375</v>
      </c>
      <c r="J139" s="175">
        <v>0</v>
      </c>
      <c r="K139" s="544">
        <v>33241635</v>
      </c>
      <c r="L139" s="544">
        <v>6145938</v>
      </c>
      <c r="M139" s="544">
        <v>14919736</v>
      </c>
      <c r="N139" s="544">
        <v>90046046</v>
      </c>
    </row>
    <row r="140" spans="1:14" x14ac:dyDescent="0.2">
      <c r="A140" s="502">
        <v>126</v>
      </c>
      <c r="B140" s="506" t="s">
        <v>203</v>
      </c>
      <c r="C140" s="504" t="s">
        <v>204</v>
      </c>
      <c r="D140" s="175">
        <f t="shared" si="4"/>
        <v>0</v>
      </c>
      <c r="E140" s="175">
        <v>0</v>
      </c>
      <c r="F140" s="175">
        <v>0</v>
      </c>
      <c r="G140" s="175">
        <v>0</v>
      </c>
      <c r="H140" s="175">
        <v>0</v>
      </c>
      <c r="I140" s="175">
        <v>0</v>
      </c>
      <c r="J140" s="175">
        <v>0</v>
      </c>
      <c r="K140" s="544">
        <v>0</v>
      </c>
      <c r="L140" s="544">
        <v>0</v>
      </c>
      <c r="M140" s="544">
        <v>0</v>
      </c>
      <c r="N140" s="544">
        <v>0</v>
      </c>
    </row>
    <row r="141" spans="1:14" x14ac:dyDescent="0.2">
      <c r="A141" s="502">
        <v>127</v>
      </c>
      <c r="B141" s="503" t="s">
        <v>205</v>
      </c>
      <c r="C141" s="504" t="s">
        <v>206</v>
      </c>
      <c r="D141" s="175">
        <f t="shared" ref="D141:D149" si="7">ROUND(G141+H141+I141+J141+K141+L141+M141+N141+E141+F141,0)</f>
        <v>45250942</v>
      </c>
      <c r="E141" s="175">
        <v>0</v>
      </c>
      <c r="F141" s="175">
        <v>0</v>
      </c>
      <c r="G141" s="175">
        <v>0</v>
      </c>
      <c r="H141" s="175">
        <v>0</v>
      </c>
      <c r="I141" s="175">
        <v>0</v>
      </c>
      <c r="J141" s="175">
        <v>0</v>
      </c>
      <c r="K141" s="544">
        <v>45250941.839999989</v>
      </c>
      <c r="L141" s="544">
        <v>0</v>
      </c>
      <c r="M141" s="544">
        <v>0</v>
      </c>
      <c r="N141" s="544">
        <v>0</v>
      </c>
    </row>
    <row r="142" spans="1:14" x14ac:dyDescent="0.2">
      <c r="A142" s="502">
        <v>128</v>
      </c>
      <c r="B142" s="506" t="s">
        <v>207</v>
      </c>
      <c r="C142" s="504" t="s">
        <v>208</v>
      </c>
      <c r="D142" s="175">
        <f t="shared" si="7"/>
        <v>0</v>
      </c>
      <c r="E142" s="175">
        <v>0</v>
      </c>
      <c r="F142" s="175">
        <v>0</v>
      </c>
      <c r="G142" s="175">
        <v>0</v>
      </c>
      <c r="H142" s="175">
        <v>0</v>
      </c>
      <c r="I142" s="175">
        <v>0</v>
      </c>
      <c r="J142" s="175">
        <v>0</v>
      </c>
      <c r="K142" s="544">
        <v>0</v>
      </c>
      <c r="L142" s="544">
        <v>0</v>
      </c>
      <c r="M142" s="544">
        <v>0</v>
      </c>
      <c r="N142" s="544">
        <v>0</v>
      </c>
    </row>
    <row r="143" spans="1:14" x14ac:dyDescent="0.2">
      <c r="A143" s="502">
        <v>129</v>
      </c>
      <c r="B143" s="521" t="s">
        <v>251</v>
      </c>
      <c r="C143" s="522" t="s">
        <v>252</v>
      </c>
      <c r="D143" s="175">
        <f t="shared" si="7"/>
        <v>0</v>
      </c>
      <c r="E143" s="175">
        <v>0</v>
      </c>
      <c r="F143" s="175">
        <v>0</v>
      </c>
      <c r="G143" s="175">
        <v>0</v>
      </c>
      <c r="H143" s="175">
        <v>0</v>
      </c>
      <c r="I143" s="175">
        <v>0</v>
      </c>
      <c r="J143" s="175">
        <v>0</v>
      </c>
      <c r="K143" s="544">
        <v>0</v>
      </c>
      <c r="L143" s="544">
        <v>0</v>
      </c>
      <c r="M143" s="544">
        <v>0</v>
      </c>
      <c r="N143" s="544">
        <v>0</v>
      </c>
    </row>
    <row r="144" spans="1:14" x14ac:dyDescent="0.2">
      <c r="A144" s="502">
        <v>130</v>
      </c>
      <c r="B144" s="523" t="s">
        <v>253</v>
      </c>
      <c r="C144" s="522" t="s">
        <v>254</v>
      </c>
      <c r="D144" s="175">
        <f t="shared" si="7"/>
        <v>0</v>
      </c>
      <c r="E144" s="175">
        <v>0</v>
      </c>
      <c r="F144" s="175">
        <v>0</v>
      </c>
      <c r="G144" s="175">
        <v>0</v>
      </c>
      <c r="H144" s="175">
        <v>0</v>
      </c>
      <c r="I144" s="175">
        <v>0</v>
      </c>
      <c r="J144" s="175">
        <v>0</v>
      </c>
      <c r="K144" s="544">
        <v>0</v>
      </c>
      <c r="L144" s="544">
        <v>0</v>
      </c>
      <c r="M144" s="544">
        <v>0</v>
      </c>
      <c r="N144" s="544">
        <v>0</v>
      </c>
    </row>
    <row r="145" spans="1:14" x14ac:dyDescent="0.2">
      <c r="A145" s="502">
        <v>131</v>
      </c>
      <c r="B145" s="548" t="s">
        <v>255</v>
      </c>
      <c r="C145" s="549" t="s">
        <v>416</v>
      </c>
      <c r="D145" s="175">
        <f t="shared" si="7"/>
        <v>0</v>
      </c>
      <c r="E145" s="175">
        <v>0</v>
      </c>
      <c r="F145" s="175">
        <v>0</v>
      </c>
      <c r="G145" s="175">
        <v>0</v>
      </c>
      <c r="H145" s="175">
        <v>0</v>
      </c>
      <c r="I145" s="175">
        <v>0</v>
      </c>
      <c r="J145" s="175">
        <v>0</v>
      </c>
      <c r="K145" s="544">
        <v>0</v>
      </c>
      <c r="L145" s="544">
        <v>0</v>
      </c>
      <c r="M145" s="544">
        <v>0</v>
      </c>
      <c r="N145" s="544">
        <v>0</v>
      </c>
    </row>
    <row r="146" spans="1:14" x14ac:dyDescent="0.2">
      <c r="A146" s="502">
        <v>132</v>
      </c>
      <c r="B146" s="502" t="s">
        <v>259</v>
      </c>
      <c r="C146" s="526" t="s">
        <v>260</v>
      </c>
      <c r="D146" s="175">
        <f t="shared" si="7"/>
        <v>0</v>
      </c>
      <c r="E146" s="175">
        <v>0</v>
      </c>
      <c r="F146" s="175">
        <v>0</v>
      </c>
      <c r="G146" s="175">
        <v>0</v>
      </c>
      <c r="H146" s="175">
        <v>0</v>
      </c>
      <c r="I146" s="175">
        <v>0</v>
      </c>
      <c r="J146" s="175">
        <v>0</v>
      </c>
      <c r="K146" s="544">
        <v>0</v>
      </c>
      <c r="L146" s="544">
        <v>0</v>
      </c>
      <c r="M146" s="544">
        <v>0</v>
      </c>
      <c r="N146" s="544">
        <v>0</v>
      </c>
    </row>
    <row r="147" spans="1:14" x14ac:dyDescent="0.2">
      <c r="A147" s="502">
        <v>133</v>
      </c>
      <c r="B147" s="519" t="s">
        <v>311</v>
      </c>
      <c r="C147" s="526" t="s">
        <v>310</v>
      </c>
      <c r="D147" s="175">
        <f t="shared" si="7"/>
        <v>0</v>
      </c>
      <c r="E147" s="175">
        <v>0</v>
      </c>
      <c r="F147" s="175">
        <v>0</v>
      </c>
      <c r="G147" s="175">
        <v>0</v>
      </c>
      <c r="H147" s="175">
        <v>0</v>
      </c>
      <c r="I147" s="175">
        <v>0</v>
      </c>
      <c r="J147" s="175">
        <v>0</v>
      </c>
      <c r="K147" s="544">
        <v>0</v>
      </c>
      <c r="L147" s="544">
        <v>0</v>
      </c>
      <c r="M147" s="544">
        <v>0</v>
      </c>
      <c r="N147" s="544">
        <v>0</v>
      </c>
    </row>
    <row r="148" spans="1:14" x14ac:dyDescent="0.2">
      <c r="A148" s="502">
        <v>134</v>
      </c>
      <c r="B148" s="519" t="s">
        <v>319</v>
      </c>
      <c r="C148" s="526" t="s">
        <v>316</v>
      </c>
      <c r="D148" s="175">
        <f t="shared" si="7"/>
        <v>0</v>
      </c>
      <c r="E148" s="175">
        <v>0</v>
      </c>
      <c r="F148" s="175">
        <v>0</v>
      </c>
      <c r="G148" s="175">
        <v>0</v>
      </c>
      <c r="H148" s="175">
        <v>0</v>
      </c>
      <c r="I148" s="175">
        <v>0</v>
      </c>
      <c r="J148" s="175">
        <v>0</v>
      </c>
      <c r="K148" s="544">
        <v>0</v>
      </c>
      <c r="L148" s="544">
        <v>0</v>
      </c>
      <c r="M148" s="544">
        <v>0</v>
      </c>
      <c r="N148" s="544">
        <v>0</v>
      </c>
    </row>
    <row r="149" spans="1:14" ht="15.75" customHeight="1" x14ac:dyDescent="0.2">
      <c r="A149" s="502">
        <v>135</v>
      </c>
      <c r="B149" s="519" t="s">
        <v>411</v>
      </c>
      <c r="C149" s="508" t="s">
        <v>412</v>
      </c>
      <c r="D149" s="175">
        <f t="shared" si="7"/>
        <v>0</v>
      </c>
      <c r="E149" s="175">
        <v>0</v>
      </c>
      <c r="F149" s="175">
        <v>0</v>
      </c>
      <c r="G149" s="175">
        <v>0</v>
      </c>
      <c r="H149" s="175">
        <v>0</v>
      </c>
      <c r="I149" s="175">
        <v>0</v>
      </c>
      <c r="J149" s="175">
        <v>0</v>
      </c>
      <c r="K149" s="544">
        <v>0</v>
      </c>
      <c r="L149" s="544">
        <v>0</v>
      </c>
      <c r="M149" s="544">
        <v>0</v>
      </c>
      <c r="N149" s="544">
        <v>0</v>
      </c>
    </row>
    <row r="150" spans="1:14" x14ac:dyDescent="0.2">
      <c r="I150" s="530"/>
    </row>
    <row r="151" spans="1:14" x14ac:dyDescent="0.2">
      <c r="I151" s="530"/>
    </row>
  </sheetData>
  <mergeCells count="20">
    <mergeCell ref="A2:N2"/>
    <mergeCell ref="A4:A7"/>
    <mergeCell ref="B4:B7"/>
    <mergeCell ref="C4:C7"/>
    <mergeCell ref="D4:N4"/>
    <mergeCell ref="D5:D7"/>
    <mergeCell ref="E5:E7"/>
    <mergeCell ref="F5:F7"/>
    <mergeCell ref="G5:G7"/>
    <mergeCell ref="H5:H7"/>
    <mergeCell ref="J5:J7"/>
    <mergeCell ref="K5:K7"/>
    <mergeCell ref="L5:N5"/>
    <mergeCell ref="L6:L7"/>
    <mergeCell ref="M6:N6"/>
    <mergeCell ref="A8:C8"/>
    <mergeCell ref="A11:C11"/>
    <mergeCell ref="A92:A95"/>
    <mergeCell ref="B92:B95"/>
    <mergeCell ref="I5:I7"/>
  </mergeCells>
  <pageMargins left="0" right="0" top="0" bottom="0" header="0" footer="0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49"/>
  <sheetViews>
    <sheetView zoomScaleNormal="100" workbookViewId="0">
      <pane xSplit="3" ySplit="8" topLeftCell="D9" activePane="bottomRight" state="frozen"/>
      <selection activeCell="E134" activeCellId="1" sqref="E134 E134"/>
      <selection pane="topRight" activeCell="E134" activeCellId="1" sqref="E134 E134"/>
      <selection pane="bottomLeft" activeCell="E134" activeCellId="1" sqref="E134 E134"/>
      <selection pane="bottomRight" activeCell="L15" sqref="L15"/>
    </sheetView>
  </sheetViews>
  <sheetFormatPr defaultColWidth="9.140625" defaultRowHeight="12" x14ac:dyDescent="0.2"/>
  <cols>
    <col min="1" max="1" width="4.7109375" style="46" customWidth="1"/>
    <col min="2" max="2" width="9.28515625" style="46" customWidth="1"/>
    <col min="3" max="3" width="31.7109375" style="7" bestFit="1" customWidth="1"/>
    <col min="4" max="7" width="13.85546875" style="1" customWidth="1"/>
    <col min="8" max="16384" width="9.140625" style="1"/>
  </cols>
  <sheetData>
    <row r="1" spans="1:7" x14ac:dyDescent="0.2">
      <c r="E1" s="1">
        <v>5022529</v>
      </c>
    </row>
    <row r="2" spans="1:7" ht="42" customHeight="1" x14ac:dyDescent="0.2">
      <c r="A2" s="297" t="s">
        <v>425</v>
      </c>
      <c r="B2" s="297"/>
      <c r="C2" s="297"/>
      <c r="D2" s="297"/>
      <c r="E2" s="297"/>
      <c r="F2" s="297"/>
      <c r="G2" s="297"/>
    </row>
    <row r="3" spans="1:7" x14ac:dyDescent="0.2">
      <c r="C3" s="47"/>
      <c r="G3" s="1" t="s">
        <v>277</v>
      </c>
    </row>
    <row r="4" spans="1:7" s="3" customFormat="1" ht="28.5" customHeight="1" x14ac:dyDescent="0.2">
      <c r="A4" s="271" t="s">
        <v>43</v>
      </c>
      <c r="B4" s="271" t="s">
        <v>55</v>
      </c>
      <c r="C4" s="271" t="s">
        <v>44</v>
      </c>
      <c r="D4" s="410" t="s">
        <v>288</v>
      </c>
      <c r="E4" s="411"/>
      <c r="F4" s="411"/>
      <c r="G4" s="412"/>
    </row>
    <row r="5" spans="1:7" ht="18" customHeight="1" x14ac:dyDescent="0.2">
      <c r="A5" s="271"/>
      <c r="B5" s="271"/>
      <c r="C5" s="271"/>
      <c r="D5" s="262" t="s">
        <v>262</v>
      </c>
      <c r="E5" s="410" t="s">
        <v>274</v>
      </c>
      <c r="F5" s="411"/>
      <c r="G5" s="412"/>
    </row>
    <row r="6" spans="1:7" ht="14.25" customHeight="1" x14ac:dyDescent="0.2">
      <c r="A6" s="271"/>
      <c r="B6" s="271"/>
      <c r="C6" s="271"/>
      <c r="D6" s="263"/>
      <c r="E6" s="262" t="s">
        <v>257</v>
      </c>
      <c r="F6" s="262" t="s">
        <v>256</v>
      </c>
      <c r="G6" s="262" t="s">
        <v>289</v>
      </c>
    </row>
    <row r="7" spans="1:7" ht="21.75" customHeight="1" x14ac:dyDescent="0.2">
      <c r="A7" s="271"/>
      <c r="B7" s="271"/>
      <c r="C7" s="271"/>
      <c r="D7" s="264"/>
      <c r="E7" s="264"/>
      <c r="F7" s="264"/>
      <c r="G7" s="264"/>
    </row>
    <row r="8" spans="1:7" s="3" customFormat="1" x14ac:dyDescent="0.2">
      <c r="A8" s="265" t="s">
        <v>224</v>
      </c>
      <c r="B8" s="265"/>
      <c r="C8" s="265"/>
      <c r="D8" s="50">
        <f>D11+D10+D9</f>
        <v>2344500420</v>
      </c>
      <c r="E8" s="50">
        <f t="shared" ref="E8:G8" si="0">E11+E10+E9</f>
        <v>389635490</v>
      </c>
      <c r="F8" s="50">
        <f t="shared" si="0"/>
        <v>357610410</v>
      </c>
      <c r="G8" s="50">
        <f t="shared" si="0"/>
        <v>1597254520</v>
      </c>
    </row>
    <row r="9" spans="1:7" s="3" customFormat="1" ht="11.25" customHeight="1" x14ac:dyDescent="0.2">
      <c r="A9" s="54"/>
      <c r="B9" s="54"/>
      <c r="C9" s="11" t="s">
        <v>53</v>
      </c>
      <c r="D9" s="38">
        <v>20403543</v>
      </c>
      <c r="E9" s="37">
        <v>141021</v>
      </c>
      <c r="F9" s="37">
        <v>15631576</v>
      </c>
      <c r="G9" s="37">
        <v>4630946</v>
      </c>
    </row>
    <row r="10" spans="1:7" s="3" customFormat="1" ht="11.25" customHeight="1" x14ac:dyDescent="0.2">
      <c r="A10" s="54"/>
      <c r="B10" s="54"/>
      <c r="C10" s="11" t="s">
        <v>279</v>
      </c>
      <c r="D10" s="38">
        <f t="shared" ref="D10:D70" si="1">E10+F10+G10</f>
        <v>0</v>
      </c>
      <c r="E10" s="37"/>
      <c r="F10" s="37"/>
      <c r="G10" s="37"/>
    </row>
    <row r="11" spans="1:7" s="3" customFormat="1" x14ac:dyDescent="0.2">
      <c r="A11" s="265" t="s">
        <v>223</v>
      </c>
      <c r="B11" s="265"/>
      <c r="C11" s="265"/>
      <c r="D11" s="50">
        <f>SUM(D12:D148)-D92</f>
        <v>2324096877</v>
      </c>
      <c r="E11" s="50">
        <f>SUM(E12:E149)</f>
        <v>389494469</v>
      </c>
      <c r="F11" s="50">
        <f>SUM(F12:F148)-F92</f>
        <v>341978834</v>
      </c>
      <c r="G11" s="50">
        <f>SUM(G12:G148)-G92</f>
        <v>1592623574</v>
      </c>
    </row>
    <row r="12" spans="1:7" ht="12" customHeight="1" x14ac:dyDescent="0.2">
      <c r="A12" s="20">
        <v>1</v>
      </c>
      <c r="B12" s="12" t="s">
        <v>56</v>
      </c>
      <c r="C12" s="10" t="s">
        <v>41</v>
      </c>
      <c r="D12" s="38">
        <f t="shared" si="1"/>
        <v>0</v>
      </c>
      <c r="E12" s="38"/>
      <c r="F12" s="38"/>
      <c r="G12" s="38">
        <v>0</v>
      </c>
    </row>
    <row r="13" spans="1:7" x14ac:dyDescent="0.2">
      <c r="A13" s="20">
        <v>2</v>
      </c>
      <c r="B13" s="13" t="s">
        <v>57</v>
      </c>
      <c r="C13" s="10" t="s">
        <v>209</v>
      </c>
      <c r="D13" s="38">
        <f t="shared" si="1"/>
        <v>0</v>
      </c>
      <c r="E13" s="38"/>
      <c r="F13" s="38"/>
      <c r="G13" s="38">
        <v>0</v>
      </c>
    </row>
    <row r="14" spans="1:7" x14ac:dyDescent="0.2">
      <c r="A14" s="20">
        <v>3</v>
      </c>
      <c r="B14" s="21" t="s">
        <v>58</v>
      </c>
      <c r="C14" s="10" t="s">
        <v>5</v>
      </c>
      <c r="D14" s="38">
        <f t="shared" si="1"/>
        <v>14059298</v>
      </c>
      <c r="E14" s="38">
        <v>9358282</v>
      </c>
      <c r="F14" s="38">
        <v>4701016</v>
      </c>
      <c r="G14" s="38">
        <v>0</v>
      </c>
    </row>
    <row r="15" spans="1:7" ht="14.25" customHeight="1" x14ac:dyDescent="0.2">
      <c r="A15" s="20">
        <v>4</v>
      </c>
      <c r="B15" s="12" t="s">
        <v>59</v>
      </c>
      <c r="C15" s="10" t="s">
        <v>210</v>
      </c>
      <c r="D15" s="38">
        <f t="shared" si="1"/>
        <v>0</v>
      </c>
      <c r="E15" s="38"/>
      <c r="F15" s="38"/>
      <c r="G15" s="38">
        <v>0</v>
      </c>
    </row>
    <row r="16" spans="1:7" x14ac:dyDescent="0.2">
      <c r="A16" s="20">
        <v>5</v>
      </c>
      <c r="B16" s="12" t="s">
        <v>60</v>
      </c>
      <c r="C16" s="10" t="s">
        <v>8</v>
      </c>
      <c r="D16" s="38">
        <f t="shared" si="1"/>
        <v>0</v>
      </c>
      <c r="E16" s="38"/>
      <c r="F16" s="38"/>
      <c r="G16" s="38">
        <v>0</v>
      </c>
    </row>
    <row r="17" spans="1:7" x14ac:dyDescent="0.2">
      <c r="A17" s="20">
        <v>6</v>
      </c>
      <c r="B17" s="21" t="s">
        <v>61</v>
      </c>
      <c r="C17" s="10" t="s">
        <v>62</v>
      </c>
      <c r="D17" s="38">
        <f t="shared" si="1"/>
        <v>40112518</v>
      </c>
      <c r="E17" s="38"/>
      <c r="F17" s="38">
        <v>8273132</v>
      </c>
      <c r="G17" s="38">
        <v>31839386</v>
      </c>
    </row>
    <row r="18" spans="1:7" x14ac:dyDescent="0.2">
      <c r="A18" s="20">
        <v>7</v>
      </c>
      <c r="B18" s="12" t="s">
        <v>63</v>
      </c>
      <c r="C18" s="10" t="s">
        <v>211</v>
      </c>
      <c r="D18" s="38">
        <f t="shared" si="1"/>
        <v>24603777</v>
      </c>
      <c r="E18" s="38">
        <v>15439461</v>
      </c>
      <c r="F18" s="38">
        <v>9164316</v>
      </c>
      <c r="G18" s="38">
        <v>0</v>
      </c>
    </row>
    <row r="19" spans="1:7" x14ac:dyDescent="0.2">
      <c r="A19" s="20">
        <v>8</v>
      </c>
      <c r="B19" s="21" t="s">
        <v>64</v>
      </c>
      <c r="C19" s="10" t="s">
        <v>17</v>
      </c>
      <c r="D19" s="38">
        <f t="shared" si="1"/>
        <v>0</v>
      </c>
      <c r="E19" s="38"/>
      <c r="F19" s="38"/>
      <c r="G19" s="38">
        <v>0</v>
      </c>
    </row>
    <row r="20" spans="1:7" x14ac:dyDescent="0.2">
      <c r="A20" s="20">
        <v>9</v>
      </c>
      <c r="B20" s="21" t="s">
        <v>65</v>
      </c>
      <c r="C20" s="10" t="s">
        <v>6</v>
      </c>
      <c r="D20" s="38">
        <f t="shared" si="1"/>
        <v>0</v>
      </c>
      <c r="E20" s="38"/>
      <c r="F20" s="38"/>
      <c r="G20" s="38">
        <v>0</v>
      </c>
    </row>
    <row r="21" spans="1:7" x14ac:dyDescent="0.2">
      <c r="A21" s="20">
        <v>10</v>
      </c>
      <c r="B21" s="21" t="s">
        <v>66</v>
      </c>
      <c r="C21" s="10" t="s">
        <v>18</v>
      </c>
      <c r="D21" s="38">
        <f t="shared" si="1"/>
        <v>0</v>
      </c>
      <c r="E21" s="38"/>
      <c r="F21" s="38"/>
      <c r="G21" s="38">
        <v>0</v>
      </c>
    </row>
    <row r="22" spans="1:7" x14ac:dyDescent="0.2">
      <c r="A22" s="20">
        <v>11</v>
      </c>
      <c r="B22" s="21" t="s">
        <v>67</v>
      </c>
      <c r="C22" s="10" t="s">
        <v>7</v>
      </c>
      <c r="D22" s="38">
        <f t="shared" si="1"/>
        <v>0</v>
      </c>
      <c r="E22" s="38"/>
      <c r="F22" s="38"/>
      <c r="G22" s="38">
        <v>0</v>
      </c>
    </row>
    <row r="23" spans="1:7" x14ac:dyDescent="0.2">
      <c r="A23" s="20">
        <v>12</v>
      </c>
      <c r="B23" s="21" t="s">
        <v>68</v>
      </c>
      <c r="C23" s="10" t="s">
        <v>19</v>
      </c>
      <c r="D23" s="38">
        <f t="shared" si="1"/>
        <v>0</v>
      </c>
      <c r="E23" s="38"/>
      <c r="F23" s="38"/>
      <c r="G23" s="38">
        <v>0</v>
      </c>
    </row>
    <row r="24" spans="1:7" x14ac:dyDescent="0.2">
      <c r="A24" s="20">
        <v>13</v>
      </c>
      <c r="B24" s="21" t="s">
        <v>230</v>
      </c>
      <c r="C24" s="10" t="s">
        <v>231</v>
      </c>
      <c r="D24" s="38">
        <f t="shared" si="1"/>
        <v>0</v>
      </c>
      <c r="E24" s="38"/>
      <c r="F24" s="38"/>
      <c r="G24" s="38">
        <v>0</v>
      </c>
    </row>
    <row r="25" spans="1:7" x14ac:dyDescent="0.2">
      <c r="A25" s="20">
        <v>14</v>
      </c>
      <c r="B25" s="21" t="s">
        <v>69</v>
      </c>
      <c r="C25" s="10" t="s">
        <v>22</v>
      </c>
      <c r="D25" s="38">
        <f t="shared" si="1"/>
        <v>0</v>
      </c>
      <c r="E25" s="38"/>
      <c r="F25" s="38"/>
      <c r="G25" s="38">
        <v>0</v>
      </c>
    </row>
    <row r="26" spans="1:7" x14ac:dyDescent="0.2">
      <c r="A26" s="20">
        <v>15</v>
      </c>
      <c r="B26" s="21" t="s">
        <v>70</v>
      </c>
      <c r="C26" s="10" t="s">
        <v>10</v>
      </c>
      <c r="D26" s="38">
        <f t="shared" si="1"/>
        <v>0</v>
      </c>
      <c r="E26" s="38"/>
      <c r="F26" s="38"/>
      <c r="G26" s="38">
        <v>0</v>
      </c>
    </row>
    <row r="27" spans="1:7" x14ac:dyDescent="0.2">
      <c r="A27" s="20">
        <v>16</v>
      </c>
      <c r="B27" s="21" t="s">
        <v>71</v>
      </c>
      <c r="C27" s="10" t="s">
        <v>342</v>
      </c>
      <c r="D27" s="38">
        <f t="shared" si="1"/>
        <v>0</v>
      </c>
      <c r="E27" s="38"/>
      <c r="F27" s="38"/>
      <c r="G27" s="38">
        <v>0</v>
      </c>
    </row>
    <row r="28" spans="1:7" x14ac:dyDescent="0.2">
      <c r="A28" s="20">
        <v>17</v>
      </c>
      <c r="B28" s="21" t="s">
        <v>72</v>
      </c>
      <c r="C28" s="10" t="s">
        <v>9</v>
      </c>
      <c r="D28" s="38">
        <f t="shared" si="1"/>
        <v>50803791</v>
      </c>
      <c r="E28" s="38">
        <v>10121403</v>
      </c>
      <c r="F28" s="38">
        <v>15239651</v>
      </c>
      <c r="G28" s="38">
        <v>25442737</v>
      </c>
    </row>
    <row r="29" spans="1:7" x14ac:dyDescent="0.2">
      <c r="A29" s="20">
        <v>18</v>
      </c>
      <c r="B29" s="12" t="s">
        <v>73</v>
      </c>
      <c r="C29" s="10" t="s">
        <v>11</v>
      </c>
      <c r="D29" s="38">
        <f t="shared" si="1"/>
        <v>0</v>
      </c>
      <c r="E29" s="38"/>
      <c r="F29" s="38"/>
      <c r="G29" s="38">
        <v>0</v>
      </c>
    </row>
    <row r="30" spans="1:7" x14ac:dyDescent="0.2">
      <c r="A30" s="20">
        <v>19</v>
      </c>
      <c r="B30" s="12" t="s">
        <v>74</v>
      </c>
      <c r="C30" s="10" t="s">
        <v>212</v>
      </c>
      <c r="D30" s="38">
        <f t="shared" si="1"/>
        <v>0</v>
      </c>
      <c r="E30" s="38"/>
      <c r="F30" s="38"/>
      <c r="G30" s="38">
        <v>0</v>
      </c>
    </row>
    <row r="31" spans="1:7" x14ac:dyDescent="0.2">
      <c r="A31" s="20">
        <v>20</v>
      </c>
      <c r="B31" s="12" t="s">
        <v>75</v>
      </c>
      <c r="C31" s="10" t="s">
        <v>343</v>
      </c>
      <c r="D31" s="38">
        <f t="shared" si="1"/>
        <v>22042480</v>
      </c>
      <c r="E31" s="38">
        <v>3021670</v>
      </c>
      <c r="F31" s="38"/>
      <c r="G31" s="38">
        <v>19020810</v>
      </c>
    </row>
    <row r="32" spans="1:7" x14ac:dyDescent="0.2">
      <c r="A32" s="20">
        <v>21</v>
      </c>
      <c r="B32" s="12" t="s">
        <v>76</v>
      </c>
      <c r="C32" s="10" t="s">
        <v>38</v>
      </c>
      <c r="D32" s="38">
        <f t="shared" si="1"/>
        <v>11710477</v>
      </c>
      <c r="E32" s="38"/>
      <c r="F32" s="38"/>
      <c r="G32" s="38">
        <v>11710477</v>
      </c>
    </row>
    <row r="33" spans="1:7" x14ac:dyDescent="0.2">
      <c r="A33" s="20">
        <v>22</v>
      </c>
      <c r="B33" s="21" t="s">
        <v>77</v>
      </c>
      <c r="C33" s="10" t="s">
        <v>78</v>
      </c>
      <c r="D33" s="38">
        <f t="shared" si="1"/>
        <v>1639047</v>
      </c>
      <c r="E33" s="38">
        <v>1639047</v>
      </c>
      <c r="F33" s="38"/>
      <c r="G33" s="38">
        <v>0</v>
      </c>
    </row>
    <row r="34" spans="1:7" ht="12" customHeight="1" x14ac:dyDescent="0.2">
      <c r="A34" s="20">
        <v>23</v>
      </c>
      <c r="B34" s="21" t="s">
        <v>79</v>
      </c>
      <c r="C34" s="10" t="s">
        <v>80</v>
      </c>
      <c r="D34" s="38">
        <f t="shared" si="1"/>
        <v>0</v>
      </c>
      <c r="E34" s="38"/>
      <c r="F34" s="38"/>
      <c r="G34" s="38">
        <v>0</v>
      </c>
    </row>
    <row r="35" spans="1:7" ht="24" x14ac:dyDescent="0.2">
      <c r="A35" s="20">
        <v>24</v>
      </c>
      <c r="B35" s="21" t="s">
        <v>81</v>
      </c>
      <c r="C35" s="10" t="s">
        <v>82</v>
      </c>
      <c r="D35" s="38">
        <f t="shared" si="1"/>
        <v>23894435</v>
      </c>
      <c r="E35" s="38"/>
      <c r="F35" s="38">
        <v>23894435</v>
      </c>
      <c r="G35" s="38">
        <v>0</v>
      </c>
    </row>
    <row r="36" spans="1:7" x14ac:dyDescent="0.2">
      <c r="A36" s="20">
        <v>25</v>
      </c>
      <c r="B36" s="12" t="s">
        <v>83</v>
      </c>
      <c r="C36" s="10" t="s">
        <v>84</v>
      </c>
      <c r="D36" s="38">
        <f t="shared" si="1"/>
        <v>96771244</v>
      </c>
      <c r="E36" s="38"/>
      <c r="F36" s="38"/>
      <c r="G36" s="38">
        <v>96771244</v>
      </c>
    </row>
    <row r="37" spans="1:7" ht="15.75" customHeight="1" x14ac:dyDescent="0.2">
      <c r="A37" s="20">
        <v>26</v>
      </c>
      <c r="B37" s="21" t="s">
        <v>85</v>
      </c>
      <c r="C37" s="10" t="s">
        <v>86</v>
      </c>
      <c r="D37" s="38">
        <f t="shared" si="1"/>
        <v>0</v>
      </c>
      <c r="E37" s="38"/>
      <c r="F37" s="38"/>
      <c r="G37" s="38">
        <v>0</v>
      </c>
    </row>
    <row r="38" spans="1:7" x14ac:dyDescent="0.2">
      <c r="A38" s="20">
        <v>27</v>
      </c>
      <c r="B38" s="13" t="s">
        <v>87</v>
      </c>
      <c r="C38" s="10" t="s">
        <v>88</v>
      </c>
      <c r="D38" s="38">
        <f t="shared" si="1"/>
        <v>0</v>
      </c>
      <c r="E38" s="38"/>
      <c r="F38" s="38"/>
      <c r="G38" s="38">
        <v>0</v>
      </c>
    </row>
    <row r="39" spans="1:7" x14ac:dyDescent="0.2">
      <c r="A39" s="20">
        <v>28</v>
      </c>
      <c r="B39" s="13" t="s">
        <v>89</v>
      </c>
      <c r="C39" s="10" t="s">
        <v>39</v>
      </c>
      <c r="D39" s="38">
        <f t="shared" si="1"/>
        <v>23454157</v>
      </c>
      <c r="E39" s="38"/>
      <c r="F39" s="38"/>
      <c r="G39" s="38">
        <v>23454157</v>
      </c>
    </row>
    <row r="40" spans="1:7" x14ac:dyDescent="0.2">
      <c r="A40" s="20">
        <v>29</v>
      </c>
      <c r="B40" s="12" t="s">
        <v>90</v>
      </c>
      <c r="C40" s="10" t="s">
        <v>37</v>
      </c>
      <c r="D40" s="38">
        <f t="shared" si="1"/>
        <v>8070200</v>
      </c>
      <c r="E40" s="38">
        <v>8070200</v>
      </c>
      <c r="F40" s="38"/>
      <c r="G40" s="38">
        <v>0</v>
      </c>
    </row>
    <row r="41" spans="1:7" x14ac:dyDescent="0.2">
      <c r="A41" s="20">
        <v>30</v>
      </c>
      <c r="B41" s="13" t="s">
        <v>91</v>
      </c>
      <c r="C41" s="10" t="s">
        <v>16</v>
      </c>
      <c r="D41" s="38">
        <f t="shared" si="1"/>
        <v>0</v>
      </c>
      <c r="E41" s="38"/>
      <c r="F41" s="38"/>
      <c r="G41" s="38">
        <v>0</v>
      </c>
    </row>
    <row r="42" spans="1:7" x14ac:dyDescent="0.2">
      <c r="A42" s="20">
        <v>31</v>
      </c>
      <c r="B42" s="21" t="s">
        <v>92</v>
      </c>
      <c r="C42" s="10" t="s">
        <v>21</v>
      </c>
      <c r="D42" s="38">
        <f t="shared" si="1"/>
        <v>20164337</v>
      </c>
      <c r="E42" s="38">
        <v>6743777</v>
      </c>
      <c r="F42" s="38">
        <v>13420560</v>
      </c>
      <c r="G42" s="38">
        <v>0</v>
      </c>
    </row>
    <row r="43" spans="1:7" x14ac:dyDescent="0.2">
      <c r="A43" s="20">
        <v>32</v>
      </c>
      <c r="B43" s="13" t="s">
        <v>93</v>
      </c>
      <c r="C43" s="10" t="s">
        <v>24</v>
      </c>
      <c r="D43" s="38">
        <f t="shared" si="1"/>
        <v>0</v>
      </c>
      <c r="E43" s="38"/>
      <c r="F43" s="38"/>
      <c r="G43" s="38">
        <v>0</v>
      </c>
    </row>
    <row r="44" spans="1:7" x14ac:dyDescent="0.2">
      <c r="A44" s="20">
        <v>33</v>
      </c>
      <c r="B44" s="12" t="s">
        <v>94</v>
      </c>
      <c r="C44" s="10" t="s">
        <v>213</v>
      </c>
      <c r="D44" s="38">
        <f t="shared" si="1"/>
        <v>4854415</v>
      </c>
      <c r="E44" s="38">
        <v>4854415</v>
      </c>
      <c r="F44" s="38"/>
      <c r="G44" s="38">
        <v>0</v>
      </c>
    </row>
    <row r="45" spans="1:7" x14ac:dyDescent="0.2">
      <c r="A45" s="20">
        <v>34</v>
      </c>
      <c r="B45" s="14" t="s">
        <v>95</v>
      </c>
      <c r="C45" s="15" t="s">
        <v>214</v>
      </c>
      <c r="D45" s="38">
        <f t="shared" si="1"/>
        <v>0</v>
      </c>
      <c r="E45" s="38"/>
      <c r="F45" s="38"/>
      <c r="G45" s="38">
        <v>0</v>
      </c>
    </row>
    <row r="46" spans="1:7" x14ac:dyDescent="0.2">
      <c r="A46" s="20">
        <v>35</v>
      </c>
      <c r="B46" s="12" t="s">
        <v>96</v>
      </c>
      <c r="C46" s="10" t="s">
        <v>215</v>
      </c>
      <c r="D46" s="38">
        <f t="shared" si="1"/>
        <v>0</v>
      </c>
      <c r="E46" s="38"/>
      <c r="F46" s="38"/>
      <c r="G46" s="38">
        <v>0</v>
      </c>
    </row>
    <row r="47" spans="1:7" x14ac:dyDescent="0.2">
      <c r="A47" s="20">
        <v>36</v>
      </c>
      <c r="B47" s="12" t="s">
        <v>97</v>
      </c>
      <c r="C47" s="10" t="s">
        <v>23</v>
      </c>
      <c r="D47" s="38">
        <f t="shared" si="1"/>
        <v>1870929</v>
      </c>
      <c r="E47" s="38">
        <v>1870929</v>
      </c>
      <c r="F47" s="38"/>
      <c r="G47" s="38">
        <v>0</v>
      </c>
    </row>
    <row r="48" spans="1:7" x14ac:dyDescent="0.2">
      <c r="A48" s="20">
        <v>37</v>
      </c>
      <c r="B48" s="21" t="s">
        <v>98</v>
      </c>
      <c r="C48" s="10" t="s">
        <v>20</v>
      </c>
      <c r="D48" s="38">
        <f t="shared" si="1"/>
        <v>0</v>
      </c>
      <c r="E48" s="38"/>
      <c r="F48" s="38"/>
      <c r="G48" s="38">
        <v>0</v>
      </c>
    </row>
    <row r="49" spans="1:7" x14ac:dyDescent="0.2">
      <c r="A49" s="20">
        <v>38</v>
      </c>
      <c r="B49" s="13" t="s">
        <v>99</v>
      </c>
      <c r="C49" s="10" t="s">
        <v>100</v>
      </c>
      <c r="D49" s="38">
        <f t="shared" si="1"/>
        <v>0</v>
      </c>
      <c r="E49" s="38"/>
      <c r="F49" s="38"/>
      <c r="G49" s="38">
        <v>0</v>
      </c>
    </row>
    <row r="50" spans="1:7" x14ac:dyDescent="0.2">
      <c r="A50" s="20">
        <v>39</v>
      </c>
      <c r="B50" s="21" t="s">
        <v>101</v>
      </c>
      <c r="C50" s="10" t="s">
        <v>102</v>
      </c>
      <c r="D50" s="38">
        <f t="shared" si="1"/>
        <v>37628130</v>
      </c>
      <c r="E50" s="38"/>
      <c r="F50" s="38">
        <v>12500520</v>
      </c>
      <c r="G50" s="38">
        <v>25127610</v>
      </c>
    </row>
    <row r="51" spans="1:7" x14ac:dyDescent="0.2">
      <c r="A51" s="20">
        <v>40</v>
      </c>
      <c r="B51" s="12" t="s">
        <v>103</v>
      </c>
      <c r="C51" s="10" t="s">
        <v>220</v>
      </c>
      <c r="D51" s="38">
        <f t="shared" si="1"/>
        <v>1811635</v>
      </c>
      <c r="E51" s="38">
        <v>1811635</v>
      </c>
      <c r="F51" s="38"/>
      <c r="G51" s="38">
        <v>0</v>
      </c>
    </row>
    <row r="52" spans="1:7" ht="10.5" customHeight="1" x14ac:dyDescent="0.2">
      <c r="A52" s="20">
        <v>41</v>
      </c>
      <c r="B52" s="12" t="s">
        <v>104</v>
      </c>
      <c r="C52" s="10" t="s">
        <v>2</v>
      </c>
      <c r="D52" s="38">
        <f t="shared" si="1"/>
        <v>0</v>
      </c>
      <c r="E52" s="38"/>
      <c r="F52" s="38"/>
      <c r="G52" s="38">
        <v>0</v>
      </c>
    </row>
    <row r="53" spans="1:7" x14ac:dyDescent="0.2">
      <c r="A53" s="20">
        <v>42</v>
      </c>
      <c r="B53" s="21" t="s">
        <v>105</v>
      </c>
      <c r="C53" s="10" t="s">
        <v>3</v>
      </c>
      <c r="D53" s="38">
        <f t="shared" si="1"/>
        <v>0</v>
      </c>
      <c r="E53" s="38"/>
      <c r="F53" s="38"/>
      <c r="G53" s="38">
        <v>0</v>
      </c>
    </row>
    <row r="54" spans="1:7" x14ac:dyDescent="0.2">
      <c r="A54" s="20">
        <v>43</v>
      </c>
      <c r="B54" s="13" t="s">
        <v>151</v>
      </c>
      <c r="C54" s="10" t="s">
        <v>32</v>
      </c>
      <c r="D54" s="38">
        <f t="shared" si="1"/>
        <v>1929052</v>
      </c>
      <c r="E54" s="38">
        <v>1929052</v>
      </c>
      <c r="F54" s="38"/>
      <c r="G54" s="38">
        <v>0</v>
      </c>
    </row>
    <row r="55" spans="1:7" x14ac:dyDescent="0.2">
      <c r="A55" s="20">
        <v>44</v>
      </c>
      <c r="B55" s="21" t="s">
        <v>106</v>
      </c>
      <c r="C55" s="10" t="s">
        <v>216</v>
      </c>
      <c r="D55" s="38">
        <f t="shared" si="1"/>
        <v>3180996</v>
      </c>
      <c r="E55" s="38">
        <v>3180996</v>
      </c>
      <c r="F55" s="38"/>
      <c r="G55" s="38">
        <v>0</v>
      </c>
    </row>
    <row r="56" spans="1:7" ht="10.5" customHeight="1" x14ac:dyDescent="0.2">
      <c r="A56" s="20">
        <v>45</v>
      </c>
      <c r="B56" s="13" t="s">
        <v>107</v>
      </c>
      <c r="C56" s="10" t="s">
        <v>0</v>
      </c>
      <c r="D56" s="38">
        <f t="shared" si="1"/>
        <v>2986415</v>
      </c>
      <c r="E56" s="38">
        <v>2986415</v>
      </c>
      <c r="F56" s="38"/>
      <c r="G56" s="38">
        <v>0</v>
      </c>
    </row>
    <row r="57" spans="1:7" x14ac:dyDescent="0.2">
      <c r="A57" s="20">
        <v>46</v>
      </c>
      <c r="B57" s="21" t="s">
        <v>108</v>
      </c>
      <c r="C57" s="10" t="s">
        <v>4</v>
      </c>
      <c r="D57" s="38">
        <f t="shared" si="1"/>
        <v>0</v>
      </c>
      <c r="E57" s="38"/>
      <c r="F57" s="38"/>
      <c r="G57" s="38">
        <v>0</v>
      </c>
    </row>
    <row r="58" spans="1:7" x14ac:dyDescent="0.2">
      <c r="A58" s="20">
        <v>47</v>
      </c>
      <c r="B58" s="13" t="s">
        <v>109</v>
      </c>
      <c r="C58" s="10" t="s">
        <v>1</v>
      </c>
      <c r="D58" s="38">
        <f t="shared" si="1"/>
        <v>0</v>
      </c>
      <c r="E58" s="38"/>
      <c r="F58" s="38"/>
      <c r="G58" s="38">
        <v>0</v>
      </c>
    </row>
    <row r="59" spans="1:7" x14ac:dyDescent="0.2">
      <c r="A59" s="20">
        <v>48</v>
      </c>
      <c r="B59" s="21" t="s">
        <v>110</v>
      </c>
      <c r="C59" s="10" t="s">
        <v>217</v>
      </c>
      <c r="D59" s="38">
        <f t="shared" si="1"/>
        <v>0</v>
      </c>
      <c r="E59" s="38"/>
      <c r="F59" s="38"/>
      <c r="G59" s="38">
        <v>0</v>
      </c>
    </row>
    <row r="60" spans="1:7" x14ac:dyDescent="0.2">
      <c r="A60" s="20">
        <v>49</v>
      </c>
      <c r="B60" s="21" t="s">
        <v>111</v>
      </c>
      <c r="C60" s="10" t="s">
        <v>25</v>
      </c>
      <c r="D60" s="38">
        <f t="shared" si="1"/>
        <v>0</v>
      </c>
      <c r="E60" s="38"/>
      <c r="F60" s="38"/>
      <c r="G60" s="38">
        <v>0</v>
      </c>
    </row>
    <row r="61" spans="1:7" x14ac:dyDescent="0.2">
      <c r="A61" s="20">
        <v>50</v>
      </c>
      <c r="B61" s="21" t="s">
        <v>159</v>
      </c>
      <c r="C61" s="10" t="s">
        <v>52</v>
      </c>
      <c r="D61" s="38">
        <f t="shared" si="1"/>
        <v>0</v>
      </c>
      <c r="E61" s="38"/>
      <c r="F61" s="38"/>
      <c r="G61" s="38">
        <v>0</v>
      </c>
    </row>
    <row r="62" spans="1:7" x14ac:dyDescent="0.2">
      <c r="A62" s="20">
        <v>51</v>
      </c>
      <c r="B62" s="21" t="s">
        <v>112</v>
      </c>
      <c r="C62" s="10" t="s">
        <v>218</v>
      </c>
      <c r="D62" s="38">
        <f t="shared" si="1"/>
        <v>0</v>
      </c>
      <c r="E62" s="38"/>
      <c r="F62" s="38"/>
      <c r="G62" s="38">
        <v>0</v>
      </c>
    </row>
    <row r="63" spans="1:7" x14ac:dyDescent="0.2">
      <c r="A63" s="20">
        <v>52</v>
      </c>
      <c r="B63" s="13" t="s">
        <v>161</v>
      </c>
      <c r="C63" s="10" t="s">
        <v>219</v>
      </c>
      <c r="D63" s="38">
        <f t="shared" si="1"/>
        <v>4969874</v>
      </c>
      <c r="E63" s="38">
        <v>4969874</v>
      </c>
      <c r="F63" s="38"/>
      <c r="G63" s="38">
        <v>0</v>
      </c>
    </row>
    <row r="64" spans="1:7" x14ac:dyDescent="0.2">
      <c r="A64" s="20">
        <v>53</v>
      </c>
      <c r="B64" s="21" t="s">
        <v>222</v>
      </c>
      <c r="C64" s="10" t="s">
        <v>221</v>
      </c>
      <c r="D64" s="38">
        <f t="shared" si="1"/>
        <v>0</v>
      </c>
      <c r="E64" s="38"/>
      <c r="F64" s="38"/>
      <c r="G64" s="38">
        <v>0</v>
      </c>
    </row>
    <row r="65" spans="1:7" x14ac:dyDescent="0.2">
      <c r="A65" s="20">
        <v>54</v>
      </c>
      <c r="B65" s="21" t="s">
        <v>232</v>
      </c>
      <c r="C65" s="10" t="s">
        <v>233</v>
      </c>
      <c r="D65" s="38">
        <f t="shared" si="1"/>
        <v>9505477</v>
      </c>
      <c r="E65" s="38"/>
      <c r="F65" s="38">
        <v>9505477</v>
      </c>
      <c r="G65" s="38">
        <v>0</v>
      </c>
    </row>
    <row r="66" spans="1:7" ht="23.25" customHeight="1" x14ac:dyDescent="0.2">
      <c r="A66" s="20">
        <v>55</v>
      </c>
      <c r="B66" s="21" t="s">
        <v>113</v>
      </c>
      <c r="C66" s="10" t="s">
        <v>51</v>
      </c>
      <c r="D66" s="38">
        <f t="shared" si="1"/>
        <v>9575656</v>
      </c>
      <c r="E66" s="38">
        <v>9575656</v>
      </c>
      <c r="F66" s="38"/>
      <c r="G66" s="38">
        <v>0</v>
      </c>
    </row>
    <row r="67" spans="1:7" ht="21.75" customHeight="1" x14ac:dyDescent="0.2">
      <c r="A67" s="20">
        <v>56</v>
      </c>
      <c r="B67" s="13" t="s">
        <v>114</v>
      </c>
      <c r="C67" s="10" t="s">
        <v>234</v>
      </c>
      <c r="D67" s="38">
        <f t="shared" si="1"/>
        <v>9255451</v>
      </c>
      <c r="E67" s="38">
        <v>9255451</v>
      </c>
      <c r="F67" s="38"/>
      <c r="G67" s="38">
        <v>0</v>
      </c>
    </row>
    <row r="68" spans="1:7" ht="24" x14ac:dyDescent="0.2">
      <c r="A68" s="20">
        <v>57</v>
      </c>
      <c r="B68" s="12" t="s">
        <v>115</v>
      </c>
      <c r="C68" s="10" t="s">
        <v>116</v>
      </c>
      <c r="D68" s="38">
        <f t="shared" si="1"/>
        <v>0</v>
      </c>
      <c r="E68" s="38"/>
      <c r="F68" s="38"/>
      <c r="G68" s="38">
        <v>0</v>
      </c>
    </row>
    <row r="69" spans="1:7" x14ac:dyDescent="0.2">
      <c r="A69" s="20">
        <v>58</v>
      </c>
      <c r="B69" s="13" t="s">
        <v>117</v>
      </c>
      <c r="C69" s="10" t="s">
        <v>235</v>
      </c>
      <c r="D69" s="38">
        <f t="shared" si="1"/>
        <v>10404298</v>
      </c>
      <c r="E69" s="38">
        <v>10404298</v>
      </c>
      <c r="F69" s="38"/>
      <c r="G69" s="38">
        <v>0</v>
      </c>
    </row>
    <row r="70" spans="1:7" x14ac:dyDescent="0.2">
      <c r="A70" s="20">
        <v>59</v>
      </c>
      <c r="B70" s="21" t="s">
        <v>118</v>
      </c>
      <c r="C70" s="10" t="s">
        <v>325</v>
      </c>
      <c r="D70" s="38">
        <f t="shared" si="1"/>
        <v>0</v>
      </c>
      <c r="E70" s="38">
        <v>0</v>
      </c>
      <c r="F70" s="38"/>
      <c r="G70" s="38">
        <v>0</v>
      </c>
    </row>
    <row r="71" spans="1:7" ht="24" x14ac:dyDescent="0.2">
      <c r="A71" s="20">
        <v>60</v>
      </c>
      <c r="B71" s="12" t="s">
        <v>119</v>
      </c>
      <c r="C71" s="10" t="s">
        <v>236</v>
      </c>
      <c r="D71" s="38">
        <f t="shared" ref="D71:D134" si="2">E71+F71+G71</f>
        <v>0</v>
      </c>
      <c r="E71" s="38"/>
      <c r="F71" s="38"/>
      <c r="G71" s="38">
        <v>0</v>
      </c>
    </row>
    <row r="72" spans="1:7" ht="24" x14ac:dyDescent="0.2">
      <c r="A72" s="20">
        <v>61</v>
      </c>
      <c r="B72" s="12" t="s">
        <v>120</v>
      </c>
      <c r="C72" s="10" t="s">
        <v>237</v>
      </c>
      <c r="D72" s="38">
        <f t="shared" si="2"/>
        <v>0</v>
      </c>
      <c r="E72" s="38"/>
      <c r="F72" s="38"/>
      <c r="G72" s="38">
        <v>0</v>
      </c>
    </row>
    <row r="73" spans="1:7" x14ac:dyDescent="0.2">
      <c r="A73" s="20">
        <v>62</v>
      </c>
      <c r="B73" s="13" t="s">
        <v>121</v>
      </c>
      <c r="C73" s="10" t="s">
        <v>238</v>
      </c>
      <c r="D73" s="38">
        <f t="shared" si="2"/>
        <v>4351897</v>
      </c>
      <c r="E73" s="38">
        <v>4351897</v>
      </c>
      <c r="F73" s="38"/>
      <c r="G73" s="38">
        <v>0</v>
      </c>
    </row>
    <row r="74" spans="1:7" x14ac:dyDescent="0.2">
      <c r="A74" s="20">
        <v>63</v>
      </c>
      <c r="B74" s="13" t="s">
        <v>122</v>
      </c>
      <c r="C74" s="10" t="s">
        <v>50</v>
      </c>
      <c r="D74" s="38">
        <f t="shared" si="2"/>
        <v>14949088</v>
      </c>
      <c r="E74" s="38">
        <v>5011460</v>
      </c>
      <c r="F74" s="38">
        <v>9937628</v>
      </c>
      <c r="G74" s="38">
        <v>0</v>
      </c>
    </row>
    <row r="75" spans="1:7" x14ac:dyDescent="0.2">
      <c r="A75" s="20">
        <v>64</v>
      </c>
      <c r="B75" s="13" t="s">
        <v>123</v>
      </c>
      <c r="C75" s="10" t="s">
        <v>239</v>
      </c>
      <c r="D75" s="38">
        <f t="shared" si="2"/>
        <v>8215129</v>
      </c>
      <c r="E75" s="38">
        <v>8215129</v>
      </c>
      <c r="F75" s="38"/>
      <c r="G75" s="38">
        <v>0</v>
      </c>
    </row>
    <row r="76" spans="1:7" ht="24" x14ac:dyDescent="0.2">
      <c r="A76" s="20">
        <v>65</v>
      </c>
      <c r="B76" s="13" t="s">
        <v>124</v>
      </c>
      <c r="C76" s="10" t="s">
        <v>240</v>
      </c>
      <c r="D76" s="38">
        <f t="shared" si="2"/>
        <v>0</v>
      </c>
      <c r="E76" s="38"/>
      <c r="F76" s="38"/>
      <c r="G76" s="38">
        <v>0</v>
      </c>
    </row>
    <row r="77" spans="1:7" ht="24" x14ac:dyDescent="0.2">
      <c r="A77" s="20">
        <v>66</v>
      </c>
      <c r="B77" s="12" t="s">
        <v>125</v>
      </c>
      <c r="C77" s="10" t="s">
        <v>241</v>
      </c>
      <c r="D77" s="38">
        <f t="shared" si="2"/>
        <v>0</v>
      </c>
      <c r="E77" s="38"/>
      <c r="F77" s="38"/>
      <c r="G77" s="38">
        <v>0</v>
      </c>
    </row>
    <row r="78" spans="1:7" ht="24" x14ac:dyDescent="0.2">
      <c r="A78" s="20">
        <v>67</v>
      </c>
      <c r="B78" s="13" t="s">
        <v>126</v>
      </c>
      <c r="C78" s="10" t="s">
        <v>242</v>
      </c>
      <c r="D78" s="38">
        <f t="shared" si="2"/>
        <v>0</v>
      </c>
      <c r="E78" s="38"/>
      <c r="F78" s="38"/>
      <c r="G78" s="38">
        <v>0</v>
      </c>
    </row>
    <row r="79" spans="1:7" ht="24" x14ac:dyDescent="0.2">
      <c r="A79" s="20">
        <v>68</v>
      </c>
      <c r="B79" s="13" t="s">
        <v>127</v>
      </c>
      <c r="C79" s="10" t="s">
        <v>243</v>
      </c>
      <c r="D79" s="38">
        <f t="shared" si="2"/>
        <v>0</v>
      </c>
      <c r="E79" s="38"/>
      <c r="F79" s="38"/>
      <c r="G79" s="38">
        <v>0</v>
      </c>
    </row>
    <row r="80" spans="1:7" ht="24" x14ac:dyDescent="0.2">
      <c r="A80" s="20">
        <v>69</v>
      </c>
      <c r="B80" s="12" t="s">
        <v>128</v>
      </c>
      <c r="C80" s="10" t="s">
        <v>244</v>
      </c>
      <c r="D80" s="38">
        <f t="shared" si="2"/>
        <v>0</v>
      </c>
      <c r="E80" s="38"/>
      <c r="F80" s="38"/>
      <c r="G80" s="38">
        <v>0</v>
      </c>
    </row>
    <row r="81" spans="1:7" ht="24" x14ac:dyDescent="0.2">
      <c r="A81" s="20">
        <v>70</v>
      </c>
      <c r="B81" s="12" t="s">
        <v>129</v>
      </c>
      <c r="C81" s="10" t="s">
        <v>245</v>
      </c>
      <c r="D81" s="38">
        <f t="shared" si="2"/>
        <v>0</v>
      </c>
      <c r="E81" s="38"/>
      <c r="F81" s="38"/>
      <c r="G81" s="38">
        <v>0</v>
      </c>
    </row>
    <row r="82" spans="1:7" ht="24" x14ac:dyDescent="0.2">
      <c r="A82" s="20">
        <v>71</v>
      </c>
      <c r="B82" s="12" t="s">
        <v>130</v>
      </c>
      <c r="C82" s="10" t="s">
        <v>246</v>
      </c>
      <c r="D82" s="38">
        <f t="shared" si="2"/>
        <v>0</v>
      </c>
      <c r="E82" s="38"/>
      <c r="F82" s="38"/>
      <c r="G82" s="38">
        <v>0</v>
      </c>
    </row>
    <row r="83" spans="1:7" x14ac:dyDescent="0.2">
      <c r="A83" s="20">
        <v>72</v>
      </c>
      <c r="B83" s="21" t="s">
        <v>131</v>
      </c>
      <c r="C83" s="10" t="s">
        <v>132</v>
      </c>
      <c r="D83" s="38">
        <f t="shared" si="2"/>
        <v>9463419</v>
      </c>
      <c r="E83" s="38"/>
      <c r="F83" s="38"/>
      <c r="G83" s="38">
        <v>9463419</v>
      </c>
    </row>
    <row r="84" spans="1:7" ht="13.5" customHeight="1" x14ac:dyDescent="0.2">
      <c r="A84" s="20">
        <v>73</v>
      </c>
      <c r="B84" s="12" t="s">
        <v>133</v>
      </c>
      <c r="C84" s="10" t="s">
        <v>247</v>
      </c>
      <c r="D84" s="38">
        <f t="shared" si="2"/>
        <v>87506760</v>
      </c>
      <c r="E84" s="38">
        <v>3628140</v>
      </c>
      <c r="F84" s="38">
        <v>13815986</v>
      </c>
      <c r="G84" s="38">
        <v>70062634</v>
      </c>
    </row>
    <row r="85" spans="1:7" ht="14.25" customHeight="1" x14ac:dyDescent="0.2">
      <c r="A85" s="20">
        <v>74</v>
      </c>
      <c r="B85" s="21" t="s">
        <v>134</v>
      </c>
      <c r="C85" s="10" t="s">
        <v>35</v>
      </c>
      <c r="D85" s="38">
        <f t="shared" si="2"/>
        <v>72212637</v>
      </c>
      <c r="E85" s="38">
        <v>6973840</v>
      </c>
      <c r="F85" s="38">
        <v>7353749</v>
      </c>
      <c r="G85" s="38">
        <v>57885048</v>
      </c>
    </row>
    <row r="86" spans="1:7" x14ac:dyDescent="0.2">
      <c r="A86" s="20">
        <v>75</v>
      </c>
      <c r="B86" s="12" t="s">
        <v>135</v>
      </c>
      <c r="C86" s="10" t="s">
        <v>413</v>
      </c>
      <c r="D86" s="38">
        <f t="shared" si="2"/>
        <v>20035241</v>
      </c>
      <c r="E86" s="38">
        <f>15012712+5022529</f>
        <v>20035241</v>
      </c>
      <c r="F86" s="38"/>
      <c r="G86" s="38">
        <v>0</v>
      </c>
    </row>
    <row r="87" spans="1:7" x14ac:dyDescent="0.2">
      <c r="A87" s="20">
        <v>76</v>
      </c>
      <c r="B87" s="12" t="s">
        <v>136</v>
      </c>
      <c r="C87" s="10" t="s">
        <v>36</v>
      </c>
      <c r="D87" s="38">
        <f t="shared" si="2"/>
        <v>75729494</v>
      </c>
      <c r="E87" s="38">
        <v>6403809</v>
      </c>
      <c r="F87" s="38">
        <v>14990625</v>
      </c>
      <c r="G87" s="38">
        <v>54335060</v>
      </c>
    </row>
    <row r="88" spans="1:7" x14ac:dyDescent="0.2">
      <c r="A88" s="20">
        <v>77</v>
      </c>
      <c r="B88" s="12" t="s">
        <v>137</v>
      </c>
      <c r="C88" s="10" t="s">
        <v>49</v>
      </c>
      <c r="D88" s="38">
        <f t="shared" si="2"/>
        <v>238948860</v>
      </c>
      <c r="E88" s="38">
        <v>10820877</v>
      </c>
      <c r="F88" s="38">
        <v>10279116</v>
      </c>
      <c r="G88" s="38">
        <v>217848867</v>
      </c>
    </row>
    <row r="89" spans="1:7" x14ac:dyDescent="0.2">
      <c r="A89" s="20">
        <v>78</v>
      </c>
      <c r="B89" s="12" t="s">
        <v>138</v>
      </c>
      <c r="C89" s="10" t="s">
        <v>228</v>
      </c>
      <c r="D89" s="38">
        <f t="shared" si="2"/>
        <v>135558110</v>
      </c>
      <c r="E89" s="38">
        <v>3292681</v>
      </c>
      <c r="F89" s="38"/>
      <c r="G89" s="38">
        <v>132265429</v>
      </c>
    </row>
    <row r="90" spans="1:7" x14ac:dyDescent="0.2">
      <c r="A90" s="20">
        <v>79</v>
      </c>
      <c r="B90" s="12" t="s">
        <v>139</v>
      </c>
      <c r="C90" s="10" t="s">
        <v>309</v>
      </c>
      <c r="D90" s="38">
        <f t="shared" si="2"/>
        <v>0</v>
      </c>
      <c r="E90" s="38"/>
      <c r="F90" s="38"/>
      <c r="G90" s="38">
        <v>0</v>
      </c>
    </row>
    <row r="91" spans="1:7" x14ac:dyDescent="0.2">
      <c r="A91" s="20">
        <v>80</v>
      </c>
      <c r="B91" s="13" t="s">
        <v>140</v>
      </c>
      <c r="C91" s="10" t="s">
        <v>258</v>
      </c>
      <c r="D91" s="38">
        <f t="shared" si="2"/>
        <v>0</v>
      </c>
      <c r="E91" s="38"/>
      <c r="F91" s="38"/>
      <c r="G91" s="38">
        <v>0</v>
      </c>
    </row>
    <row r="92" spans="1:7" ht="24" x14ac:dyDescent="0.2">
      <c r="A92" s="256">
        <v>81</v>
      </c>
      <c r="B92" s="259" t="s">
        <v>141</v>
      </c>
      <c r="C92" s="16" t="s">
        <v>248</v>
      </c>
      <c r="D92" s="38">
        <f t="shared" si="2"/>
        <v>0</v>
      </c>
      <c r="E92" s="38"/>
      <c r="F92" s="38"/>
      <c r="G92" s="38">
        <v>0</v>
      </c>
    </row>
    <row r="93" spans="1:7" ht="36" x14ac:dyDescent="0.2">
      <c r="A93" s="257"/>
      <c r="B93" s="260"/>
      <c r="C93" s="10" t="s">
        <v>307</v>
      </c>
      <c r="D93" s="38">
        <f t="shared" si="2"/>
        <v>0</v>
      </c>
      <c r="E93" s="38"/>
      <c r="F93" s="38"/>
      <c r="G93" s="38">
        <v>0</v>
      </c>
    </row>
    <row r="94" spans="1:7" ht="24" x14ac:dyDescent="0.2">
      <c r="A94" s="257"/>
      <c r="B94" s="260"/>
      <c r="C94" s="10" t="s">
        <v>249</v>
      </c>
      <c r="D94" s="38">
        <f t="shared" si="2"/>
        <v>0</v>
      </c>
      <c r="E94" s="38"/>
      <c r="F94" s="38"/>
      <c r="G94" s="38">
        <v>0</v>
      </c>
    </row>
    <row r="95" spans="1:7" ht="36" x14ac:dyDescent="0.2">
      <c r="A95" s="258"/>
      <c r="B95" s="261"/>
      <c r="C95" s="22" t="s">
        <v>308</v>
      </c>
      <c r="D95" s="38">
        <f t="shared" si="2"/>
        <v>0</v>
      </c>
      <c r="E95" s="38"/>
      <c r="F95" s="38"/>
      <c r="G95" s="38">
        <v>0</v>
      </c>
    </row>
    <row r="96" spans="1:7" ht="24" x14ac:dyDescent="0.2">
      <c r="A96" s="20">
        <v>82</v>
      </c>
      <c r="B96" s="13" t="s">
        <v>142</v>
      </c>
      <c r="C96" s="10" t="s">
        <v>48</v>
      </c>
      <c r="D96" s="38">
        <f t="shared" si="2"/>
        <v>0</v>
      </c>
      <c r="E96" s="38"/>
      <c r="F96" s="38"/>
      <c r="G96" s="38">
        <v>0</v>
      </c>
    </row>
    <row r="97" spans="1:7" x14ac:dyDescent="0.2">
      <c r="A97" s="20">
        <v>83</v>
      </c>
      <c r="B97" s="13" t="s">
        <v>143</v>
      </c>
      <c r="C97" s="10" t="s">
        <v>144</v>
      </c>
      <c r="D97" s="38">
        <f t="shared" si="2"/>
        <v>0</v>
      </c>
      <c r="E97" s="38"/>
      <c r="F97" s="38"/>
      <c r="G97" s="38">
        <v>0</v>
      </c>
    </row>
    <row r="98" spans="1:7" x14ac:dyDescent="0.2">
      <c r="A98" s="20">
        <v>84</v>
      </c>
      <c r="B98" s="21" t="s">
        <v>145</v>
      </c>
      <c r="C98" s="10" t="s">
        <v>146</v>
      </c>
      <c r="D98" s="38">
        <f t="shared" si="2"/>
        <v>68795857</v>
      </c>
      <c r="E98" s="38">
        <v>6715394</v>
      </c>
      <c r="F98" s="38">
        <v>11962137</v>
      </c>
      <c r="G98" s="38">
        <v>50118326</v>
      </c>
    </row>
    <row r="99" spans="1:7" x14ac:dyDescent="0.2">
      <c r="A99" s="20">
        <v>85</v>
      </c>
      <c r="B99" s="13" t="s">
        <v>147</v>
      </c>
      <c r="C99" s="10" t="s">
        <v>27</v>
      </c>
      <c r="D99" s="38">
        <f t="shared" si="2"/>
        <v>0</v>
      </c>
      <c r="E99" s="38"/>
      <c r="F99" s="38"/>
      <c r="G99" s="38">
        <v>0</v>
      </c>
    </row>
    <row r="100" spans="1:7" x14ac:dyDescent="0.2">
      <c r="A100" s="20">
        <v>86</v>
      </c>
      <c r="B100" s="21" t="s">
        <v>148</v>
      </c>
      <c r="C100" s="10" t="s">
        <v>12</v>
      </c>
      <c r="D100" s="38">
        <f t="shared" si="2"/>
        <v>1559191</v>
      </c>
      <c r="E100" s="38">
        <v>1559191</v>
      </c>
      <c r="F100" s="38"/>
      <c r="G100" s="38">
        <v>0</v>
      </c>
    </row>
    <row r="101" spans="1:7" x14ac:dyDescent="0.2">
      <c r="A101" s="20">
        <v>87</v>
      </c>
      <c r="B101" s="21" t="s">
        <v>149</v>
      </c>
      <c r="C101" s="10" t="s">
        <v>26</v>
      </c>
      <c r="D101" s="38">
        <f t="shared" si="2"/>
        <v>0</v>
      </c>
      <c r="E101" s="38"/>
      <c r="F101" s="38"/>
      <c r="G101" s="38">
        <v>0</v>
      </c>
    </row>
    <row r="102" spans="1:7" x14ac:dyDescent="0.2">
      <c r="A102" s="20">
        <v>88</v>
      </c>
      <c r="B102" s="13" t="s">
        <v>150</v>
      </c>
      <c r="C102" s="10" t="s">
        <v>42</v>
      </c>
      <c r="D102" s="38">
        <f t="shared" si="2"/>
        <v>0</v>
      </c>
      <c r="E102" s="38"/>
      <c r="F102" s="38"/>
      <c r="G102" s="38">
        <v>0</v>
      </c>
    </row>
    <row r="103" spans="1:7" x14ac:dyDescent="0.2">
      <c r="A103" s="20">
        <v>89</v>
      </c>
      <c r="B103" s="12" t="s">
        <v>152</v>
      </c>
      <c r="C103" s="10" t="s">
        <v>28</v>
      </c>
      <c r="D103" s="38">
        <f t="shared" si="2"/>
        <v>0</v>
      </c>
      <c r="E103" s="38"/>
      <c r="F103" s="38"/>
      <c r="G103" s="38">
        <v>0</v>
      </c>
    </row>
    <row r="104" spans="1:7" x14ac:dyDescent="0.2">
      <c r="A104" s="20">
        <v>90</v>
      </c>
      <c r="B104" s="12" t="s">
        <v>153</v>
      </c>
      <c r="C104" s="10" t="s">
        <v>29</v>
      </c>
      <c r="D104" s="38">
        <f t="shared" si="2"/>
        <v>0</v>
      </c>
      <c r="E104" s="38"/>
      <c r="F104" s="38"/>
      <c r="G104" s="38">
        <v>0</v>
      </c>
    </row>
    <row r="105" spans="1:7" ht="12" customHeight="1" x14ac:dyDescent="0.2">
      <c r="A105" s="20">
        <v>91</v>
      </c>
      <c r="B105" s="21" t="s">
        <v>154</v>
      </c>
      <c r="C105" s="10" t="s">
        <v>14</v>
      </c>
      <c r="D105" s="38">
        <f t="shared" si="2"/>
        <v>0</v>
      </c>
      <c r="E105" s="38"/>
      <c r="F105" s="38"/>
      <c r="G105" s="38">
        <v>0</v>
      </c>
    </row>
    <row r="106" spans="1:7" x14ac:dyDescent="0.2">
      <c r="A106" s="20">
        <v>92</v>
      </c>
      <c r="B106" s="12" t="s">
        <v>155</v>
      </c>
      <c r="C106" s="10" t="s">
        <v>30</v>
      </c>
      <c r="D106" s="38">
        <f t="shared" si="2"/>
        <v>0</v>
      </c>
      <c r="E106" s="38"/>
      <c r="F106" s="38"/>
      <c r="G106" s="38">
        <v>0</v>
      </c>
    </row>
    <row r="107" spans="1:7" x14ac:dyDescent="0.2">
      <c r="A107" s="20">
        <v>93</v>
      </c>
      <c r="B107" s="12" t="s">
        <v>156</v>
      </c>
      <c r="C107" s="10" t="s">
        <v>15</v>
      </c>
      <c r="D107" s="38">
        <f t="shared" si="2"/>
        <v>0</v>
      </c>
      <c r="E107" s="38"/>
      <c r="F107" s="38"/>
      <c r="G107" s="38">
        <v>0</v>
      </c>
    </row>
    <row r="108" spans="1:7" x14ac:dyDescent="0.2">
      <c r="A108" s="20">
        <v>94</v>
      </c>
      <c r="B108" s="13" t="s">
        <v>157</v>
      </c>
      <c r="C108" s="10" t="s">
        <v>13</v>
      </c>
      <c r="D108" s="38">
        <f t="shared" si="2"/>
        <v>37022176</v>
      </c>
      <c r="E108" s="38">
        <v>6997423</v>
      </c>
      <c r="F108" s="38">
        <v>13551383</v>
      </c>
      <c r="G108" s="38">
        <v>16473370</v>
      </c>
    </row>
    <row r="109" spans="1:7" x14ac:dyDescent="0.2">
      <c r="A109" s="20">
        <v>95</v>
      </c>
      <c r="B109" s="21" t="s">
        <v>158</v>
      </c>
      <c r="C109" s="10" t="s">
        <v>31</v>
      </c>
      <c r="D109" s="38">
        <f t="shared" si="2"/>
        <v>0</v>
      </c>
      <c r="E109" s="38"/>
      <c r="F109" s="38"/>
      <c r="G109" s="38">
        <v>0</v>
      </c>
    </row>
    <row r="110" spans="1:7" x14ac:dyDescent="0.2">
      <c r="A110" s="20">
        <v>96</v>
      </c>
      <c r="B110" s="12" t="s">
        <v>160</v>
      </c>
      <c r="C110" s="10" t="s">
        <v>33</v>
      </c>
      <c r="D110" s="38">
        <f t="shared" si="2"/>
        <v>0</v>
      </c>
      <c r="E110" s="38"/>
      <c r="F110" s="38"/>
      <c r="G110" s="38">
        <v>0</v>
      </c>
    </row>
    <row r="111" spans="1:7" ht="13.5" customHeight="1" x14ac:dyDescent="0.2">
      <c r="A111" s="20">
        <v>97</v>
      </c>
      <c r="B111" s="12" t="s">
        <v>162</v>
      </c>
      <c r="C111" s="10" t="s">
        <v>163</v>
      </c>
      <c r="D111" s="38">
        <f t="shared" si="2"/>
        <v>0</v>
      </c>
      <c r="E111" s="38"/>
      <c r="F111" s="38"/>
      <c r="G111" s="38">
        <v>0</v>
      </c>
    </row>
    <row r="112" spans="1:7" x14ac:dyDescent="0.2">
      <c r="A112" s="20">
        <v>98</v>
      </c>
      <c r="B112" s="12" t="s">
        <v>164</v>
      </c>
      <c r="C112" s="10" t="s">
        <v>165</v>
      </c>
      <c r="D112" s="38">
        <f t="shared" si="2"/>
        <v>0</v>
      </c>
      <c r="E112" s="38"/>
      <c r="F112" s="38"/>
      <c r="G112" s="38">
        <v>0</v>
      </c>
    </row>
    <row r="113" spans="1:7" x14ac:dyDescent="0.2">
      <c r="A113" s="20">
        <v>99</v>
      </c>
      <c r="B113" s="21" t="s">
        <v>166</v>
      </c>
      <c r="C113" s="10" t="s">
        <v>167</v>
      </c>
      <c r="D113" s="38">
        <f t="shared" si="2"/>
        <v>0</v>
      </c>
      <c r="E113" s="38"/>
      <c r="F113" s="38"/>
      <c r="G113" s="38">
        <v>0</v>
      </c>
    </row>
    <row r="114" spans="1:7" ht="12.75" customHeight="1" x14ac:dyDescent="0.2">
      <c r="A114" s="20">
        <v>100</v>
      </c>
      <c r="B114" s="21" t="s">
        <v>168</v>
      </c>
      <c r="C114" s="10" t="s">
        <v>169</v>
      </c>
      <c r="D114" s="38">
        <f t="shared" si="2"/>
        <v>0</v>
      </c>
      <c r="E114" s="38"/>
      <c r="F114" s="38"/>
      <c r="G114" s="38">
        <v>0</v>
      </c>
    </row>
    <row r="115" spans="1:7" ht="24" x14ac:dyDescent="0.2">
      <c r="A115" s="20">
        <v>101</v>
      </c>
      <c r="B115" s="21" t="s">
        <v>170</v>
      </c>
      <c r="C115" s="10" t="s">
        <v>171</v>
      </c>
      <c r="D115" s="38">
        <f t="shared" si="2"/>
        <v>0</v>
      </c>
      <c r="E115" s="38"/>
      <c r="F115" s="38"/>
      <c r="G115" s="38">
        <v>0</v>
      </c>
    </row>
    <row r="116" spans="1:7" x14ac:dyDescent="0.2">
      <c r="A116" s="20">
        <v>102</v>
      </c>
      <c r="B116" s="21" t="s">
        <v>172</v>
      </c>
      <c r="C116" s="10" t="s">
        <v>173</v>
      </c>
      <c r="D116" s="38">
        <f t="shared" si="2"/>
        <v>0</v>
      </c>
      <c r="E116" s="38"/>
      <c r="F116" s="38"/>
      <c r="G116" s="38">
        <v>0</v>
      </c>
    </row>
    <row r="117" spans="1:7" x14ac:dyDescent="0.2">
      <c r="A117" s="20">
        <v>103</v>
      </c>
      <c r="B117" s="21" t="s">
        <v>174</v>
      </c>
      <c r="C117" s="10" t="s">
        <v>175</v>
      </c>
      <c r="D117" s="38">
        <f t="shared" si="2"/>
        <v>0</v>
      </c>
      <c r="E117" s="38"/>
      <c r="F117" s="38"/>
      <c r="G117" s="38">
        <v>0</v>
      </c>
    </row>
    <row r="118" spans="1:7" x14ac:dyDescent="0.2">
      <c r="A118" s="20">
        <v>104</v>
      </c>
      <c r="B118" s="17" t="s">
        <v>176</v>
      </c>
      <c r="C118" s="15" t="s">
        <v>177</v>
      </c>
      <c r="D118" s="38">
        <f t="shared" si="2"/>
        <v>0</v>
      </c>
      <c r="E118" s="38"/>
      <c r="F118" s="38"/>
      <c r="G118" s="38">
        <v>0</v>
      </c>
    </row>
    <row r="119" spans="1:7" x14ac:dyDescent="0.2">
      <c r="A119" s="20">
        <v>105</v>
      </c>
      <c r="B119" s="13" t="s">
        <v>178</v>
      </c>
      <c r="C119" s="10" t="s">
        <v>179</v>
      </c>
      <c r="D119" s="38">
        <f t="shared" si="2"/>
        <v>0</v>
      </c>
      <c r="E119" s="38"/>
      <c r="F119" s="38"/>
      <c r="G119" s="38">
        <v>0</v>
      </c>
    </row>
    <row r="120" spans="1:7" ht="11.25" customHeight="1" x14ac:dyDescent="0.2">
      <c r="A120" s="20">
        <v>106</v>
      </c>
      <c r="B120" s="21" t="s">
        <v>180</v>
      </c>
      <c r="C120" s="10" t="s">
        <v>181</v>
      </c>
      <c r="D120" s="38">
        <f t="shared" si="2"/>
        <v>0</v>
      </c>
      <c r="E120" s="38"/>
      <c r="F120" s="38"/>
      <c r="G120" s="38">
        <v>0</v>
      </c>
    </row>
    <row r="121" spans="1:7" x14ac:dyDescent="0.2">
      <c r="A121" s="20">
        <v>107</v>
      </c>
      <c r="B121" s="12" t="s">
        <v>182</v>
      </c>
      <c r="C121" s="18" t="s">
        <v>183</v>
      </c>
      <c r="D121" s="38">
        <f t="shared" si="2"/>
        <v>0</v>
      </c>
      <c r="E121" s="38"/>
      <c r="F121" s="38"/>
      <c r="G121" s="38">
        <v>0</v>
      </c>
    </row>
    <row r="122" spans="1:7" x14ac:dyDescent="0.2">
      <c r="A122" s="20">
        <v>108</v>
      </c>
      <c r="B122" s="21" t="s">
        <v>184</v>
      </c>
      <c r="C122" s="10" t="s">
        <v>261</v>
      </c>
      <c r="D122" s="38">
        <f t="shared" si="2"/>
        <v>0</v>
      </c>
      <c r="E122" s="38"/>
      <c r="F122" s="38"/>
      <c r="G122" s="38">
        <v>0</v>
      </c>
    </row>
    <row r="123" spans="1:7" ht="14.25" customHeight="1" x14ac:dyDescent="0.2">
      <c r="A123" s="20">
        <v>109</v>
      </c>
      <c r="B123" s="13" t="s">
        <v>185</v>
      </c>
      <c r="C123" s="10" t="s">
        <v>250</v>
      </c>
      <c r="D123" s="38">
        <f t="shared" si="2"/>
        <v>0</v>
      </c>
      <c r="E123" s="38"/>
      <c r="F123" s="38"/>
      <c r="G123" s="38">
        <v>0</v>
      </c>
    </row>
    <row r="124" spans="1:7" x14ac:dyDescent="0.2">
      <c r="A124" s="20">
        <v>110</v>
      </c>
      <c r="B124" s="12" t="s">
        <v>329</v>
      </c>
      <c r="C124" s="10" t="s">
        <v>317</v>
      </c>
      <c r="D124" s="38">
        <f t="shared" si="2"/>
        <v>0</v>
      </c>
      <c r="E124" s="38"/>
      <c r="F124" s="38"/>
      <c r="G124" s="38">
        <v>0</v>
      </c>
    </row>
    <row r="125" spans="1:7" x14ac:dyDescent="0.2">
      <c r="A125" s="20">
        <v>111</v>
      </c>
      <c r="B125" s="53" t="s">
        <v>418</v>
      </c>
      <c r="C125" s="15" t="s">
        <v>419</v>
      </c>
      <c r="D125" s="38">
        <f t="shared" si="2"/>
        <v>0</v>
      </c>
      <c r="E125" s="38"/>
      <c r="F125" s="38"/>
      <c r="G125" s="38">
        <v>0</v>
      </c>
    </row>
    <row r="126" spans="1:7" ht="13.5" customHeight="1" x14ac:dyDescent="0.2">
      <c r="A126" s="20">
        <v>112</v>
      </c>
      <c r="B126" s="13" t="s">
        <v>186</v>
      </c>
      <c r="C126" s="10" t="s">
        <v>320</v>
      </c>
      <c r="D126" s="38">
        <f t="shared" si="2"/>
        <v>0</v>
      </c>
      <c r="E126" s="38"/>
      <c r="F126" s="38"/>
      <c r="G126" s="38">
        <v>0</v>
      </c>
    </row>
    <row r="127" spans="1:7" x14ac:dyDescent="0.2">
      <c r="A127" s="20">
        <v>113</v>
      </c>
      <c r="B127" s="21" t="s">
        <v>187</v>
      </c>
      <c r="C127" s="10" t="s">
        <v>188</v>
      </c>
      <c r="D127" s="38">
        <f t="shared" si="2"/>
        <v>0</v>
      </c>
      <c r="E127" s="38"/>
      <c r="F127" s="38"/>
      <c r="G127" s="38">
        <v>0</v>
      </c>
    </row>
    <row r="128" spans="1:7" ht="24" x14ac:dyDescent="0.2">
      <c r="A128" s="20">
        <v>114</v>
      </c>
      <c r="B128" s="21" t="s">
        <v>189</v>
      </c>
      <c r="C128" s="35" t="s">
        <v>306</v>
      </c>
      <c r="D128" s="38">
        <f t="shared" si="2"/>
        <v>0</v>
      </c>
      <c r="E128" s="38"/>
      <c r="F128" s="38"/>
      <c r="G128" s="38">
        <v>0</v>
      </c>
    </row>
    <row r="129" spans="1:7" x14ac:dyDescent="0.2">
      <c r="A129" s="20">
        <v>115</v>
      </c>
      <c r="B129" s="21" t="s">
        <v>190</v>
      </c>
      <c r="C129" s="10" t="s">
        <v>225</v>
      </c>
      <c r="D129" s="38">
        <f t="shared" si="2"/>
        <v>108148046</v>
      </c>
      <c r="E129" s="38"/>
      <c r="F129" s="38"/>
      <c r="G129" s="38">
        <v>108148046</v>
      </c>
    </row>
    <row r="130" spans="1:7" ht="10.5" customHeight="1" x14ac:dyDescent="0.2">
      <c r="A130" s="20">
        <v>116</v>
      </c>
      <c r="B130" s="21" t="s">
        <v>191</v>
      </c>
      <c r="C130" s="10" t="s">
        <v>192</v>
      </c>
      <c r="D130" s="38">
        <f t="shared" si="2"/>
        <v>20811525</v>
      </c>
      <c r="E130" s="38">
        <v>15709488</v>
      </c>
      <c r="F130" s="38"/>
      <c r="G130" s="38">
        <v>5102037</v>
      </c>
    </row>
    <row r="131" spans="1:7" x14ac:dyDescent="0.2">
      <c r="A131" s="20">
        <v>117</v>
      </c>
      <c r="B131" s="21" t="s">
        <v>193</v>
      </c>
      <c r="C131" s="10" t="s">
        <v>40</v>
      </c>
      <c r="D131" s="38">
        <f t="shared" si="2"/>
        <v>50340983</v>
      </c>
      <c r="E131" s="38">
        <v>6550388</v>
      </c>
      <c r="F131" s="38"/>
      <c r="G131" s="38">
        <v>43790595</v>
      </c>
    </row>
    <row r="132" spans="1:7" x14ac:dyDescent="0.2">
      <c r="A132" s="20">
        <v>118</v>
      </c>
      <c r="B132" s="12" t="s">
        <v>194</v>
      </c>
      <c r="C132" s="10" t="s">
        <v>45</v>
      </c>
      <c r="D132" s="38">
        <f t="shared" si="2"/>
        <v>146046028</v>
      </c>
      <c r="E132" s="38">
        <v>15338060</v>
      </c>
      <c r="F132" s="38">
        <v>22541920</v>
      </c>
      <c r="G132" s="38">
        <v>108166048</v>
      </c>
    </row>
    <row r="133" spans="1:7" x14ac:dyDescent="0.2">
      <c r="A133" s="20">
        <v>119</v>
      </c>
      <c r="B133" s="12" t="s">
        <v>195</v>
      </c>
      <c r="C133" s="10" t="s">
        <v>227</v>
      </c>
      <c r="D133" s="38">
        <f t="shared" si="2"/>
        <v>0</v>
      </c>
      <c r="E133" s="38"/>
      <c r="F133" s="38"/>
      <c r="G133" s="38">
        <v>0</v>
      </c>
    </row>
    <row r="134" spans="1:7" x14ac:dyDescent="0.2">
      <c r="A134" s="20">
        <v>120</v>
      </c>
      <c r="B134" s="12" t="s">
        <v>196</v>
      </c>
      <c r="C134" s="10" t="s">
        <v>47</v>
      </c>
      <c r="D134" s="38">
        <f t="shared" si="2"/>
        <v>0</v>
      </c>
      <c r="E134" s="38"/>
      <c r="F134" s="38"/>
      <c r="G134" s="38">
        <v>0</v>
      </c>
    </row>
    <row r="135" spans="1:7" x14ac:dyDescent="0.2">
      <c r="A135" s="20">
        <v>121</v>
      </c>
      <c r="B135" s="21" t="s">
        <v>197</v>
      </c>
      <c r="C135" s="10" t="s">
        <v>46</v>
      </c>
      <c r="D135" s="38">
        <f t="shared" ref="D135:D148" si="3">E135+F135+G135</f>
        <v>0</v>
      </c>
      <c r="E135" s="38"/>
      <c r="F135" s="38"/>
      <c r="G135" s="38">
        <v>0</v>
      </c>
    </row>
    <row r="136" spans="1:7" x14ac:dyDescent="0.2">
      <c r="A136" s="20">
        <v>122</v>
      </c>
      <c r="B136" s="21" t="s">
        <v>198</v>
      </c>
      <c r="C136" s="10" t="s">
        <v>199</v>
      </c>
      <c r="D136" s="38">
        <f t="shared" si="3"/>
        <v>191716319</v>
      </c>
      <c r="E136" s="38">
        <v>116756965</v>
      </c>
      <c r="F136" s="38">
        <v>74959354</v>
      </c>
      <c r="G136" s="38">
        <v>0</v>
      </c>
    </row>
    <row r="137" spans="1:7" x14ac:dyDescent="0.2">
      <c r="A137" s="20">
        <v>123</v>
      </c>
      <c r="B137" s="21" t="s">
        <v>200</v>
      </c>
      <c r="C137" s="10" t="s">
        <v>468</v>
      </c>
      <c r="D137" s="38">
        <f t="shared" si="3"/>
        <v>334778570</v>
      </c>
      <c r="E137" s="38">
        <v>29928219</v>
      </c>
      <c r="F137" s="38">
        <v>52874991</v>
      </c>
      <c r="G137" s="38">
        <v>251975360</v>
      </c>
    </row>
    <row r="138" spans="1:7" x14ac:dyDescent="0.2">
      <c r="A138" s="20">
        <v>124</v>
      </c>
      <c r="B138" s="12" t="s">
        <v>201</v>
      </c>
      <c r="C138" s="10" t="s">
        <v>226</v>
      </c>
      <c r="D138" s="38">
        <f t="shared" si="3"/>
        <v>116887884</v>
      </c>
      <c r="E138" s="38">
        <v>10238984</v>
      </c>
      <c r="F138" s="38"/>
      <c r="G138" s="38">
        <v>106648900</v>
      </c>
    </row>
    <row r="139" spans="1:7" ht="24" x14ac:dyDescent="0.2">
      <c r="A139" s="20">
        <v>125</v>
      </c>
      <c r="B139" s="13" t="s">
        <v>202</v>
      </c>
      <c r="C139" s="10" t="s">
        <v>459</v>
      </c>
      <c r="D139" s="38">
        <f t="shared" si="3"/>
        <v>106890200</v>
      </c>
      <c r="E139" s="38">
        <v>5734722</v>
      </c>
      <c r="F139" s="38">
        <v>13012838</v>
      </c>
      <c r="G139" s="38">
        <v>88142640</v>
      </c>
    </row>
    <row r="140" spans="1:7" x14ac:dyDescent="0.2">
      <c r="A140" s="20">
        <v>126</v>
      </c>
      <c r="B140" s="21" t="s">
        <v>203</v>
      </c>
      <c r="C140" s="10" t="s">
        <v>204</v>
      </c>
      <c r="D140" s="38">
        <f t="shared" si="3"/>
        <v>0</v>
      </c>
      <c r="E140" s="38"/>
      <c r="F140" s="38"/>
      <c r="G140" s="38">
        <v>0</v>
      </c>
    </row>
    <row r="141" spans="1:7" x14ac:dyDescent="0.2">
      <c r="A141" s="20">
        <v>127</v>
      </c>
      <c r="B141" s="12" t="s">
        <v>205</v>
      </c>
      <c r="C141" s="10" t="s">
        <v>206</v>
      </c>
      <c r="D141" s="38">
        <f t="shared" si="3"/>
        <v>0</v>
      </c>
      <c r="E141" s="38"/>
      <c r="F141" s="38"/>
      <c r="G141" s="38">
        <v>0</v>
      </c>
    </row>
    <row r="142" spans="1:7" x14ac:dyDescent="0.2">
      <c r="A142" s="20">
        <v>128</v>
      </c>
      <c r="B142" s="21" t="s">
        <v>207</v>
      </c>
      <c r="C142" s="10" t="s">
        <v>208</v>
      </c>
      <c r="D142" s="38">
        <f t="shared" si="3"/>
        <v>0</v>
      </c>
      <c r="E142" s="38"/>
      <c r="F142" s="38"/>
      <c r="G142" s="38">
        <v>0</v>
      </c>
    </row>
    <row r="143" spans="1:7" x14ac:dyDescent="0.2">
      <c r="A143" s="20">
        <v>129</v>
      </c>
      <c r="B143" s="83" t="s">
        <v>251</v>
      </c>
      <c r="C143" s="85" t="s">
        <v>252</v>
      </c>
      <c r="D143" s="38">
        <f t="shared" si="3"/>
        <v>0</v>
      </c>
      <c r="E143" s="38"/>
      <c r="F143" s="38"/>
      <c r="G143" s="38">
        <v>0</v>
      </c>
    </row>
    <row r="144" spans="1:7" x14ac:dyDescent="0.2">
      <c r="A144" s="20">
        <v>130</v>
      </c>
      <c r="B144" s="86" t="s">
        <v>253</v>
      </c>
      <c r="C144" s="41" t="s">
        <v>254</v>
      </c>
      <c r="D144" s="38">
        <f t="shared" si="3"/>
        <v>0</v>
      </c>
      <c r="E144" s="38"/>
      <c r="F144" s="38"/>
      <c r="G144" s="38">
        <v>0</v>
      </c>
    </row>
    <row r="145" spans="1:7" x14ac:dyDescent="0.2">
      <c r="A145" s="20">
        <v>131</v>
      </c>
      <c r="B145" s="87" t="s">
        <v>255</v>
      </c>
      <c r="C145" s="135" t="s">
        <v>416</v>
      </c>
      <c r="D145" s="38">
        <f t="shared" si="3"/>
        <v>0</v>
      </c>
      <c r="E145" s="38"/>
      <c r="F145" s="38"/>
      <c r="G145" s="38">
        <v>0</v>
      </c>
    </row>
    <row r="146" spans="1:7" x14ac:dyDescent="0.2">
      <c r="A146" s="20">
        <v>132</v>
      </c>
      <c r="B146" s="20" t="s">
        <v>259</v>
      </c>
      <c r="C146" s="28" t="s">
        <v>260</v>
      </c>
      <c r="D146" s="38">
        <f t="shared" si="3"/>
        <v>38831374</v>
      </c>
      <c r="E146" s="38"/>
      <c r="F146" s="38"/>
      <c r="G146" s="38">
        <v>38831374</v>
      </c>
    </row>
    <row r="147" spans="1:7" s="45" customFormat="1" x14ac:dyDescent="0.2">
      <c r="A147" s="20">
        <v>133</v>
      </c>
      <c r="B147" s="53" t="s">
        <v>311</v>
      </c>
      <c r="C147" s="28" t="s">
        <v>310</v>
      </c>
      <c r="D147" s="38">
        <f t="shared" si="3"/>
        <v>0</v>
      </c>
      <c r="E147" s="38"/>
      <c r="F147" s="38"/>
      <c r="G147" s="43">
        <v>0</v>
      </c>
    </row>
    <row r="148" spans="1:7" s="45" customFormat="1" x14ac:dyDescent="0.2">
      <c r="A148" s="20">
        <v>134</v>
      </c>
      <c r="B148" s="53" t="s">
        <v>319</v>
      </c>
      <c r="C148" s="28" t="s">
        <v>316</v>
      </c>
      <c r="D148" s="38">
        <f t="shared" si="3"/>
        <v>0</v>
      </c>
      <c r="E148" s="38"/>
      <c r="F148" s="38"/>
      <c r="G148" s="43">
        <v>0</v>
      </c>
    </row>
    <row r="149" spans="1:7" x14ac:dyDescent="0.2">
      <c r="A149" s="20">
        <v>135</v>
      </c>
      <c r="B149" s="53" t="s">
        <v>411</v>
      </c>
      <c r="C149" s="15" t="s">
        <v>412</v>
      </c>
      <c r="D149" s="38">
        <f t="shared" ref="D149" si="4">E149+F149+G149</f>
        <v>0</v>
      </c>
      <c r="E149" s="38"/>
      <c r="F149" s="38"/>
      <c r="G149" s="38">
        <v>0</v>
      </c>
    </row>
  </sheetData>
  <mergeCells count="14">
    <mergeCell ref="A92:A95"/>
    <mergeCell ref="B92:B95"/>
    <mergeCell ref="A2:G2"/>
    <mergeCell ref="A4:A7"/>
    <mergeCell ref="B4:B7"/>
    <mergeCell ref="C4:C7"/>
    <mergeCell ref="A11:C11"/>
    <mergeCell ref="D4:G4"/>
    <mergeCell ref="E5:G5"/>
    <mergeCell ref="D5:D7"/>
    <mergeCell ref="E6:E7"/>
    <mergeCell ref="F6:F7"/>
    <mergeCell ref="G6:G7"/>
    <mergeCell ref="A8:C8"/>
  </mergeCells>
  <pageMargins left="0" right="0" top="0" bottom="0" header="0" footer="0"/>
  <pageSetup paperSize="9" scale="8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O149"/>
  <sheetViews>
    <sheetView zoomScale="110" zoomScaleNormal="110" workbookViewId="0">
      <pane xSplit="3" ySplit="11" topLeftCell="D133" activePane="bottomRight" state="frozen"/>
      <selection pane="topRight" activeCell="D1" sqref="D1"/>
      <selection pane="bottomLeft" activeCell="A14" sqref="A14"/>
      <selection pane="bottomRight" activeCell="R145" sqref="R145"/>
    </sheetView>
  </sheetViews>
  <sheetFormatPr defaultColWidth="9.140625" defaultRowHeight="12" x14ac:dyDescent="0.2"/>
  <cols>
    <col min="1" max="1" width="4.7109375" style="6" customWidth="1"/>
    <col min="2" max="2" width="9.28515625" style="6" customWidth="1"/>
    <col min="3" max="3" width="31.7109375" style="7" bestFit="1" customWidth="1"/>
    <col min="4" max="4" width="11.140625" style="8" bestFit="1" customWidth="1"/>
    <col min="5" max="5" width="10" style="8" bestFit="1" customWidth="1"/>
    <col min="6" max="6" width="10.140625" style="8" bestFit="1" customWidth="1"/>
    <col min="7" max="9" width="10" style="8" bestFit="1" customWidth="1"/>
    <col min="10" max="10" width="9.140625" style="8" bestFit="1" customWidth="1"/>
    <col min="11" max="11" width="10" style="8" bestFit="1" customWidth="1"/>
    <col min="12" max="12" width="9.85546875" style="8" bestFit="1" customWidth="1"/>
    <col min="13" max="13" width="20.7109375" style="8" customWidth="1"/>
    <col min="14" max="14" width="14.5703125" style="8" customWidth="1"/>
    <col min="15" max="15" width="21.85546875" style="8" customWidth="1"/>
    <col min="16" max="16384" width="9.140625" style="8"/>
  </cols>
  <sheetData>
    <row r="2" spans="1:15" ht="30.75" customHeight="1" x14ac:dyDescent="0.2">
      <c r="A2" s="297" t="s">
        <v>437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</row>
    <row r="3" spans="1:15" x14ac:dyDescent="0.2">
      <c r="C3" s="9"/>
      <c r="D3" s="4" t="e">
        <f>D9+#REF!</f>
        <v>#REF!</v>
      </c>
      <c r="E3" s="4"/>
      <c r="M3" s="423" t="s">
        <v>277</v>
      </c>
      <c r="N3" s="423"/>
      <c r="O3" s="423"/>
    </row>
    <row r="4" spans="1:15" s="2" customFormat="1" ht="12" customHeight="1" x14ac:dyDescent="0.2">
      <c r="A4" s="270" t="s">
        <v>43</v>
      </c>
      <c r="B4" s="270" t="s">
        <v>55</v>
      </c>
      <c r="C4" s="271" t="s">
        <v>44</v>
      </c>
      <c r="D4" s="418" t="s">
        <v>229</v>
      </c>
      <c r="E4" s="413" t="s">
        <v>54</v>
      </c>
      <c r="F4" s="414"/>
      <c r="G4" s="414"/>
      <c r="H4" s="414"/>
      <c r="I4" s="414"/>
      <c r="J4" s="414"/>
      <c r="K4" s="414"/>
      <c r="L4" s="414"/>
      <c r="M4" s="414"/>
      <c r="N4" s="414"/>
      <c r="O4" s="415"/>
    </row>
    <row r="5" spans="1:15" ht="12" customHeight="1" x14ac:dyDescent="0.2">
      <c r="A5" s="270"/>
      <c r="B5" s="270"/>
      <c r="C5" s="271"/>
      <c r="D5" s="419"/>
      <c r="E5" s="416" t="s">
        <v>293</v>
      </c>
      <c r="F5" s="416" t="s">
        <v>294</v>
      </c>
      <c r="G5" s="416" t="s">
        <v>295</v>
      </c>
      <c r="H5" s="416" t="s">
        <v>296</v>
      </c>
      <c r="I5" s="416" t="s">
        <v>297</v>
      </c>
      <c r="J5" s="416" t="s">
        <v>298</v>
      </c>
      <c r="K5" s="416" t="s">
        <v>369</v>
      </c>
      <c r="L5" s="416" t="s">
        <v>370</v>
      </c>
      <c r="M5" s="421" t="s">
        <v>440</v>
      </c>
      <c r="N5" s="421" t="s">
        <v>441</v>
      </c>
      <c r="O5" s="421" t="s">
        <v>442</v>
      </c>
    </row>
    <row r="6" spans="1:15" ht="12" customHeight="1" x14ac:dyDescent="0.2">
      <c r="A6" s="270"/>
      <c r="B6" s="270"/>
      <c r="C6" s="271"/>
      <c r="D6" s="419"/>
      <c r="E6" s="417"/>
      <c r="F6" s="417"/>
      <c r="G6" s="417"/>
      <c r="H6" s="417"/>
      <c r="I6" s="417"/>
      <c r="J6" s="417"/>
      <c r="K6" s="417"/>
      <c r="L6" s="417"/>
      <c r="M6" s="422"/>
      <c r="N6" s="422"/>
      <c r="O6" s="422"/>
    </row>
    <row r="7" spans="1:15" ht="33.75" customHeight="1" x14ac:dyDescent="0.2">
      <c r="A7" s="270"/>
      <c r="B7" s="270"/>
      <c r="C7" s="271"/>
      <c r="D7" s="420"/>
      <c r="E7" s="417"/>
      <c r="F7" s="417"/>
      <c r="G7" s="417"/>
      <c r="H7" s="417"/>
      <c r="I7" s="417"/>
      <c r="J7" s="417"/>
      <c r="K7" s="417"/>
      <c r="L7" s="417"/>
      <c r="M7" s="422"/>
      <c r="N7" s="422"/>
      <c r="O7" s="422"/>
    </row>
    <row r="8" spans="1:15" s="2" customFormat="1" x14ac:dyDescent="0.2">
      <c r="A8" s="265" t="s">
        <v>224</v>
      </c>
      <c r="B8" s="265"/>
      <c r="C8" s="265"/>
      <c r="D8" s="58">
        <f>D9+D10+D11</f>
        <v>2666049836</v>
      </c>
      <c r="E8" s="58">
        <f t="shared" ref="E8:O8" si="0">E9+E10+E11</f>
        <v>844596860</v>
      </c>
      <c r="F8" s="58">
        <f t="shared" si="0"/>
        <v>440117660</v>
      </c>
      <c r="G8" s="58">
        <f t="shared" si="0"/>
        <v>386286870</v>
      </c>
      <c r="H8" s="58">
        <f t="shared" si="0"/>
        <v>204668570</v>
      </c>
      <c r="I8" s="58">
        <f t="shared" si="0"/>
        <v>304058590</v>
      </c>
      <c r="J8" s="58">
        <f t="shared" si="0"/>
        <v>67871872</v>
      </c>
      <c r="K8" s="58">
        <f t="shared" si="0"/>
        <v>289311868</v>
      </c>
      <c r="L8" s="58">
        <f t="shared" si="0"/>
        <v>78207820</v>
      </c>
      <c r="M8" s="58">
        <f t="shared" si="0"/>
        <v>39939256</v>
      </c>
      <c r="N8" s="58">
        <f t="shared" si="0"/>
        <v>5819490</v>
      </c>
      <c r="O8" s="58">
        <f t="shared" si="0"/>
        <v>5170980</v>
      </c>
    </row>
    <row r="9" spans="1:15" s="3" customFormat="1" ht="15" customHeight="1" x14ac:dyDescent="0.2">
      <c r="A9" s="5"/>
      <c r="B9" s="5"/>
      <c r="C9" s="11" t="s">
        <v>53</v>
      </c>
      <c r="D9" s="44">
        <v>16751256</v>
      </c>
      <c r="E9" s="44">
        <v>7452810</v>
      </c>
      <c r="F9" s="44">
        <v>6914861</v>
      </c>
      <c r="G9" s="44">
        <v>114304</v>
      </c>
      <c r="H9" s="44">
        <v>40847</v>
      </c>
      <c r="I9" s="44">
        <v>2022681</v>
      </c>
      <c r="J9" s="44">
        <v>0</v>
      </c>
      <c r="K9" s="122">
        <v>125</v>
      </c>
      <c r="L9" s="122">
        <v>40</v>
      </c>
      <c r="M9" s="122">
        <v>0</v>
      </c>
      <c r="N9" s="122">
        <v>24</v>
      </c>
      <c r="O9" s="122">
        <v>205564</v>
      </c>
    </row>
    <row r="10" spans="1:15" s="3" customFormat="1" ht="24" x14ac:dyDescent="0.2">
      <c r="A10" s="5"/>
      <c r="B10" s="5"/>
      <c r="C10" s="11" t="s">
        <v>279</v>
      </c>
      <c r="D10" s="44">
        <f t="shared" ref="D10" si="1">SUM(E10:M10)</f>
        <v>0</v>
      </c>
      <c r="E10" s="44"/>
      <c r="F10" s="44"/>
      <c r="G10" s="44"/>
      <c r="H10" s="44"/>
      <c r="I10" s="44"/>
      <c r="J10" s="44"/>
      <c r="K10" s="122"/>
      <c r="L10" s="122"/>
      <c r="M10" s="122"/>
      <c r="N10" s="122"/>
      <c r="O10" s="132"/>
    </row>
    <row r="11" spans="1:15" s="2" customFormat="1" x14ac:dyDescent="0.2">
      <c r="A11" s="265" t="s">
        <v>223</v>
      </c>
      <c r="B11" s="265"/>
      <c r="C11" s="265"/>
      <c r="D11" s="58">
        <f>SUM(D12:D148)-D92</f>
        <v>2649298580</v>
      </c>
      <c r="E11" s="58">
        <f t="shared" ref="E11:O11" si="2">SUM(E12:E148)-E92</f>
        <v>837144050</v>
      </c>
      <c r="F11" s="58">
        <f t="shared" si="2"/>
        <v>433202799</v>
      </c>
      <c r="G11" s="58">
        <f t="shared" si="2"/>
        <v>386172566</v>
      </c>
      <c r="H11" s="58">
        <f t="shared" si="2"/>
        <v>204627723</v>
      </c>
      <c r="I11" s="58">
        <f t="shared" si="2"/>
        <v>302035909</v>
      </c>
      <c r="J11" s="58">
        <f t="shared" si="2"/>
        <v>67871872</v>
      </c>
      <c r="K11" s="58">
        <f t="shared" si="2"/>
        <v>289311743</v>
      </c>
      <c r="L11" s="58">
        <f t="shared" si="2"/>
        <v>78207780</v>
      </c>
      <c r="M11" s="131">
        <f t="shared" si="2"/>
        <v>39939256</v>
      </c>
      <c r="N11" s="173">
        <f t="shared" si="2"/>
        <v>5819466</v>
      </c>
      <c r="O11" s="173">
        <f t="shared" si="2"/>
        <v>4965416</v>
      </c>
    </row>
    <row r="12" spans="1:15" s="1" customFormat="1" x14ac:dyDescent="0.2">
      <c r="A12" s="20">
        <v>1</v>
      </c>
      <c r="B12" s="12" t="s">
        <v>56</v>
      </c>
      <c r="C12" s="10" t="s">
        <v>41</v>
      </c>
      <c r="D12" s="44">
        <f>SUM(E12:O12)</f>
        <v>2054406</v>
      </c>
      <c r="E12" s="122">
        <v>0</v>
      </c>
      <c r="F12" s="122">
        <v>0</v>
      </c>
      <c r="G12" s="122">
        <v>1526037</v>
      </c>
      <c r="H12" s="122">
        <v>528369</v>
      </c>
      <c r="I12" s="122">
        <v>0</v>
      </c>
      <c r="J12" s="122">
        <v>0</v>
      </c>
      <c r="K12" s="122">
        <v>0</v>
      </c>
      <c r="L12" s="122">
        <v>0</v>
      </c>
      <c r="M12" s="122"/>
      <c r="N12" s="122">
        <v>0</v>
      </c>
      <c r="O12" s="122">
        <v>0</v>
      </c>
    </row>
    <row r="13" spans="1:15" s="1" customFormat="1" x14ac:dyDescent="0.2">
      <c r="A13" s="20">
        <v>2</v>
      </c>
      <c r="B13" s="13" t="s">
        <v>57</v>
      </c>
      <c r="C13" s="10" t="s">
        <v>209</v>
      </c>
      <c r="D13" s="44">
        <f t="shared" ref="D13:D76" si="3">SUM(E13:O13)</f>
        <v>2193661</v>
      </c>
      <c r="E13" s="122">
        <v>0</v>
      </c>
      <c r="F13" s="122">
        <v>0</v>
      </c>
      <c r="G13" s="122">
        <v>1555310</v>
      </c>
      <c r="H13" s="122">
        <v>638351</v>
      </c>
      <c r="I13" s="122">
        <v>0</v>
      </c>
      <c r="J13" s="122">
        <v>0</v>
      </c>
      <c r="K13" s="122">
        <v>0</v>
      </c>
      <c r="L13" s="122">
        <v>0</v>
      </c>
      <c r="M13" s="122"/>
      <c r="N13" s="122">
        <v>0</v>
      </c>
      <c r="O13" s="122">
        <v>0</v>
      </c>
    </row>
    <row r="14" spans="1:15" s="19" customFormat="1" x14ac:dyDescent="0.2">
      <c r="A14" s="20">
        <v>3</v>
      </c>
      <c r="B14" s="21" t="s">
        <v>58</v>
      </c>
      <c r="C14" s="10" t="s">
        <v>5</v>
      </c>
      <c r="D14" s="44">
        <f t="shared" si="3"/>
        <v>29444840</v>
      </c>
      <c r="E14" s="122">
        <v>16652133</v>
      </c>
      <c r="F14" s="122">
        <v>0</v>
      </c>
      <c r="G14" s="122">
        <v>5423160</v>
      </c>
      <c r="H14" s="122">
        <v>2718243</v>
      </c>
      <c r="I14" s="122">
        <v>4651304</v>
      </c>
      <c r="J14" s="122">
        <v>0</v>
      </c>
      <c r="K14" s="122">
        <v>0</v>
      </c>
      <c r="L14" s="122">
        <v>0</v>
      </c>
      <c r="M14" s="122"/>
      <c r="N14" s="122">
        <v>0</v>
      </c>
      <c r="O14" s="122">
        <v>0</v>
      </c>
    </row>
    <row r="15" spans="1:15" s="1" customFormat="1" x14ac:dyDescent="0.2">
      <c r="A15" s="20">
        <v>4</v>
      </c>
      <c r="B15" s="12" t="s">
        <v>59</v>
      </c>
      <c r="C15" s="10" t="s">
        <v>210</v>
      </c>
      <c r="D15" s="44">
        <f t="shared" si="3"/>
        <v>1690157</v>
      </c>
      <c r="E15" s="122">
        <v>0</v>
      </c>
      <c r="F15" s="122">
        <v>0</v>
      </c>
      <c r="G15" s="122">
        <v>1102632</v>
      </c>
      <c r="H15" s="122">
        <v>587525</v>
      </c>
      <c r="I15" s="122">
        <v>0</v>
      </c>
      <c r="J15" s="122">
        <v>0</v>
      </c>
      <c r="K15" s="122">
        <v>0</v>
      </c>
      <c r="L15" s="122">
        <v>0</v>
      </c>
      <c r="M15" s="122"/>
      <c r="N15" s="122">
        <v>0</v>
      </c>
      <c r="O15" s="122">
        <v>0</v>
      </c>
    </row>
    <row r="16" spans="1:15" s="1" customFormat="1" x14ac:dyDescent="0.2">
      <c r="A16" s="20">
        <v>5</v>
      </c>
      <c r="B16" s="12" t="s">
        <v>60</v>
      </c>
      <c r="C16" s="10" t="s">
        <v>8</v>
      </c>
      <c r="D16" s="44">
        <f t="shared" si="3"/>
        <v>2602922</v>
      </c>
      <c r="E16" s="122">
        <v>0</v>
      </c>
      <c r="F16" s="122">
        <v>0</v>
      </c>
      <c r="G16" s="122">
        <v>1837472</v>
      </c>
      <c r="H16" s="122">
        <v>765450</v>
      </c>
      <c r="I16" s="122">
        <v>0</v>
      </c>
      <c r="J16" s="122">
        <v>0</v>
      </c>
      <c r="K16" s="122">
        <v>0</v>
      </c>
      <c r="L16" s="122">
        <v>0</v>
      </c>
      <c r="M16" s="122"/>
      <c r="N16" s="122">
        <v>0</v>
      </c>
      <c r="O16" s="122">
        <v>0</v>
      </c>
    </row>
    <row r="17" spans="1:15" s="19" customFormat="1" x14ac:dyDescent="0.2">
      <c r="A17" s="20">
        <v>6</v>
      </c>
      <c r="B17" s="21" t="s">
        <v>61</v>
      </c>
      <c r="C17" s="10" t="s">
        <v>62</v>
      </c>
      <c r="D17" s="44">
        <f t="shared" si="3"/>
        <v>68947511</v>
      </c>
      <c r="E17" s="122">
        <v>25490765</v>
      </c>
      <c r="F17" s="122">
        <v>14759394</v>
      </c>
      <c r="G17" s="122">
        <v>8266051</v>
      </c>
      <c r="H17" s="122">
        <v>7178187</v>
      </c>
      <c r="I17" s="122">
        <v>12800760</v>
      </c>
      <c r="J17" s="122">
        <v>0</v>
      </c>
      <c r="K17" s="122">
        <v>0</v>
      </c>
      <c r="L17" s="122">
        <v>0</v>
      </c>
      <c r="M17" s="122"/>
      <c r="N17" s="122">
        <v>244464</v>
      </c>
      <c r="O17" s="122">
        <v>207890</v>
      </c>
    </row>
    <row r="18" spans="1:15" s="1" customFormat="1" x14ac:dyDescent="0.2">
      <c r="A18" s="20">
        <v>7</v>
      </c>
      <c r="B18" s="12" t="s">
        <v>63</v>
      </c>
      <c r="C18" s="10" t="s">
        <v>211</v>
      </c>
      <c r="D18" s="44">
        <f t="shared" si="3"/>
        <v>16180606</v>
      </c>
      <c r="E18" s="122">
        <v>9432160</v>
      </c>
      <c r="F18" s="122">
        <v>0</v>
      </c>
      <c r="G18" s="122">
        <v>4173426</v>
      </c>
      <c r="H18" s="122">
        <v>2330556</v>
      </c>
      <c r="I18" s="122">
        <v>0</v>
      </c>
      <c r="J18" s="122">
        <v>0</v>
      </c>
      <c r="K18" s="122">
        <v>0</v>
      </c>
      <c r="L18" s="122">
        <v>0</v>
      </c>
      <c r="M18" s="122"/>
      <c r="N18" s="122">
        <v>244464</v>
      </c>
      <c r="O18" s="122">
        <v>0</v>
      </c>
    </row>
    <row r="19" spans="1:15" s="1" customFormat="1" x14ac:dyDescent="0.2">
      <c r="A19" s="20">
        <v>8</v>
      </c>
      <c r="B19" s="21" t="s">
        <v>64</v>
      </c>
      <c r="C19" s="10" t="s">
        <v>17</v>
      </c>
      <c r="D19" s="44">
        <f t="shared" si="3"/>
        <v>1794457</v>
      </c>
      <c r="E19" s="122">
        <v>0</v>
      </c>
      <c r="F19" s="122">
        <v>0</v>
      </c>
      <c r="G19" s="122">
        <v>1005408</v>
      </c>
      <c r="H19" s="122">
        <v>789049</v>
      </c>
      <c r="I19" s="122">
        <v>0</v>
      </c>
      <c r="J19" s="122">
        <v>0</v>
      </c>
      <c r="K19" s="122">
        <v>0</v>
      </c>
      <c r="L19" s="122">
        <v>0</v>
      </c>
      <c r="M19" s="122"/>
      <c r="N19" s="122">
        <v>0</v>
      </c>
      <c r="O19" s="122">
        <v>0</v>
      </c>
    </row>
    <row r="20" spans="1:15" s="1" customFormat="1" x14ac:dyDescent="0.2">
      <c r="A20" s="20">
        <v>9</v>
      </c>
      <c r="B20" s="21" t="s">
        <v>65</v>
      </c>
      <c r="C20" s="10" t="s">
        <v>6</v>
      </c>
      <c r="D20" s="44">
        <f t="shared" si="3"/>
        <v>2433101</v>
      </c>
      <c r="E20" s="122">
        <v>0</v>
      </c>
      <c r="F20" s="122">
        <v>0</v>
      </c>
      <c r="G20" s="122">
        <v>1726123</v>
      </c>
      <c r="H20" s="122">
        <v>706978</v>
      </c>
      <c r="I20" s="122">
        <v>0</v>
      </c>
      <c r="J20" s="122">
        <v>0</v>
      </c>
      <c r="K20" s="122">
        <v>0</v>
      </c>
      <c r="L20" s="122">
        <v>0</v>
      </c>
      <c r="M20" s="122"/>
      <c r="N20" s="122">
        <v>0</v>
      </c>
      <c r="O20" s="122">
        <v>0</v>
      </c>
    </row>
    <row r="21" spans="1:15" s="1" customFormat="1" x14ac:dyDescent="0.2">
      <c r="A21" s="20">
        <v>10</v>
      </c>
      <c r="B21" s="21" t="s">
        <v>66</v>
      </c>
      <c r="C21" s="10" t="s">
        <v>18</v>
      </c>
      <c r="D21" s="44">
        <f t="shared" si="3"/>
        <v>3370485</v>
      </c>
      <c r="E21" s="122">
        <v>0</v>
      </c>
      <c r="F21" s="122">
        <v>0</v>
      </c>
      <c r="G21" s="122">
        <v>2381334</v>
      </c>
      <c r="H21" s="122">
        <v>989151</v>
      </c>
      <c r="I21" s="122">
        <v>0</v>
      </c>
      <c r="J21" s="122">
        <v>0</v>
      </c>
      <c r="K21" s="122">
        <v>0</v>
      </c>
      <c r="L21" s="122">
        <v>0</v>
      </c>
      <c r="M21" s="122"/>
      <c r="N21" s="122">
        <v>0</v>
      </c>
      <c r="O21" s="122">
        <v>0</v>
      </c>
    </row>
    <row r="22" spans="1:15" s="1" customFormat="1" x14ac:dyDescent="0.2">
      <c r="A22" s="20">
        <v>11</v>
      </c>
      <c r="B22" s="21" t="s">
        <v>67</v>
      </c>
      <c r="C22" s="10" t="s">
        <v>7</v>
      </c>
      <c r="D22" s="44">
        <f t="shared" si="3"/>
        <v>2441927</v>
      </c>
      <c r="E22" s="122">
        <v>0</v>
      </c>
      <c r="F22" s="122">
        <v>0</v>
      </c>
      <c r="G22" s="122">
        <v>1739183</v>
      </c>
      <c r="H22" s="122">
        <v>702744</v>
      </c>
      <c r="I22" s="122">
        <v>0</v>
      </c>
      <c r="J22" s="122">
        <v>0</v>
      </c>
      <c r="K22" s="122">
        <v>0</v>
      </c>
      <c r="L22" s="122">
        <v>0</v>
      </c>
      <c r="M22" s="122"/>
      <c r="N22" s="122">
        <v>0</v>
      </c>
      <c r="O22" s="122">
        <v>0</v>
      </c>
    </row>
    <row r="23" spans="1:15" s="1" customFormat="1" x14ac:dyDescent="0.2">
      <c r="A23" s="20">
        <v>12</v>
      </c>
      <c r="B23" s="21" t="s">
        <v>68</v>
      </c>
      <c r="C23" s="10" t="s">
        <v>19</v>
      </c>
      <c r="D23" s="44">
        <f t="shared" si="3"/>
        <v>7160691</v>
      </c>
      <c r="E23" s="122">
        <v>4589061</v>
      </c>
      <c r="F23" s="122">
        <v>0</v>
      </c>
      <c r="G23" s="122">
        <v>728280</v>
      </c>
      <c r="H23" s="122">
        <v>1843350</v>
      </c>
      <c r="I23" s="122">
        <v>0</v>
      </c>
      <c r="J23" s="122">
        <v>0</v>
      </c>
      <c r="K23" s="122">
        <v>0</v>
      </c>
      <c r="L23" s="122">
        <v>0</v>
      </c>
      <c r="M23" s="122"/>
      <c r="N23" s="122">
        <v>0</v>
      </c>
      <c r="O23" s="122">
        <v>0</v>
      </c>
    </row>
    <row r="24" spans="1:15" s="1" customFormat="1" x14ac:dyDescent="0.2">
      <c r="A24" s="20">
        <v>13</v>
      </c>
      <c r="B24" s="21" t="s">
        <v>230</v>
      </c>
      <c r="C24" s="10" t="s">
        <v>231</v>
      </c>
      <c r="D24" s="44">
        <f t="shared" si="3"/>
        <v>9384015</v>
      </c>
      <c r="E24" s="122">
        <v>0</v>
      </c>
      <c r="F24" s="122">
        <v>0</v>
      </c>
      <c r="G24" s="122">
        <v>9384015</v>
      </c>
      <c r="H24" s="122">
        <v>0</v>
      </c>
      <c r="I24" s="122">
        <v>0</v>
      </c>
      <c r="J24" s="122">
        <v>0</v>
      </c>
      <c r="K24" s="122">
        <v>0</v>
      </c>
      <c r="L24" s="122">
        <v>0</v>
      </c>
      <c r="M24" s="122"/>
      <c r="N24" s="122">
        <v>0</v>
      </c>
      <c r="O24" s="122">
        <v>0</v>
      </c>
    </row>
    <row r="25" spans="1:15" s="1" customFormat="1" x14ac:dyDescent="0.2">
      <c r="A25" s="20">
        <v>14</v>
      </c>
      <c r="B25" s="21" t="s">
        <v>69</v>
      </c>
      <c r="C25" s="10" t="s">
        <v>22</v>
      </c>
      <c r="D25" s="44">
        <f t="shared" si="3"/>
        <v>1802587</v>
      </c>
      <c r="E25" s="122">
        <v>0</v>
      </c>
      <c r="F25" s="122">
        <v>0</v>
      </c>
      <c r="G25" s="122">
        <v>816402</v>
      </c>
      <c r="H25" s="122">
        <v>986185</v>
      </c>
      <c r="I25" s="122">
        <v>0</v>
      </c>
      <c r="J25" s="122">
        <v>0</v>
      </c>
      <c r="K25" s="122">
        <v>0</v>
      </c>
      <c r="L25" s="122">
        <v>0</v>
      </c>
      <c r="M25" s="122"/>
      <c r="N25" s="122">
        <v>0</v>
      </c>
      <c r="O25" s="122">
        <v>0</v>
      </c>
    </row>
    <row r="26" spans="1:15" s="1" customFormat="1" x14ac:dyDescent="0.2">
      <c r="A26" s="20">
        <v>15</v>
      </c>
      <c r="B26" s="21" t="s">
        <v>70</v>
      </c>
      <c r="C26" s="10" t="s">
        <v>10</v>
      </c>
      <c r="D26" s="44">
        <f t="shared" si="3"/>
        <v>7294124</v>
      </c>
      <c r="E26" s="122">
        <v>2604744</v>
      </c>
      <c r="F26" s="122">
        <v>0</v>
      </c>
      <c r="G26" s="122">
        <v>3385187</v>
      </c>
      <c r="H26" s="122">
        <v>1304193</v>
      </c>
      <c r="I26" s="122">
        <v>0</v>
      </c>
      <c r="J26" s="122">
        <v>0</v>
      </c>
      <c r="K26" s="122">
        <v>0</v>
      </c>
      <c r="L26" s="122">
        <v>0</v>
      </c>
      <c r="M26" s="122"/>
      <c r="N26" s="122">
        <v>0</v>
      </c>
      <c r="O26" s="122">
        <v>0</v>
      </c>
    </row>
    <row r="27" spans="1:15" s="1" customFormat="1" x14ac:dyDescent="0.2">
      <c r="A27" s="20">
        <v>16</v>
      </c>
      <c r="B27" s="21" t="s">
        <v>71</v>
      </c>
      <c r="C27" s="10" t="s">
        <v>342</v>
      </c>
      <c r="D27" s="44">
        <f t="shared" si="3"/>
        <v>13304997</v>
      </c>
      <c r="E27" s="122">
        <v>7005424</v>
      </c>
      <c r="F27" s="122">
        <v>0</v>
      </c>
      <c r="G27" s="122">
        <v>4353531</v>
      </c>
      <c r="H27" s="122">
        <v>1946042</v>
      </c>
      <c r="I27" s="122">
        <v>0</v>
      </c>
      <c r="J27" s="122">
        <v>0</v>
      </c>
      <c r="K27" s="122">
        <v>0</v>
      </c>
      <c r="L27" s="122">
        <v>0</v>
      </c>
      <c r="M27" s="122"/>
      <c r="N27" s="122">
        <v>0</v>
      </c>
      <c r="O27" s="122">
        <v>0</v>
      </c>
    </row>
    <row r="28" spans="1:15" s="19" customFormat="1" x14ac:dyDescent="0.2">
      <c r="A28" s="20">
        <v>17</v>
      </c>
      <c r="B28" s="21" t="s">
        <v>72</v>
      </c>
      <c r="C28" s="10" t="s">
        <v>9</v>
      </c>
      <c r="D28" s="44">
        <f t="shared" si="3"/>
        <v>55437756</v>
      </c>
      <c r="E28" s="122">
        <v>16691519</v>
      </c>
      <c r="F28" s="122">
        <v>10460185</v>
      </c>
      <c r="G28" s="122">
        <v>9518955</v>
      </c>
      <c r="H28" s="122">
        <v>4753275</v>
      </c>
      <c r="I28" s="122">
        <v>13377112</v>
      </c>
      <c r="J28" s="122">
        <v>0</v>
      </c>
      <c r="K28" s="122">
        <v>0</v>
      </c>
      <c r="L28" s="122">
        <v>0</v>
      </c>
      <c r="M28" s="122"/>
      <c r="N28" s="122">
        <v>244464</v>
      </c>
      <c r="O28" s="122">
        <v>392246</v>
      </c>
    </row>
    <row r="29" spans="1:15" s="1" customFormat="1" x14ac:dyDescent="0.2">
      <c r="A29" s="20">
        <v>18</v>
      </c>
      <c r="B29" s="12" t="s">
        <v>73</v>
      </c>
      <c r="C29" s="10" t="s">
        <v>11</v>
      </c>
      <c r="D29" s="44">
        <f t="shared" si="3"/>
        <v>933632</v>
      </c>
      <c r="E29" s="122">
        <v>0</v>
      </c>
      <c r="F29" s="122">
        <v>0</v>
      </c>
      <c r="G29" s="122">
        <v>479208</v>
      </c>
      <c r="H29" s="122">
        <v>454424</v>
      </c>
      <c r="I29" s="122">
        <v>0</v>
      </c>
      <c r="J29" s="122">
        <v>0</v>
      </c>
      <c r="K29" s="122">
        <v>0</v>
      </c>
      <c r="L29" s="122">
        <v>0</v>
      </c>
      <c r="M29" s="122"/>
      <c r="N29" s="122">
        <v>0</v>
      </c>
      <c r="O29" s="122">
        <v>0</v>
      </c>
    </row>
    <row r="30" spans="1:15" s="1" customFormat="1" x14ac:dyDescent="0.2">
      <c r="A30" s="20">
        <v>19</v>
      </c>
      <c r="B30" s="12" t="s">
        <v>74</v>
      </c>
      <c r="C30" s="10" t="s">
        <v>212</v>
      </c>
      <c r="D30" s="44">
        <f t="shared" si="3"/>
        <v>551275</v>
      </c>
      <c r="E30" s="122">
        <v>0</v>
      </c>
      <c r="F30" s="122">
        <v>0</v>
      </c>
      <c r="G30" s="122">
        <v>0</v>
      </c>
      <c r="H30" s="122">
        <v>551275</v>
      </c>
      <c r="I30" s="122">
        <v>0</v>
      </c>
      <c r="J30" s="122">
        <v>0</v>
      </c>
      <c r="K30" s="122">
        <v>0</v>
      </c>
      <c r="L30" s="122">
        <v>0</v>
      </c>
      <c r="M30" s="122"/>
      <c r="N30" s="122">
        <v>0</v>
      </c>
      <c r="O30" s="122">
        <v>0</v>
      </c>
    </row>
    <row r="31" spans="1:15" x14ac:dyDescent="0.2">
      <c r="A31" s="20">
        <v>20</v>
      </c>
      <c r="B31" s="12" t="s">
        <v>75</v>
      </c>
      <c r="C31" s="10" t="s">
        <v>343</v>
      </c>
      <c r="D31" s="44">
        <f t="shared" si="3"/>
        <v>13615237</v>
      </c>
      <c r="E31" s="122">
        <v>4411566</v>
      </c>
      <c r="F31" s="122">
        <v>0</v>
      </c>
      <c r="G31" s="122">
        <v>6118442</v>
      </c>
      <c r="H31" s="122">
        <v>3085229</v>
      </c>
      <c r="I31" s="122">
        <v>0</v>
      </c>
      <c r="J31" s="122">
        <v>0</v>
      </c>
      <c r="K31" s="122">
        <v>0</v>
      </c>
      <c r="L31" s="122">
        <v>0</v>
      </c>
      <c r="M31" s="122"/>
      <c r="N31" s="122">
        <v>0</v>
      </c>
      <c r="O31" s="122">
        <v>0</v>
      </c>
    </row>
    <row r="32" spans="1:15" s="19" customFormat="1" x14ac:dyDescent="0.2">
      <c r="A32" s="20">
        <v>21</v>
      </c>
      <c r="B32" s="12" t="s">
        <v>76</v>
      </c>
      <c r="C32" s="10" t="s">
        <v>38</v>
      </c>
      <c r="D32" s="44">
        <f t="shared" si="3"/>
        <v>26239574</v>
      </c>
      <c r="E32" s="122">
        <v>9492078</v>
      </c>
      <c r="F32" s="122">
        <v>5743821</v>
      </c>
      <c r="G32" s="122">
        <v>8171145</v>
      </c>
      <c r="H32" s="122">
        <v>2502408</v>
      </c>
      <c r="I32" s="122">
        <v>0</v>
      </c>
      <c r="J32" s="122">
        <v>0</v>
      </c>
      <c r="K32" s="122">
        <v>0</v>
      </c>
      <c r="L32" s="122">
        <v>0</v>
      </c>
      <c r="M32" s="122"/>
      <c r="N32" s="122">
        <v>122232</v>
      </c>
      <c r="O32" s="122">
        <v>207890</v>
      </c>
    </row>
    <row r="33" spans="1:15" s="19" customFormat="1" x14ac:dyDescent="0.2">
      <c r="A33" s="20">
        <v>22</v>
      </c>
      <c r="B33" s="21" t="s">
        <v>77</v>
      </c>
      <c r="C33" s="10" t="s">
        <v>78</v>
      </c>
      <c r="D33" s="44">
        <f t="shared" si="3"/>
        <v>3031092</v>
      </c>
      <c r="E33" s="122">
        <v>0</v>
      </c>
      <c r="F33" s="122">
        <v>0</v>
      </c>
      <c r="G33" s="122">
        <v>2151648</v>
      </c>
      <c r="H33" s="122">
        <v>879444</v>
      </c>
      <c r="I33" s="122">
        <v>0</v>
      </c>
      <c r="J33" s="122">
        <v>0</v>
      </c>
      <c r="K33" s="122">
        <v>0</v>
      </c>
      <c r="L33" s="122">
        <v>0</v>
      </c>
      <c r="M33" s="122"/>
      <c r="N33" s="122">
        <v>0</v>
      </c>
      <c r="O33" s="122">
        <v>0</v>
      </c>
    </row>
    <row r="34" spans="1:15" s="1" customFormat="1" x14ac:dyDescent="0.2">
      <c r="A34" s="20">
        <v>23</v>
      </c>
      <c r="B34" s="21" t="s">
        <v>79</v>
      </c>
      <c r="C34" s="10" t="s">
        <v>80</v>
      </c>
      <c r="D34" s="44">
        <f t="shared" si="3"/>
        <v>4732889</v>
      </c>
      <c r="E34" s="122">
        <v>0</v>
      </c>
      <c r="F34" s="122">
        <v>4732889</v>
      </c>
      <c r="G34" s="122">
        <v>0</v>
      </c>
      <c r="H34" s="122">
        <v>0</v>
      </c>
      <c r="I34" s="122">
        <v>0</v>
      </c>
      <c r="J34" s="122">
        <v>0</v>
      </c>
      <c r="K34" s="122">
        <v>0</v>
      </c>
      <c r="L34" s="122">
        <v>0</v>
      </c>
      <c r="M34" s="122"/>
      <c r="N34" s="122">
        <v>0</v>
      </c>
      <c r="O34" s="122">
        <v>0</v>
      </c>
    </row>
    <row r="35" spans="1:15" s="1" customFormat="1" ht="24" x14ac:dyDescent="0.2">
      <c r="A35" s="20">
        <v>24</v>
      </c>
      <c r="B35" s="21" t="s">
        <v>81</v>
      </c>
      <c r="C35" s="10" t="s">
        <v>82</v>
      </c>
      <c r="D35" s="44">
        <f t="shared" si="3"/>
        <v>0</v>
      </c>
      <c r="E35" s="122">
        <v>0</v>
      </c>
      <c r="F35" s="122">
        <v>0</v>
      </c>
      <c r="G35" s="122">
        <v>0</v>
      </c>
      <c r="H35" s="122">
        <v>0</v>
      </c>
      <c r="I35" s="122">
        <v>0</v>
      </c>
      <c r="J35" s="122">
        <v>0</v>
      </c>
      <c r="K35" s="122">
        <v>0</v>
      </c>
      <c r="L35" s="122">
        <v>0</v>
      </c>
      <c r="M35" s="122"/>
      <c r="N35" s="122">
        <v>0</v>
      </c>
      <c r="O35" s="122">
        <v>0</v>
      </c>
    </row>
    <row r="36" spans="1:15" s="1" customFormat="1" x14ac:dyDescent="0.2">
      <c r="A36" s="20">
        <v>25</v>
      </c>
      <c r="B36" s="12" t="s">
        <v>83</v>
      </c>
      <c r="C36" s="10" t="s">
        <v>84</v>
      </c>
      <c r="D36" s="44">
        <f t="shared" si="3"/>
        <v>132809211</v>
      </c>
      <c r="E36" s="122">
        <v>44185911</v>
      </c>
      <c r="F36" s="122">
        <v>26787599</v>
      </c>
      <c r="G36" s="122">
        <v>29487295</v>
      </c>
      <c r="H36" s="122">
        <v>14652143</v>
      </c>
      <c r="I36" s="122">
        <v>16636582</v>
      </c>
      <c r="J36" s="122">
        <v>0</v>
      </c>
      <c r="K36" s="122">
        <v>0</v>
      </c>
      <c r="L36" s="122">
        <v>0</v>
      </c>
      <c r="M36" s="122"/>
      <c r="N36" s="122">
        <v>563490</v>
      </c>
      <c r="O36" s="122">
        <v>496191</v>
      </c>
    </row>
    <row r="37" spans="1:15" s="1" customFormat="1" x14ac:dyDescent="0.2">
      <c r="A37" s="20">
        <v>26</v>
      </c>
      <c r="B37" s="21" t="s">
        <v>85</v>
      </c>
      <c r="C37" s="10" t="s">
        <v>86</v>
      </c>
      <c r="D37" s="44">
        <f t="shared" si="3"/>
        <v>0</v>
      </c>
      <c r="E37" s="122">
        <v>0</v>
      </c>
      <c r="F37" s="122">
        <v>0</v>
      </c>
      <c r="G37" s="122">
        <v>0</v>
      </c>
      <c r="H37" s="122">
        <v>0</v>
      </c>
      <c r="I37" s="122">
        <v>0</v>
      </c>
      <c r="J37" s="122">
        <v>0</v>
      </c>
      <c r="K37" s="122">
        <v>0</v>
      </c>
      <c r="L37" s="122">
        <v>0</v>
      </c>
      <c r="M37" s="122"/>
      <c r="N37" s="122">
        <v>0</v>
      </c>
      <c r="O37" s="122">
        <v>0</v>
      </c>
    </row>
    <row r="38" spans="1:15" s="1" customFormat="1" x14ac:dyDescent="0.2">
      <c r="A38" s="20">
        <v>27</v>
      </c>
      <c r="B38" s="13" t="s">
        <v>87</v>
      </c>
      <c r="C38" s="10" t="s">
        <v>88</v>
      </c>
      <c r="D38" s="44">
        <f t="shared" si="3"/>
        <v>0</v>
      </c>
      <c r="E38" s="122">
        <v>0</v>
      </c>
      <c r="F38" s="122">
        <v>0</v>
      </c>
      <c r="G38" s="122">
        <v>0</v>
      </c>
      <c r="H38" s="122">
        <v>0</v>
      </c>
      <c r="I38" s="122">
        <v>0</v>
      </c>
      <c r="J38" s="122">
        <v>0</v>
      </c>
      <c r="K38" s="122">
        <v>0</v>
      </c>
      <c r="L38" s="122">
        <v>0</v>
      </c>
      <c r="M38" s="122"/>
      <c r="N38" s="122">
        <v>0</v>
      </c>
      <c r="O38" s="122">
        <v>0</v>
      </c>
    </row>
    <row r="39" spans="1:15" s="19" customFormat="1" x14ac:dyDescent="0.2">
      <c r="A39" s="20">
        <v>28</v>
      </c>
      <c r="B39" s="13" t="s">
        <v>89</v>
      </c>
      <c r="C39" s="10" t="s">
        <v>39</v>
      </c>
      <c r="D39" s="44">
        <f t="shared" si="3"/>
        <v>44176808</v>
      </c>
      <c r="E39" s="122">
        <v>24499783</v>
      </c>
      <c r="F39" s="122">
        <v>0</v>
      </c>
      <c r="G39" s="122">
        <v>7302036</v>
      </c>
      <c r="H39" s="122">
        <v>3856488</v>
      </c>
      <c r="I39" s="122">
        <v>8188379</v>
      </c>
      <c r="J39" s="122">
        <v>0</v>
      </c>
      <c r="K39" s="122">
        <v>0</v>
      </c>
      <c r="L39" s="122">
        <v>0</v>
      </c>
      <c r="M39" s="122"/>
      <c r="N39" s="122">
        <v>122232</v>
      </c>
      <c r="O39" s="122">
        <v>207890</v>
      </c>
    </row>
    <row r="40" spans="1:15" x14ac:dyDescent="0.2">
      <c r="A40" s="20">
        <v>29</v>
      </c>
      <c r="B40" s="12" t="s">
        <v>90</v>
      </c>
      <c r="C40" s="10" t="s">
        <v>37</v>
      </c>
      <c r="D40" s="44">
        <f t="shared" si="3"/>
        <v>34505906</v>
      </c>
      <c r="E40" s="122">
        <v>11076914</v>
      </c>
      <c r="F40" s="122">
        <v>0</v>
      </c>
      <c r="G40" s="122">
        <v>11181866</v>
      </c>
      <c r="H40" s="122">
        <v>6112458</v>
      </c>
      <c r="I40" s="122">
        <v>6134668</v>
      </c>
      <c r="J40" s="122">
        <v>0</v>
      </c>
      <c r="K40" s="122">
        <v>0</v>
      </c>
      <c r="L40" s="122">
        <v>0</v>
      </c>
      <c r="M40" s="122"/>
      <c r="N40" s="122">
        <v>0</v>
      </c>
      <c r="O40" s="122">
        <v>0</v>
      </c>
    </row>
    <row r="41" spans="1:15" s="1" customFormat="1" x14ac:dyDescent="0.2">
      <c r="A41" s="20">
        <v>30</v>
      </c>
      <c r="B41" s="13" t="s">
        <v>91</v>
      </c>
      <c r="C41" s="10" t="s">
        <v>16</v>
      </c>
      <c r="D41" s="44">
        <f t="shared" si="3"/>
        <v>2767915</v>
      </c>
      <c r="E41" s="122">
        <v>0</v>
      </c>
      <c r="F41" s="122">
        <v>0</v>
      </c>
      <c r="G41" s="122">
        <v>1976177</v>
      </c>
      <c r="H41" s="122">
        <v>791738</v>
      </c>
      <c r="I41" s="122">
        <v>0</v>
      </c>
      <c r="J41" s="122">
        <v>0</v>
      </c>
      <c r="K41" s="122">
        <v>0</v>
      </c>
      <c r="L41" s="122">
        <v>0</v>
      </c>
      <c r="M41" s="122"/>
      <c r="N41" s="122">
        <v>0</v>
      </c>
      <c r="O41" s="122">
        <v>0</v>
      </c>
    </row>
    <row r="42" spans="1:15" s="1" customFormat="1" x14ac:dyDescent="0.2">
      <c r="A42" s="20">
        <v>31</v>
      </c>
      <c r="B42" s="21" t="s">
        <v>92</v>
      </c>
      <c r="C42" s="10" t="s">
        <v>21</v>
      </c>
      <c r="D42" s="44">
        <f t="shared" si="3"/>
        <v>16009211</v>
      </c>
      <c r="E42" s="122">
        <v>5814153</v>
      </c>
      <c r="F42" s="122">
        <v>0</v>
      </c>
      <c r="G42" s="122">
        <v>6767825</v>
      </c>
      <c r="H42" s="122">
        <v>3427233</v>
      </c>
      <c r="I42" s="122">
        <v>0</v>
      </c>
      <c r="J42" s="122">
        <v>0</v>
      </c>
      <c r="K42" s="122">
        <v>0</v>
      </c>
      <c r="L42" s="122">
        <v>0</v>
      </c>
      <c r="M42" s="122"/>
      <c r="N42" s="122">
        <v>0</v>
      </c>
      <c r="O42" s="122">
        <v>0</v>
      </c>
    </row>
    <row r="43" spans="1:15" s="1" customFormat="1" x14ac:dyDescent="0.2">
      <c r="A43" s="20">
        <v>32</v>
      </c>
      <c r="B43" s="13" t="s">
        <v>93</v>
      </c>
      <c r="C43" s="10" t="s">
        <v>24</v>
      </c>
      <c r="D43" s="44">
        <f t="shared" si="3"/>
        <v>3990778</v>
      </c>
      <c r="E43" s="122">
        <v>0</v>
      </c>
      <c r="F43" s="122">
        <v>0</v>
      </c>
      <c r="G43" s="122">
        <v>2621391</v>
      </c>
      <c r="H43" s="122">
        <v>1369387</v>
      </c>
      <c r="I43" s="122">
        <v>0</v>
      </c>
      <c r="J43" s="122">
        <v>0</v>
      </c>
      <c r="K43" s="122">
        <v>0</v>
      </c>
      <c r="L43" s="122">
        <v>0</v>
      </c>
      <c r="M43" s="122"/>
      <c r="N43" s="122">
        <v>0</v>
      </c>
      <c r="O43" s="122">
        <v>0</v>
      </c>
    </row>
    <row r="44" spans="1:15" x14ac:dyDescent="0.2">
      <c r="A44" s="20">
        <v>33</v>
      </c>
      <c r="B44" s="12" t="s">
        <v>94</v>
      </c>
      <c r="C44" s="10" t="s">
        <v>213</v>
      </c>
      <c r="D44" s="44">
        <f t="shared" si="3"/>
        <v>10196157</v>
      </c>
      <c r="E44" s="122">
        <v>0</v>
      </c>
      <c r="F44" s="122">
        <v>0</v>
      </c>
      <c r="G44" s="122">
        <v>6870183</v>
      </c>
      <c r="H44" s="122">
        <v>3325974</v>
      </c>
      <c r="I44" s="122">
        <v>0</v>
      </c>
      <c r="J44" s="122">
        <v>0</v>
      </c>
      <c r="K44" s="122">
        <v>0</v>
      </c>
      <c r="L44" s="122">
        <v>0</v>
      </c>
      <c r="M44" s="122"/>
      <c r="N44" s="122">
        <v>0</v>
      </c>
      <c r="O44" s="122">
        <v>0</v>
      </c>
    </row>
    <row r="45" spans="1:15" s="1" customFormat="1" x14ac:dyDescent="0.2">
      <c r="A45" s="20">
        <v>34</v>
      </c>
      <c r="B45" s="14" t="s">
        <v>95</v>
      </c>
      <c r="C45" s="15" t="s">
        <v>214</v>
      </c>
      <c r="D45" s="44">
        <f t="shared" si="3"/>
        <v>3297653</v>
      </c>
      <c r="E45" s="122">
        <v>0</v>
      </c>
      <c r="F45" s="122">
        <v>0</v>
      </c>
      <c r="G45" s="122">
        <v>2333013</v>
      </c>
      <c r="H45" s="122">
        <v>964640</v>
      </c>
      <c r="I45" s="122">
        <v>0</v>
      </c>
      <c r="J45" s="122">
        <v>0</v>
      </c>
      <c r="K45" s="122">
        <v>0</v>
      </c>
      <c r="L45" s="122">
        <v>0</v>
      </c>
      <c r="M45" s="122"/>
      <c r="N45" s="122">
        <v>0</v>
      </c>
      <c r="O45" s="122">
        <v>0</v>
      </c>
    </row>
    <row r="46" spans="1:15" s="1" customFormat="1" x14ac:dyDescent="0.2">
      <c r="A46" s="20">
        <v>35</v>
      </c>
      <c r="B46" s="12" t="s">
        <v>96</v>
      </c>
      <c r="C46" s="10" t="s">
        <v>215</v>
      </c>
      <c r="D46" s="44">
        <f t="shared" si="3"/>
        <v>1003534</v>
      </c>
      <c r="E46" s="122">
        <v>0</v>
      </c>
      <c r="F46" s="122">
        <v>0</v>
      </c>
      <c r="G46" s="122">
        <v>485921</v>
      </c>
      <c r="H46" s="122">
        <v>517613</v>
      </c>
      <c r="I46" s="122">
        <v>0</v>
      </c>
      <c r="J46" s="122">
        <v>0</v>
      </c>
      <c r="K46" s="122">
        <v>0</v>
      </c>
      <c r="L46" s="122">
        <v>0</v>
      </c>
      <c r="M46" s="122"/>
      <c r="N46" s="122">
        <v>0</v>
      </c>
      <c r="O46" s="122">
        <v>0</v>
      </c>
    </row>
    <row r="47" spans="1:15" s="1" customFormat="1" x14ac:dyDescent="0.2">
      <c r="A47" s="20">
        <v>36</v>
      </c>
      <c r="B47" s="12" t="s">
        <v>97</v>
      </c>
      <c r="C47" s="10" t="s">
        <v>23</v>
      </c>
      <c r="D47" s="44">
        <f t="shared" si="3"/>
        <v>5790199</v>
      </c>
      <c r="E47" s="122">
        <v>2039356</v>
      </c>
      <c r="F47" s="122">
        <v>0</v>
      </c>
      <c r="G47" s="122">
        <v>2335396</v>
      </c>
      <c r="H47" s="122">
        <v>1415447</v>
      </c>
      <c r="I47" s="122">
        <v>0</v>
      </c>
      <c r="J47" s="122">
        <v>0</v>
      </c>
      <c r="K47" s="122">
        <v>0</v>
      </c>
      <c r="L47" s="122">
        <v>0</v>
      </c>
      <c r="M47" s="122"/>
      <c r="N47" s="122">
        <v>0</v>
      </c>
      <c r="O47" s="122">
        <v>0</v>
      </c>
    </row>
    <row r="48" spans="1:15" s="1" customFormat="1" x14ac:dyDescent="0.2">
      <c r="A48" s="20">
        <v>37</v>
      </c>
      <c r="B48" s="21" t="s">
        <v>98</v>
      </c>
      <c r="C48" s="10" t="s">
        <v>20</v>
      </c>
      <c r="D48" s="44">
        <f t="shared" si="3"/>
        <v>1602989</v>
      </c>
      <c r="E48" s="122">
        <v>0</v>
      </c>
      <c r="F48" s="122">
        <v>0</v>
      </c>
      <c r="G48" s="122">
        <v>1113992</v>
      </c>
      <c r="H48" s="122">
        <v>488997</v>
      </c>
      <c r="I48" s="122">
        <v>0</v>
      </c>
      <c r="J48" s="122">
        <v>0</v>
      </c>
      <c r="K48" s="122">
        <v>0</v>
      </c>
      <c r="L48" s="122">
        <v>0</v>
      </c>
      <c r="M48" s="122"/>
      <c r="N48" s="122">
        <v>0</v>
      </c>
      <c r="O48" s="122">
        <v>0</v>
      </c>
    </row>
    <row r="49" spans="1:15" s="1" customFormat="1" x14ac:dyDescent="0.2">
      <c r="A49" s="20">
        <v>38</v>
      </c>
      <c r="B49" s="13" t="s">
        <v>99</v>
      </c>
      <c r="C49" s="10" t="s">
        <v>100</v>
      </c>
      <c r="D49" s="44">
        <f t="shared" si="3"/>
        <v>6316677</v>
      </c>
      <c r="E49" s="122">
        <v>2284592</v>
      </c>
      <c r="F49" s="122">
        <v>1000291</v>
      </c>
      <c r="G49" s="122">
        <v>1537420</v>
      </c>
      <c r="H49" s="122">
        <v>705433</v>
      </c>
      <c r="I49" s="122">
        <v>788941</v>
      </c>
      <c r="J49" s="122">
        <v>0</v>
      </c>
      <c r="K49" s="122">
        <v>0</v>
      </c>
      <c r="L49" s="122">
        <v>0</v>
      </c>
      <c r="M49" s="122"/>
      <c r="N49" s="122">
        <v>0</v>
      </c>
      <c r="O49" s="122">
        <v>0</v>
      </c>
    </row>
    <row r="50" spans="1:15" s="19" customFormat="1" x14ac:dyDescent="0.2">
      <c r="A50" s="20">
        <v>39</v>
      </c>
      <c r="B50" s="21" t="s">
        <v>101</v>
      </c>
      <c r="C50" s="10" t="s">
        <v>102</v>
      </c>
      <c r="D50" s="44">
        <f t="shared" si="3"/>
        <v>50031438</v>
      </c>
      <c r="E50" s="122">
        <v>12949201</v>
      </c>
      <c r="F50" s="122">
        <v>14451845</v>
      </c>
      <c r="G50" s="122">
        <v>10000251</v>
      </c>
      <c r="H50" s="122">
        <v>6838903</v>
      </c>
      <c r="I50" s="122">
        <v>5130993</v>
      </c>
      <c r="J50" s="122">
        <v>0</v>
      </c>
      <c r="K50" s="122">
        <v>0</v>
      </c>
      <c r="L50" s="122">
        <v>0</v>
      </c>
      <c r="M50" s="122"/>
      <c r="N50" s="122">
        <v>244464</v>
      </c>
      <c r="O50" s="122">
        <v>415781</v>
      </c>
    </row>
    <row r="51" spans="1:15" s="1" customFormat="1" x14ac:dyDescent="0.2">
      <c r="A51" s="20">
        <v>40</v>
      </c>
      <c r="B51" s="12" t="s">
        <v>103</v>
      </c>
      <c r="C51" s="10" t="s">
        <v>220</v>
      </c>
      <c r="D51" s="44">
        <f t="shared" si="3"/>
        <v>2864553</v>
      </c>
      <c r="E51" s="122">
        <v>0</v>
      </c>
      <c r="F51" s="122">
        <v>0</v>
      </c>
      <c r="G51" s="122">
        <v>2013800</v>
      </c>
      <c r="H51" s="122">
        <v>850753</v>
      </c>
      <c r="I51" s="122">
        <v>0</v>
      </c>
      <c r="J51" s="122">
        <v>0</v>
      </c>
      <c r="K51" s="122">
        <v>0</v>
      </c>
      <c r="L51" s="122">
        <v>0</v>
      </c>
      <c r="M51" s="122"/>
      <c r="N51" s="122">
        <v>0</v>
      </c>
      <c r="O51" s="122">
        <v>0</v>
      </c>
    </row>
    <row r="52" spans="1:15" s="1" customFormat="1" x14ac:dyDescent="0.2">
      <c r="A52" s="20">
        <v>41</v>
      </c>
      <c r="B52" s="12" t="s">
        <v>104</v>
      </c>
      <c r="C52" s="10" t="s">
        <v>2</v>
      </c>
      <c r="D52" s="44">
        <f t="shared" si="3"/>
        <v>18587595</v>
      </c>
      <c r="E52" s="122">
        <v>334404</v>
      </c>
      <c r="F52" s="122">
        <v>0</v>
      </c>
      <c r="G52" s="122">
        <v>7468857</v>
      </c>
      <c r="H52" s="122">
        <v>3059106</v>
      </c>
      <c r="I52" s="122">
        <v>7725228</v>
      </c>
      <c r="J52" s="122">
        <v>0</v>
      </c>
      <c r="K52" s="122">
        <v>0</v>
      </c>
      <c r="L52" s="122">
        <v>0</v>
      </c>
      <c r="M52" s="122"/>
      <c r="N52" s="122">
        <v>0</v>
      </c>
      <c r="O52" s="122">
        <v>0</v>
      </c>
    </row>
    <row r="53" spans="1:15" s="1" customFormat="1" x14ac:dyDescent="0.2">
      <c r="A53" s="20">
        <v>42</v>
      </c>
      <c r="B53" s="21" t="s">
        <v>105</v>
      </c>
      <c r="C53" s="10" t="s">
        <v>3</v>
      </c>
      <c r="D53" s="44">
        <f t="shared" si="3"/>
        <v>2239999</v>
      </c>
      <c r="E53" s="122">
        <v>0</v>
      </c>
      <c r="F53" s="122">
        <v>0</v>
      </c>
      <c r="G53" s="122">
        <v>1589347</v>
      </c>
      <c r="H53" s="122">
        <v>650652</v>
      </c>
      <c r="I53" s="122">
        <v>0</v>
      </c>
      <c r="J53" s="122">
        <v>0</v>
      </c>
      <c r="K53" s="122">
        <v>0</v>
      </c>
      <c r="L53" s="122">
        <v>0</v>
      </c>
      <c r="M53" s="122"/>
      <c r="N53" s="122">
        <v>0</v>
      </c>
      <c r="O53" s="122">
        <v>0</v>
      </c>
    </row>
    <row r="54" spans="1:15" s="1" customFormat="1" x14ac:dyDescent="0.2">
      <c r="A54" s="20">
        <v>43</v>
      </c>
      <c r="B54" s="13" t="s">
        <v>151</v>
      </c>
      <c r="C54" s="10" t="s">
        <v>32</v>
      </c>
      <c r="D54" s="44">
        <f t="shared" si="3"/>
        <v>5945225</v>
      </c>
      <c r="E54" s="122">
        <v>2876558</v>
      </c>
      <c r="F54" s="122">
        <v>0</v>
      </c>
      <c r="G54" s="122">
        <v>2154775</v>
      </c>
      <c r="H54" s="122">
        <v>913892</v>
      </c>
      <c r="I54" s="122">
        <v>0</v>
      </c>
      <c r="J54" s="122">
        <v>0</v>
      </c>
      <c r="K54" s="122">
        <v>0</v>
      </c>
      <c r="L54" s="122">
        <v>0</v>
      </c>
      <c r="M54" s="122"/>
      <c r="N54" s="122">
        <v>0</v>
      </c>
      <c r="O54" s="122">
        <v>0</v>
      </c>
    </row>
    <row r="55" spans="1:15" s="1" customFormat="1" x14ac:dyDescent="0.2">
      <c r="A55" s="20">
        <v>44</v>
      </c>
      <c r="B55" s="21" t="s">
        <v>106</v>
      </c>
      <c r="C55" s="10" t="s">
        <v>216</v>
      </c>
      <c r="D55" s="44">
        <f t="shared" si="3"/>
        <v>3759067</v>
      </c>
      <c r="E55" s="122">
        <v>0</v>
      </c>
      <c r="F55" s="122">
        <v>0</v>
      </c>
      <c r="G55" s="122">
        <v>2544016</v>
      </c>
      <c r="H55" s="122">
        <v>1215051</v>
      </c>
      <c r="I55" s="122">
        <v>0</v>
      </c>
      <c r="J55" s="122">
        <v>0</v>
      </c>
      <c r="K55" s="122">
        <v>0</v>
      </c>
      <c r="L55" s="122">
        <v>0</v>
      </c>
      <c r="M55" s="122"/>
      <c r="N55" s="122">
        <v>0</v>
      </c>
      <c r="O55" s="122">
        <v>0</v>
      </c>
    </row>
    <row r="56" spans="1:15" s="1" customFormat="1" x14ac:dyDescent="0.2">
      <c r="A56" s="20">
        <v>45</v>
      </c>
      <c r="B56" s="13" t="s">
        <v>107</v>
      </c>
      <c r="C56" s="10" t="s">
        <v>0</v>
      </c>
      <c r="D56" s="44">
        <f t="shared" si="3"/>
        <v>12270683</v>
      </c>
      <c r="E56" s="122">
        <v>4751873</v>
      </c>
      <c r="F56" s="122">
        <v>0</v>
      </c>
      <c r="G56" s="122">
        <v>3047626</v>
      </c>
      <c r="H56" s="122">
        <v>1265758</v>
      </c>
      <c r="I56" s="122">
        <v>3205426</v>
      </c>
      <c r="J56" s="122">
        <v>0</v>
      </c>
      <c r="K56" s="122">
        <v>0</v>
      </c>
      <c r="L56" s="122">
        <v>0</v>
      </c>
      <c r="M56" s="122"/>
      <c r="N56" s="122">
        <v>0</v>
      </c>
      <c r="O56" s="122">
        <v>0</v>
      </c>
    </row>
    <row r="57" spans="1:15" s="1" customFormat="1" x14ac:dyDescent="0.2">
      <c r="A57" s="20">
        <v>46</v>
      </c>
      <c r="B57" s="21" t="s">
        <v>108</v>
      </c>
      <c r="C57" s="10" t="s">
        <v>4</v>
      </c>
      <c r="D57" s="44">
        <f t="shared" si="3"/>
        <v>1097075</v>
      </c>
      <c r="E57" s="122">
        <v>0</v>
      </c>
      <c r="F57" s="122">
        <v>0</v>
      </c>
      <c r="G57" s="122">
        <v>646179</v>
      </c>
      <c r="H57" s="122">
        <v>450896</v>
      </c>
      <c r="I57" s="122">
        <v>0</v>
      </c>
      <c r="J57" s="122">
        <v>0</v>
      </c>
      <c r="K57" s="122">
        <v>0</v>
      </c>
      <c r="L57" s="122">
        <v>0</v>
      </c>
      <c r="M57" s="122"/>
      <c r="N57" s="122">
        <v>0</v>
      </c>
      <c r="O57" s="122">
        <v>0</v>
      </c>
    </row>
    <row r="58" spans="1:15" s="1" customFormat="1" x14ac:dyDescent="0.2">
      <c r="A58" s="20">
        <v>47</v>
      </c>
      <c r="B58" s="13" t="s">
        <v>109</v>
      </c>
      <c r="C58" s="10" t="s">
        <v>1</v>
      </c>
      <c r="D58" s="44">
        <f t="shared" si="3"/>
        <v>2569737</v>
      </c>
      <c r="E58" s="122">
        <v>0</v>
      </c>
      <c r="F58" s="122">
        <v>0</v>
      </c>
      <c r="G58" s="122">
        <v>1746607</v>
      </c>
      <c r="H58" s="122">
        <v>823130</v>
      </c>
      <c r="I58" s="122">
        <v>0</v>
      </c>
      <c r="J58" s="122">
        <v>0</v>
      </c>
      <c r="K58" s="122">
        <v>0</v>
      </c>
      <c r="L58" s="122">
        <v>0</v>
      </c>
      <c r="M58" s="122"/>
      <c r="N58" s="122">
        <v>0</v>
      </c>
      <c r="O58" s="122">
        <v>0</v>
      </c>
    </row>
    <row r="59" spans="1:15" s="1" customFormat="1" x14ac:dyDescent="0.2">
      <c r="A59" s="20">
        <v>48</v>
      </c>
      <c r="B59" s="21" t="s">
        <v>110</v>
      </c>
      <c r="C59" s="10" t="s">
        <v>217</v>
      </c>
      <c r="D59" s="44">
        <f t="shared" si="3"/>
        <v>4370415</v>
      </c>
      <c r="E59" s="122">
        <v>0</v>
      </c>
      <c r="F59" s="122">
        <v>0</v>
      </c>
      <c r="G59" s="122">
        <v>3101780</v>
      </c>
      <c r="H59" s="122">
        <v>1268635</v>
      </c>
      <c r="I59" s="122">
        <v>0</v>
      </c>
      <c r="J59" s="122">
        <v>0</v>
      </c>
      <c r="K59" s="122">
        <v>0</v>
      </c>
      <c r="L59" s="122">
        <v>0</v>
      </c>
      <c r="M59" s="122"/>
      <c r="N59" s="122">
        <v>0</v>
      </c>
      <c r="O59" s="122">
        <v>0</v>
      </c>
    </row>
    <row r="60" spans="1:15" s="1" customFormat="1" x14ac:dyDescent="0.2">
      <c r="A60" s="20">
        <v>49</v>
      </c>
      <c r="B60" s="21" t="s">
        <v>111</v>
      </c>
      <c r="C60" s="10" t="s">
        <v>25</v>
      </c>
      <c r="D60" s="44">
        <f t="shared" si="3"/>
        <v>32285877</v>
      </c>
      <c r="E60" s="122">
        <v>11133243</v>
      </c>
      <c r="F60" s="122">
        <v>0</v>
      </c>
      <c r="G60" s="122">
        <v>11548866</v>
      </c>
      <c r="H60" s="122">
        <v>3916383</v>
      </c>
      <c r="I60" s="122">
        <v>5687385</v>
      </c>
      <c r="J60" s="122">
        <v>0</v>
      </c>
      <c r="K60" s="122">
        <v>0</v>
      </c>
      <c r="L60" s="122">
        <v>0</v>
      </c>
      <c r="M60" s="122"/>
      <c r="N60" s="122">
        <v>0</v>
      </c>
      <c r="O60" s="122">
        <v>0</v>
      </c>
    </row>
    <row r="61" spans="1:15" s="1" customFormat="1" x14ac:dyDescent="0.2">
      <c r="A61" s="20">
        <v>50</v>
      </c>
      <c r="B61" s="21" t="s">
        <v>159</v>
      </c>
      <c r="C61" s="10" t="s">
        <v>52</v>
      </c>
      <c r="D61" s="44">
        <f t="shared" si="3"/>
        <v>3298765</v>
      </c>
      <c r="E61" s="122">
        <v>0</v>
      </c>
      <c r="F61" s="122">
        <v>0</v>
      </c>
      <c r="G61" s="122">
        <v>2216905</v>
      </c>
      <c r="H61" s="122">
        <v>1081860</v>
      </c>
      <c r="I61" s="122">
        <v>0</v>
      </c>
      <c r="J61" s="122">
        <v>0</v>
      </c>
      <c r="K61" s="122">
        <v>0</v>
      </c>
      <c r="L61" s="122">
        <v>0</v>
      </c>
      <c r="M61" s="122"/>
      <c r="N61" s="122">
        <v>0</v>
      </c>
      <c r="O61" s="122">
        <v>0</v>
      </c>
    </row>
    <row r="62" spans="1:15" s="1" customFormat="1" x14ac:dyDescent="0.2">
      <c r="A62" s="20">
        <v>51</v>
      </c>
      <c r="B62" s="21" t="s">
        <v>112</v>
      </c>
      <c r="C62" s="10" t="s">
        <v>218</v>
      </c>
      <c r="D62" s="44">
        <f t="shared" si="3"/>
        <v>2300175</v>
      </c>
      <c r="E62" s="122">
        <v>0</v>
      </c>
      <c r="F62" s="122">
        <v>0</v>
      </c>
      <c r="G62" s="122">
        <v>1630300</v>
      </c>
      <c r="H62" s="122">
        <v>669875</v>
      </c>
      <c r="I62" s="122">
        <v>0</v>
      </c>
      <c r="J62" s="122">
        <v>0</v>
      </c>
      <c r="K62" s="122">
        <v>0</v>
      </c>
      <c r="L62" s="122">
        <v>0</v>
      </c>
      <c r="M62" s="122"/>
      <c r="N62" s="122">
        <v>0</v>
      </c>
      <c r="O62" s="122">
        <v>0</v>
      </c>
    </row>
    <row r="63" spans="1:15" s="1" customFormat="1" x14ac:dyDescent="0.2">
      <c r="A63" s="20">
        <v>52</v>
      </c>
      <c r="B63" s="13" t="s">
        <v>161</v>
      </c>
      <c r="C63" s="10" t="s">
        <v>219</v>
      </c>
      <c r="D63" s="44">
        <f t="shared" si="3"/>
        <v>4096774</v>
      </c>
      <c r="E63" s="122">
        <v>1443492</v>
      </c>
      <c r="F63" s="122">
        <v>0</v>
      </c>
      <c r="G63" s="122">
        <v>1900390</v>
      </c>
      <c r="H63" s="122">
        <v>752892</v>
      </c>
      <c r="I63" s="122">
        <v>0</v>
      </c>
      <c r="J63" s="122">
        <v>0</v>
      </c>
      <c r="K63" s="122">
        <v>0</v>
      </c>
      <c r="L63" s="122">
        <v>0</v>
      </c>
      <c r="M63" s="122"/>
      <c r="N63" s="122">
        <v>0</v>
      </c>
      <c r="O63" s="122">
        <v>0</v>
      </c>
    </row>
    <row r="64" spans="1:15" s="1" customFormat="1" x14ac:dyDescent="0.2">
      <c r="A64" s="20">
        <v>53</v>
      </c>
      <c r="B64" s="21" t="s">
        <v>222</v>
      </c>
      <c r="C64" s="10" t="s">
        <v>221</v>
      </c>
      <c r="D64" s="44">
        <f t="shared" si="3"/>
        <v>0</v>
      </c>
      <c r="E64" s="122">
        <v>0</v>
      </c>
      <c r="F64" s="122">
        <v>0</v>
      </c>
      <c r="G64" s="122">
        <v>0</v>
      </c>
      <c r="H64" s="122">
        <v>0</v>
      </c>
      <c r="I64" s="122">
        <v>0</v>
      </c>
      <c r="J64" s="122">
        <v>0</v>
      </c>
      <c r="K64" s="122">
        <v>0</v>
      </c>
      <c r="L64" s="122">
        <v>0</v>
      </c>
      <c r="M64" s="122"/>
      <c r="N64" s="122">
        <v>0</v>
      </c>
      <c r="O64" s="122">
        <v>0</v>
      </c>
    </row>
    <row r="65" spans="1:15" s="1" customFormat="1" x14ac:dyDescent="0.2">
      <c r="A65" s="20">
        <v>54</v>
      </c>
      <c r="B65" s="21" t="s">
        <v>232</v>
      </c>
      <c r="C65" s="10" t="s">
        <v>233</v>
      </c>
      <c r="D65" s="44">
        <f t="shared" si="3"/>
        <v>0</v>
      </c>
      <c r="E65" s="122">
        <v>0</v>
      </c>
      <c r="F65" s="122">
        <v>0</v>
      </c>
      <c r="G65" s="122">
        <v>0</v>
      </c>
      <c r="H65" s="122">
        <v>0</v>
      </c>
      <c r="I65" s="122">
        <v>0</v>
      </c>
      <c r="J65" s="122">
        <v>0</v>
      </c>
      <c r="K65" s="122">
        <v>0</v>
      </c>
      <c r="L65" s="122">
        <v>0</v>
      </c>
      <c r="M65" s="122"/>
      <c r="N65" s="122">
        <v>0</v>
      </c>
      <c r="O65" s="122">
        <v>0</v>
      </c>
    </row>
    <row r="66" spans="1:15" s="1" customFormat="1" x14ac:dyDescent="0.2">
      <c r="A66" s="20">
        <v>55</v>
      </c>
      <c r="B66" s="21" t="s">
        <v>113</v>
      </c>
      <c r="C66" s="10" t="s">
        <v>51</v>
      </c>
      <c r="D66" s="44">
        <f t="shared" si="3"/>
        <v>2255483</v>
      </c>
      <c r="E66" s="122">
        <v>0</v>
      </c>
      <c r="F66" s="122">
        <v>0</v>
      </c>
      <c r="G66" s="122">
        <v>2255483</v>
      </c>
      <c r="H66" s="122">
        <v>0</v>
      </c>
      <c r="I66" s="122">
        <v>0</v>
      </c>
      <c r="J66" s="122">
        <v>0</v>
      </c>
      <c r="K66" s="122">
        <v>0</v>
      </c>
      <c r="L66" s="122">
        <v>0</v>
      </c>
      <c r="M66" s="122"/>
      <c r="N66" s="122">
        <v>0</v>
      </c>
      <c r="O66" s="122">
        <v>0</v>
      </c>
    </row>
    <row r="67" spans="1:15" s="1" customFormat="1" x14ac:dyDescent="0.2">
      <c r="A67" s="20">
        <v>56</v>
      </c>
      <c r="B67" s="13" t="s">
        <v>114</v>
      </c>
      <c r="C67" s="10" t="s">
        <v>234</v>
      </c>
      <c r="D67" s="44">
        <f t="shared" si="3"/>
        <v>2507726</v>
      </c>
      <c r="E67" s="122">
        <v>0</v>
      </c>
      <c r="F67" s="122">
        <v>0</v>
      </c>
      <c r="G67" s="122">
        <v>2065402</v>
      </c>
      <c r="H67" s="122">
        <v>442324</v>
      </c>
      <c r="I67" s="122">
        <v>0</v>
      </c>
      <c r="J67" s="122">
        <v>0</v>
      </c>
      <c r="K67" s="122">
        <v>0</v>
      </c>
      <c r="L67" s="122">
        <v>0</v>
      </c>
      <c r="M67" s="122"/>
      <c r="N67" s="122">
        <v>0</v>
      </c>
      <c r="O67" s="122">
        <v>0</v>
      </c>
    </row>
    <row r="68" spans="1:15" s="1" customFormat="1" x14ac:dyDescent="0.2">
      <c r="A68" s="20">
        <v>57</v>
      </c>
      <c r="B68" s="12" t="s">
        <v>115</v>
      </c>
      <c r="C68" s="10" t="s">
        <v>417</v>
      </c>
      <c r="D68" s="44">
        <f t="shared" si="3"/>
        <v>0</v>
      </c>
      <c r="E68" s="122">
        <v>0</v>
      </c>
      <c r="F68" s="122">
        <v>0</v>
      </c>
      <c r="G68" s="122">
        <v>0</v>
      </c>
      <c r="H68" s="122">
        <v>0</v>
      </c>
      <c r="I68" s="122">
        <v>0</v>
      </c>
      <c r="J68" s="122">
        <v>0</v>
      </c>
      <c r="K68" s="122">
        <v>0</v>
      </c>
      <c r="L68" s="122">
        <v>0</v>
      </c>
      <c r="M68" s="122"/>
      <c r="N68" s="122">
        <v>0</v>
      </c>
      <c r="O68" s="122">
        <v>0</v>
      </c>
    </row>
    <row r="69" spans="1:15" s="1" customFormat="1" x14ac:dyDescent="0.2">
      <c r="A69" s="20">
        <v>58</v>
      </c>
      <c r="B69" s="13" t="s">
        <v>117</v>
      </c>
      <c r="C69" s="10" t="s">
        <v>235</v>
      </c>
      <c r="D69" s="44">
        <f t="shared" si="3"/>
        <v>4796589</v>
      </c>
      <c r="E69" s="122">
        <v>0</v>
      </c>
      <c r="F69" s="122">
        <v>0</v>
      </c>
      <c r="G69" s="122">
        <v>3051493</v>
      </c>
      <c r="H69" s="122">
        <v>1745096</v>
      </c>
      <c r="I69" s="122">
        <v>0</v>
      </c>
      <c r="J69" s="122">
        <v>0</v>
      </c>
      <c r="K69" s="122">
        <v>0</v>
      </c>
      <c r="L69" s="122">
        <v>0</v>
      </c>
      <c r="M69" s="122"/>
      <c r="N69" s="122">
        <v>0</v>
      </c>
      <c r="O69" s="122">
        <v>0</v>
      </c>
    </row>
    <row r="70" spans="1:15" s="1" customFormat="1" x14ac:dyDescent="0.2">
      <c r="A70" s="20">
        <v>59</v>
      </c>
      <c r="B70" s="21" t="s">
        <v>118</v>
      </c>
      <c r="C70" s="10" t="s">
        <v>325</v>
      </c>
      <c r="D70" s="44">
        <f t="shared" si="3"/>
        <v>0</v>
      </c>
      <c r="E70" s="122">
        <v>0</v>
      </c>
      <c r="F70" s="122">
        <v>0</v>
      </c>
      <c r="G70" s="122">
        <v>0</v>
      </c>
      <c r="H70" s="122">
        <v>0</v>
      </c>
      <c r="I70" s="122">
        <v>0</v>
      </c>
      <c r="J70" s="122">
        <v>0</v>
      </c>
      <c r="K70" s="122">
        <v>0</v>
      </c>
      <c r="L70" s="122">
        <v>0</v>
      </c>
      <c r="M70" s="122"/>
      <c r="N70" s="122">
        <v>0</v>
      </c>
      <c r="O70" s="122">
        <v>0</v>
      </c>
    </row>
    <row r="71" spans="1:15" s="1" customFormat="1" ht="24" x14ac:dyDescent="0.2">
      <c r="A71" s="20">
        <v>60</v>
      </c>
      <c r="B71" s="12" t="s">
        <v>119</v>
      </c>
      <c r="C71" s="10" t="s">
        <v>236</v>
      </c>
      <c r="D71" s="44">
        <f t="shared" si="3"/>
        <v>0</v>
      </c>
      <c r="E71" s="122">
        <v>0</v>
      </c>
      <c r="F71" s="122">
        <v>0</v>
      </c>
      <c r="G71" s="122">
        <v>0</v>
      </c>
      <c r="H71" s="122">
        <v>0</v>
      </c>
      <c r="I71" s="122">
        <v>0</v>
      </c>
      <c r="J71" s="122">
        <v>0</v>
      </c>
      <c r="K71" s="122">
        <v>0</v>
      </c>
      <c r="L71" s="122">
        <v>0</v>
      </c>
      <c r="M71" s="122"/>
      <c r="N71" s="122">
        <v>0</v>
      </c>
      <c r="O71" s="122">
        <v>0</v>
      </c>
    </row>
    <row r="72" spans="1:15" s="1" customFormat="1" ht="24" x14ac:dyDescent="0.2">
      <c r="A72" s="20">
        <v>61</v>
      </c>
      <c r="B72" s="12" t="s">
        <v>120</v>
      </c>
      <c r="C72" s="10" t="s">
        <v>237</v>
      </c>
      <c r="D72" s="44">
        <f t="shared" si="3"/>
        <v>0</v>
      </c>
      <c r="E72" s="122">
        <v>0</v>
      </c>
      <c r="F72" s="122">
        <v>0</v>
      </c>
      <c r="G72" s="122">
        <v>0</v>
      </c>
      <c r="H72" s="122">
        <v>0</v>
      </c>
      <c r="I72" s="122">
        <v>0</v>
      </c>
      <c r="J72" s="122">
        <v>0</v>
      </c>
      <c r="K72" s="122">
        <v>0</v>
      </c>
      <c r="L72" s="122">
        <v>0</v>
      </c>
      <c r="M72" s="122"/>
      <c r="N72" s="122">
        <v>0</v>
      </c>
      <c r="O72" s="122">
        <v>0</v>
      </c>
    </row>
    <row r="73" spans="1:15" s="1" customFormat="1" x14ac:dyDescent="0.2">
      <c r="A73" s="20">
        <v>62</v>
      </c>
      <c r="B73" s="13" t="s">
        <v>121</v>
      </c>
      <c r="C73" s="10" t="s">
        <v>238</v>
      </c>
      <c r="D73" s="44">
        <f t="shared" si="3"/>
        <v>12145980</v>
      </c>
      <c r="E73" s="122">
        <v>0</v>
      </c>
      <c r="F73" s="122">
        <v>0</v>
      </c>
      <c r="G73" s="122">
        <v>8323942</v>
      </c>
      <c r="H73" s="122">
        <v>3822038</v>
      </c>
      <c r="I73" s="122">
        <v>0</v>
      </c>
      <c r="J73" s="122">
        <v>0</v>
      </c>
      <c r="K73" s="122">
        <v>0</v>
      </c>
      <c r="L73" s="122">
        <v>0</v>
      </c>
      <c r="M73" s="122"/>
      <c r="N73" s="122">
        <v>0</v>
      </c>
      <c r="O73" s="122">
        <v>0</v>
      </c>
    </row>
    <row r="74" spans="1:15" s="1" customFormat="1" x14ac:dyDescent="0.2">
      <c r="A74" s="20">
        <v>63</v>
      </c>
      <c r="B74" s="13" t="s">
        <v>122</v>
      </c>
      <c r="C74" s="10" t="s">
        <v>50</v>
      </c>
      <c r="D74" s="44">
        <f t="shared" si="3"/>
        <v>10925383</v>
      </c>
      <c r="E74" s="122">
        <v>4207879</v>
      </c>
      <c r="F74" s="122">
        <v>0</v>
      </c>
      <c r="G74" s="122">
        <v>4820485</v>
      </c>
      <c r="H74" s="122">
        <v>1897019</v>
      </c>
      <c r="I74" s="122">
        <v>0</v>
      </c>
      <c r="J74" s="122">
        <v>0</v>
      </c>
      <c r="K74" s="122">
        <v>0</v>
      </c>
      <c r="L74" s="122">
        <v>0</v>
      </c>
      <c r="M74" s="122"/>
      <c r="N74" s="122">
        <v>0</v>
      </c>
      <c r="O74" s="122">
        <v>0</v>
      </c>
    </row>
    <row r="75" spans="1:15" s="1" customFormat="1" x14ac:dyDescent="0.2">
      <c r="A75" s="20">
        <v>64</v>
      </c>
      <c r="B75" s="13" t="s">
        <v>123</v>
      </c>
      <c r="C75" s="10" t="s">
        <v>239</v>
      </c>
      <c r="D75" s="44">
        <f t="shared" si="3"/>
        <v>16148832</v>
      </c>
      <c r="E75" s="122">
        <v>0</v>
      </c>
      <c r="F75" s="122">
        <v>0</v>
      </c>
      <c r="G75" s="122">
        <v>11066425</v>
      </c>
      <c r="H75" s="122">
        <v>5082407</v>
      </c>
      <c r="I75" s="122">
        <v>0</v>
      </c>
      <c r="J75" s="122">
        <v>0</v>
      </c>
      <c r="K75" s="122">
        <v>0</v>
      </c>
      <c r="L75" s="122">
        <v>0</v>
      </c>
      <c r="M75" s="122"/>
      <c r="N75" s="122">
        <v>0</v>
      </c>
      <c r="O75" s="122">
        <v>0</v>
      </c>
    </row>
    <row r="76" spans="1:15" s="1" customFormat="1" ht="24" x14ac:dyDescent="0.2">
      <c r="A76" s="20">
        <v>65</v>
      </c>
      <c r="B76" s="13" t="s">
        <v>124</v>
      </c>
      <c r="C76" s="10" t="s">
        <v>240</v>
      </c>
      <c r="D76" s="44">
        <f t="shared" si="3"/>
        <v>0</v>
      </c>
      <c r="E76" s="122">
        <v>0</v>
      </c>
      <c r="F76" s="122">
        <v>0</v>
      </c>
      <c r="G76" s="122">
        <v>0</v>
      </c>
      <c r="H76" s="122">
        <v>0</v>
      </c>
      <c r="I76" s="122">
        <v>0</v>
      </c>
      <c r="J76" s="122">
        <v>0</v>
      </c>
      <c r="K76" s="122">
        <v>0</v>
      </c>
      <c r="L76" s="122">
        <v>0</v>
      </c>
      <c r="M76" s="122"/>
      <c r="N76" s="122">
        <v>0</v>
      </c>
      <c r="O76" s="122">
        <v>0</v>
      </c>
    </row>
    <row r="77" spans="1:15" s="1" customFormat="1" ht="24" x14ac:dyDescent="0.2">
      <c r="A77" s="20">
        <v>66</v>
      </c>
      <c r="B77" s="12" t="s">
        <v>125</v>
      </c>
      <c r="C77" s="10" t="s">
        <v>241</v>
      </c>
      <c r="D77" s="44">
        <f t="shared" ref="D77:D140" si="4">SUM(E77:O77)</f>
        <v>0</v>
      </c>
      <c r="E77" s="122">
        <v>0</v>
      </c>
      <c r="F77" s="122">
        <v>0</v>
      </c>
      <c r="G77" s="122">
        <v>0</v>
      </c>
      <c r="H77" s="122">
        <v>0</v>
      </c>
      <c r="I77" s="122">
        <v>0</v>
      </c>
      <c r="J77" s="122">
        <v>0</v>
      </c>
      <c r="K77" s="122">
        <v>0</v>
      </c>
      <c r="L77" s="122">
        <v>0</v>
      </c>
      <c r="M77" s="122"/>
      <c r="N77" s="122">
        <v>0</v>
      </c>
      <c r="O77" s="122">
        <v>0</v>
      </c>
    </row>
    <row r="78" spans="1:15" s="1" customFormat="1" ht="24" x14ac:dyDescent="0.2">
      <c r="A78" s="20">
        <v>67</v>
      </c>
      <c r="B78" s="13" t="s">
        <v>126</v>
      </c>
      <c r="C78" s="10" t="s">
        <v>242</v>
      </c>
      <c r="D78" s="44">
        <f t="shared" si="4"/>
        <v>0</v>
      </c>
      <c r="E78" s="122">
        <v>0</v>
      </c>
      <c r="F78" s="122">
        <v>0</v>
      </c>
      <c r="G78" s="122">
        <v>0</v>
      </c>
      <c r="H78" s="122">
        <v>0</v>
      </c>
      <c r="I78" s="122">
        <v>0</v>
      </c>
      <c r="J78" s="122">
        <v>0</v>
      </c>
      <c r="K78" s="122">
        <v>0</v>
      </c>
      <c r="L78" s="122">
        <v>0</v>
      </c>
      <c r="M78" s="122"/>
      <c r="N78" s="122">
        <v>0</v>
      </c>
      <c r="O78" s="122">
        <v>0</v>
      </c>
    </row>
    <row r="79" spans="1:15" s="1" customFormat="1" ht="24" x14ac:dyDescent="0.2">
      <c r="A79" s="20">
        <v>68</v>
      </c>
      <c r="B79" s="13" t="s">
        <v>127</v>
      </c>
      <c r="C79" s="10" t="s">
        <v>243</v>
      </c>
      <c r="D79" s="44">
        <f t="shared" si="4"/>
        <v>0</v>
      </c>
      <c r="E79" s="122">
        <v>0</v>
      </c>
      <c r="F79" s="122">
        <v>0</v>
      </c>
      <c r="G79" s="122">
        <v>0</v>
      </c>
      <c r="H79" s="122">
        <v>0</v>
      </c>
      <c r="I79" s="122">
        <v>0</v>
      </c>
      <c r="J79" s="122">
        <v>0</v>
      </c>
      <c r="K79" s="122">
        <v>0</v>
      </c>
      <c r="L79" s="122">
        <v>0</v>
      </c>
      <c r="M79" s="122"/>
      <c r="N79" s="122">
        <v>0</v>
      </c>
      <c r="O79" s="122">
        <v>0</v>
      </c>
    </row>
    <row r="80" spans="1:15" s="1" customFormat="1" ht="24" x14ac:dyDescent="0.2">
      <c r="A80" s="20">
        <v>69</v>
      </c>
      <c r="B80" s="12" t="s">
        <v>128</v>
      </c>
      <c r="C80" s="10" t="s">
        <v>244</v>
      </c>
      <c r="D80" s="44">
        <f t="shared" si="4"/>
        <v>0</v>
      </c>
      <c r="E80" s="122">
        <v>0</v>
      </c>
      <c r="F80" s="122">
        <v>0</v>
      </c>
      <c r="G80" s="122">
        <v>0</v>
      </c>
      <c r="H80" s="122">
        <v>0</v>
      </c>
      <c r="I80" s="122">
        <v>0</v>
      </c>
      <c r="J80" s="122">
        <v>0</v>
      </c>
      <c r="K80" s="122">
        <v>0</v>
      </c>
      <c r="L80" s="122">
        <v>0</v>
      </c>
      <c r="M80" s="122"/>
      <c r="N80" s="122">
        <v>0</v>
      </c>
      <c r="O80" s="122">
        <v>0</v>
      </c>
    </row>
    <row r="81" spans="1:15" s="1" customFormat="1" ht="24" x14ac:dyDescent="0.2">
      <c r="A81" s="20">
        <v>70</v>
      </c>
      <c r="B81" s="12" t="s">
        <v>129</v>
      </c>
      <c r="C81" s="10" t="s">
        <v>245</v>
      </c>
      <c r="D81" s="44">
        <f t="shared" si="4"/>
        <v>0</v>
      </c>
      <c r="E81" s="122">
        <v>0</v>
      </c>
      <c r="F81" s="122">
        <v>0</v>
      </c>
      <c r="G81" s="122">
        <v>0</v>
      </c>
      <c r="H81" s="122">
        <v>0</v>
      </c>
      <c r="I81" s="122">
        <v>0</v>
      </c>
      <c r="J81" s="122">
        <v>0</v>
      </c>
      <c r="K81" s="122">
        <v>0</v>
      </c>
      <c r="L81" s="122">
        <v>0</v>
      </c>
      <c r="M81" s="122"/>
      <c r="N81" s="122">
        <v>0</v>
      </c>
      <c r="O81" s="122">
        <v>0</v>
      </c>
    </row>
    <row r="82" spans="1:15" s="1" customFormat="1" ht="24" x14ac:dyDescent="0.2">
      <c r="A82" s="20">
        <v>71</v>
      </c>
      <c r="B82" s="12" t="s">
        <v>130</v>
      </c>
      <c r="C82" s="10" t="s">
        <v>246</v>
      </c>
      <c r="D82" s="44">
        <f t="shared" si="4"/>
        <v>0</v>
      </c>
      <c r="E82" s="122">
        <v>0</v>
      </c>
      <c r="F82" s="122">
        <v>0</v>
      </c>
      <c r="G82" s="122">
        <v>0</v>
      </c>
      <c r="H82" s="122">
        <v>0</v>
      </c>
      <c r="I82" s="122">
        <v>0</v>
      </c>
      <c r="J82" s="122">
        <v>0</v>
      </c>
      <c r="K82" s="122">
        <v>0</v>
      </c>
      <c r="L82" s="122">
        <v>0</v>
      </c>
      <c r="M82" s="122"/>
      <c r="N82" s="122">
        <v>0</v>
      </c>
      <c r="O82" s="122">
        <v>0</v>
      </c>
    </row>
    <row r="83" spans="1:15" s="1" customFormat="1" x14ac:dyDescent="0.2">
      <c r="A83" s="20">
        <v>72</v>
      </c>
      <c r="B83" s="21" t="s">
        <v>131</v>
      </c>
      <c r="C83" s="10" t="s">
        <v>132</v>
      </c>
      <c r="D83" s="44">
        <f t="shared" si="4"/>
        <v>16799218</v>
      </c>
      <c r="E83" s="122">
        <v>5929992</v>
      </c>
      <c r="F83" s="122">
        <v>0</v>
      </c>
      <c r="G83" s="122">
        <v>7822420</v>
      </c>
      <c r="H83" s="122">
        <v>3046806</v>
      </c>
      <c r="I83" s="122">
        <v>0</v>
      </c>
      <c r="J83" s="122">
        <v>0</v>
      </c>
      <c r="K83" s="122">
        <v>0</v>
      </c>
      <c r="L83" s="122">
        <v>0</v>
      </c>
      <c r="M83" s="122"/>
      <c r="N83" s="122">
        <v>0</v>
      </c>
      <c r="O83" s="122">
        <v>0</v>
      </c>
    </row>
    <row r="84" spans="1:15" s="1" customFormat="1" x14ac:dyDescent="0.2">
      <c r="A84" s="20">
        <v>73</v>
      </c>
      <c r="B84" s="12" t="s">
        <v>133</v>
      </c>
      <c r="C84" s="10" t="s">
        <v>247</v>
      </c>
      <c r="D84" s="44">
        <f t="shared" si="4"/>
        <v>47483293</v>
      </c>
      <c r="E84" s="122">
        <v>23220069</v>
      </c>
      <c r="F84" s="122">
        <v>0</v>
      </c>
      <c r="G84" s="122">
        <v>16833710</v>
      </c>
      <c r="H84" s="122">
        <v>7429514</v>
      </c>
      <c r="I84" s="122">
        <v>0</v>
      </c>
      <c r="J84" s="122">
        <v>0</v>
      </c>
      <c r="K84" s="122">
        <v>0</v>
      </c>
      <c r="L84" s="122">
        <v>0</v>
      </c>
      <c r="M84" s="122"/>
      <c r="N84" s="122">
        <v>0</v>
      </c>
      <c r="O84" s="122">
        <v>0</v>
      </c>
    </row>
    <row r="85" spans="1:15" s="1" customFormat="1" x14ac:dyDescent="0.2">
      <c r="A85" s="20">
        <v>74</v>
      </c>
      <c r="B85" s="21" t="s">
        <v>134</v>
      </c>
      <c r="C85" s="10" t="s">
        <v>35</v>
      </c>
      <c r="D85" s="44">
        <f t="shared" si="4"/>
        <v>42437003</v>
      </c>
      <c r="E85" s="122">
        <v>24845805</v>
      </c>
      <c r="F85" s="122">
        <v>0</v>
      </c>
      <c r="G85" s="122">
        <v>12788850</v>
      </c>
      <c r="H85" s="122">
        <v>4802348</v>
      </c>
      <c r="I85" s="122">
        <v>0</v>
      </c>
      <c r="J85" s="122">
        <v>0</v>
      </c>
      <c r="K85" s="122">
        <v>0</v>
      </c>
      <c r="L85" s="122">
        <v>0</v>
      </c>
      <c r="M85" s="122"/>
      <c r="N85" s="122">
        <v>0</v>
      </c>
      <c r="O85" s="122">
        <v>0</v>
      </c>
    </row>
    <row r="86" spans="1:15" s="1" customFormat="1" x14ac:dyDescent="0.2">
      <c r="A86" s="20">
        <v>75</v>
      </c>
      <c r="B86" s="12" t="s">
        <v>135</v>
      </c>
      <c r="C86" s="10" t="s">
        <v>413</v>
      </c>
      <c r="D86" s="44">
        <f t="shared" si="4"/>
        <v>17108593</v>
      </c>
      <c r="E86" s="122">
        <v>5017660</v>
      </c>
      <c r="F86" s="122">
        <v>0</v>
      </c>
      <c r="G86" s="122">
        <v>9009585</v>
      </c>
      <c r="H86" s="122">
        <v>3081348</v>
      </c>
      <c r="I86" s="122">
        <v>0</v>
      </c>
      <c r="J86" s="122">
        <v>0</v>
      </c>
      <c r="K86" s="122">
        <v>0</v>
      </c>
      <c r="L86" s="122">
        <v>0</v>
      </c>
      <c r="M86" s="122"/>
      <c r="N86" s="122">
        <v>0</v>
      </c>
      <c r="O86" s="122">
        <v>0</v>
      </c>
    </row>
    <row r="87" spans="1:15" s="1" customFormat="1" x14ac:dyDescent="0.2">
      <c r="A87" s="20">
        <v>76</v>
      </c>
      <c r="B87" s="12" t="s">
        <v>136</v>
      </c>
      <c r="C87" s="10" t="s">
        <v>36</v>
      </c>
      <c r="D87" s="44">
        <f t="shared" si="4"/>
        <v>108810755</v>
      </c>
      <c r="E87" s="122">
        <v>33815714</v>
      </c>
      <c r="F87" s="122">
        <v>0</v>
      </c>
      <c r="G87" s="122">
        <v>16237920</v>
      </c>
      <c r="H87" s="122">
        <v>9276515</v>
      </c>
      <c r="I87" s="122">
        <v>47588763</v>
      </c>
      <c r="J87" s="122">
        <v>0</v>
      </c>
      <c r="K87" s="122">
        <v>0</v>
      </c>
      <c r="L87" s="122">
        <v>0</v>
      </c>
      <c r="M87" s="122"/>
      <c r="N87" s="122">
        <v>611160</v>
      </c>
      <c r="O87" s="122">
        <v>1280683</v>
      </c>
    </row>
    <row r="88" spans="1:15" s="1" customFormat="1" x14ac:dyDescent="0.2">
      <c r="A88" s="20">
        <v>77</v>
      </c>
      <c r="B88" s="12" t="s">
        <v>137</v>
      </c>
      <c r="C88" s="10" t="s">
        <v>49</v>
      </c>
      <c r="D88" s="44">
        <f t="shared" si="4"/>
        <v>25519354</v>
      </c>
      <c r="E88" s="122">
        <v>10425306</v>
      </c>
      <c r="F88" s="122">
        <v>9223091</v>
      </c>
      <c r="G88" s="122">
        <v>4983620</v>
      </c>
      <c r="H88" s="122">
        <v>887337</v>
      </c>
      <c r="I88" s="122">
        <v>0</v>
      </c>
      <c r="J88" s="122">
        <v>0</v>
      </c>
      <c r="K88" s="122">
        <v>0</v>
      </c>
      <c r="L88" s="122">
        <v>0</v>
      </c>
      <c r="M88" s="122"/>
      <c r="N88" s="122">
        <v>0</v>
      </c>
      <c r="O88" s="122">
        <v>0</v>
      </c>
    </row>
    <row r="89" spans="1:15" s="1" customFormat="1" x14ac:dyDescent="0.2">
      <c r="A89" s="20">
        <v>78</v>
      </c>
      <c r="B89" s="12" t="s">
        <v>138</v>
      </c>
      <c r="C89" s="10" t="s">
        <v>228</v>
      </c>
      <c r="D89" s="44">
        <f t="shared" si="4"/>
        <v>38992130</v>
      </c>
      <c r="E89" s="122">
        <v>17213776</v>
      </c>
      <c r="F89" s="122">
        <v>0</v>
      </c>
      <c r="G89" s="122">
        <v>13773164</v>
      </c>
      <c r="H89" s="122">
        <v>8005190</v>
      </c>
      <c r="I89" s="122">
        <v>0</v>
      </c>
      <c r="J89" s="122">
        <v>0</v>
      </c>
      <c r="K89" s="122">
        <v>0</v>
      </c>
      <c r="L89" s="122">
        <v>0</v>
      </c>
      <c r="M89" s="122"/>
      <c r="N89" s="122">
        <v>0</v>
      </c>
      <c r="O89" s="122">
        <v>0</v>
      </c>
    </row>
    <row r="90" spans="1:15" s="1" customFormat="1" x14ac:dyDescent="0.2">
      <c r="A90" s="20">
        <v>79</v>
      </c>
      <c r="B90" s="12" t="s">
        <v>139</v>
      </c>
      <c r="C90" s="10" t="s">
        <v>309</v>
      </c>
      <c r="D90" s="44">
        <f t="shared" si="4"/>
        <v>0</v>
      </c>
      <c r="E90" s="122">
        <v>0</v>
      </c>
      <c r="F90" s="122">
        <v>0</v>
      </c>
      <c r="G90" s="122">
        <v>0</v>
      </c>
      <c r="H90" s="122">
        <v>0</v>
      </c>
      <c r="I90" s="122">
        <v>0</v>
      </c>
      <c r="J90" s="122">
        <v>0</v>
      </c>
      <c r="K90" s="122">
        <v>0</v>
      </c>
      <c r="L90" s="122">
        <v>0</v>
      </c>
      <c r="M90" s="122"/>
      <c r="N90" s="122">
        <v>0</v>
      </c>
      <c r="O90" s="122">
        <v>0</v>
      </c>
    </row>
    <row r="91" spans="1:15" s="1" customFormat="1" x14ac:dyDescent="0.2">
      <c r="A91" s="20">
        <v>80</v>
      </c>
      <c r="B91" s="13" t="s">
        <v>140</v>
      </c>
      <c r="C91" s="10" t="s">
        <v>258</v>
      </c>
      <c r="D91" s="44">
        <f t="shared" si="4"/>
        <v>0</v>
      </c>
      <c r="E91" s="122">
        <v>0</v>
      </c>
      <c r="F91" s="122">
        <v>0</v>
      </c>
      <c r="G91" s="122">
        <v>0</v>
      </c>
      <c r="H91" s="122">
        <v>0</v>
      </c>
      <c r="I91" s="122">
        <v>0</v>
      </c>
      <c r="J91" s="122">
        <v>0</v>
      </c>
      <c r="K91" s="122">
        <v>0</v>
      </c>
      <c r="L91" s="122">
        <v>0</v>
      </c>
      <c r="M91" s="122"/>
      <c r="N91" s="122">
        <v>0</v>
      </c>
      <c r="O91" s="122">
        <v>0</v>
      </c>
    </row>
    <row r="92" spans="1:15" s="1" customFormat="1" ht="24" x14ac:dyDescent="0.2">
      <c r="A92" s="256">
        <v>81</v>
      </c>
      <c r="B92" s="259" t="s">
        <v>141</v>
      </c>
      <c r="C92" s="16" t="s">
        <v>248</v>
      </c>
      <c r="D92" s="44">
        <f t="shared" si="4"/>
        <v>2352106</v>
      </c>
      <c r="E92" s="122">
        <v>904369</v>
      </c>
      <c r="F92" s="122">
        <v>527951</v>
      </c>
      <c r="G92" s="122">
        <v>624256</v>
      </c>
      <c r="H92" s="122">
        <v>295530</v>
      </c>
      <c r="I92" s="122">
        <v>0</v>
      </c>
      <c r="J92" s="122">
        <v>0</v>
      </c>
      <c r="K92" s="122">
        <v>0</v>
      </c>
      <c r="L92" s="122">
        <v>0</v>
      </c>
      <c r="M92" s="122"/>
      <c r="N92" s="122">
        <v>0</v>
      </c>
      <c r="O92" s="122">
        <v>0</v>
      </c>
    </row>
    <row r="93" spans="1:15" s="1" customFormat="1" ht="36" x14ac:dyDescent="0.2">
      <c r="A93" s="257"/>
      <c r="B93" s="260"/>
      <c r="C93" s="10" t="s">
        <v>307</v>
      </c>
      <c r="D93" s="44">
        <f t="shared" si="4"/>
        <v>2352106</v>
      </c>
      <c r="E93" s="122">
        <v>904369</v>
      </c>
      <c r="F93" s="122">
        <v>527951</v>
      </c>
      <c r="G93" s="122">
        <v>624256</v>
      </c>
      <c r="H93" s="122">
        <v>295530</v>
      </c>
      <c r="I93" s="122">
        <v>0</v>
      </c>
      <c r="J93" s="122">
        <v>0</v>
      </c>
      <c r="K93" s="122">
        <v>0</v>
      </c>
      <c r="L93" s="122">
        <v>0</v>
      </c>
      <c r="M93" s="122"/>
      <c r="N93" s="122">
        <v>0</v>
      </c>
      <c r="O93" s="122">
        <v>0</v>
      </c>
    </row>
    <row r="94" spans="1:15" s="1" customFormat="1" ht="24" x14ac:dyDescent="0.2">
      <c r="A94" s="257"/>
      <c r="B94" s="260"/>
      <c r="C94" s="10" t="s">
        <v>249</v>
      </c>
      <c r="D94" s="44">
        <f t="shared" si="4"/>
        <v>0</v>
      </c>
      <c r="E94" s="122">
        <v>0</v>
      </c>
      <c r="F94" s="122">
        <v>0</v>
      </c>
      <c r="G94" s="122">
        <v>0</v>
      </c>
      <c r="H94" s="122">
        <v>0</v>
      </c>
      <c r="I94" s="122">
        <v>0</v>
      </c>
      <c r="J94" s="122">
        <v>0</v>
      </c>
      <c r="K94" s="122">
        <v>0</v>
      </c>
      <c r="L94" s="122">
        <v>0</v>
      </c>
      <c r="M94" s="122"/>
      <c r="N94" s="122">
        <v>0</v>
      </c>
      <c r="O94" s="122">
        <v>0</v>
      </c>
    </row>
    <row r="95" spans="1:15" s="1" customFormat="1" ht="36" x14ac:dyDescent="0.2">
      <c r="A95" s="258"/>
      <c r="B95" s="261"/>
      <c r="C95" s="22" t="s">
        <v>308</v>
      </c>
      <c r="D95" s="44">
        <f t="shared" si="4"/>
        <v>0</v>
      </c>
      <c r="E95" s="122">
        <v>0</v>
      </c>
      <c r="F95" s="122">
        <v>0</v>
      </c>
      <c r="G95" s="122">
        <v>0</v>
      </c>
      <c r="H95" s="122">
        <v>0</v>
      </c>
      <c r="I95" s="122">
        <v>0</v>
      </c>
      <c r="J95" s="122">
        <v>0</v>
      </c>
      <c r="K95" s="122">
        <v>0</v>
      </c>
      <c r="L95" s="122">
        <v>0</v>
      </c>
      <c r="M95" s="122"/>
      <c r="N95" s="122">
        <v>0</v>
      </c>
      <c r="O95" s="122">
        <v>0</v>
      </c>
    </row>
    <row r="96" spans="1:15" s="1" customFormat="1" ht="24" x14ac:dyDescent="0.2">
      <c r="A96" s="20">
        <v>82</v>
      </c>
      <c r="B96" s="13" t="s">
        <v>142</v>
      </c>
      <c r="C96" s="10" t="s">
        <v>48</v>
      </c>
      <c r="D96" s="44">
        <f t="shared" si="4"/>
        <v>0</v>
      </c>
      <c r="E96" s="122">
        <v>0</v>
      </c>
      <c r="F96" s="122">
        <v>0</v>
      </c>
      <c r="G96" s="122">
        <v>0</v>
      </c>
      <c r="H96" s="122">
        <v>0</v>
      </c>
      <c r="I96" s="122">
        <v>0</v>
      </c>
      <c r="J96" s="122">
        <v>0</v>
      </c>
      <c r="K96" s="122">
        <v>0</v>
      </c>
      <c r="L96" s="122">
        <v>0</v>
      </c>
      <c r="M96" s="122"/>
      <c r="N96" s="122">
        <v>0</v>
      </c>
      <c r="O96" s="122">
        <v>0</v>
      </c>
    </row>
    <row r="97" spans="1:15" s="1" customFormat="1" x14ac:dyDescent="0.2">
      <c r="A97" s="20">
        <v>83</v>
      </c>
      <c r="B97" s="13" t="s">
        <v>143</v>
      </c>
      <c r="C97" s="10" t="s">
        <v>144</v>
      </c>
      <c r="D97" s="44">
        <f t="shared" si="4"/>
        <v>689737</v>
      </c>
      <c r="E97" s="122">
        <v>0</v>
      </c>
      <c r="F97" s="122">
        <v>0</v>
      </c>
      <c r="G97" s="122">
        <v>494792</v>
      </c>
      <c r="H97" s="122">
        <v>194945</v>
      </c>
      <c r="I97" s="122">
        <v>0</v>
      </c>
      <c r="J97" s="122">
        <v>0</v>
      </c>
      <c r="K97" s="122">
        <v>0</v>
      </c>
      <c r="L97" s="122">
        <v>0</v>
      </c>
      <c r="M97" s="122"/>
      <c r="N97" s="122">
        <v>0</v>
      </c>
      <c r="O97" s="122">
        <v>0</v>
      </c>
    </row>
    <row r="98" spans="1:15" s="1" customFormat="1" x14ac:dyDescent="0.2">
      <c r="A98" s="20">
        <v>84</v>
      </c>
      <c r="B98" s="21" t="s">
        <v>145</v>
      </c>
      <c r="C98" s="10" t="s">
        <v>146</v>
      </c>
      <c r="D98" s="44">
        <f t="shared" si="4"/>
        <v>13142599</v>
      </c>
      <c r="E98" s="122">
        <v>6969996</v>
      </c>
      <c r="F98" s="122">
        <v>0</v>
      </c>
      <c r="G98" s="122">
        <v>3549394</v>
      </c>
      <c r="H98" s="122">
        <v>2623209</v>
      </c>
      <c r="I98" s="122">
        <v>0</v>
      </c>
      <c r="J98" s="122">
        <v>0</v>
      </c>
      <c r="K98" s="122">
        <v>0</v>
      </c>
      <c r="L98" s="122">
        <v>0</v>
      </c>
      <c r="M98" s="122"/>
      <c r="N98" s="122">
        <v>0</v>
      </c>
      <c r="O98" s="122">
        <v>0</v>
      </c>
    </row>
    <row r="99" spans="1:15" s="1" customFormat="1" x14ac:dyDescent="0.2">
      <c r="A99" s="20">
        <v>85</v>
      </c>
      <c r="B99" s="13" t="s">
        <v>147</v>
      </c>
      <c r="C99" s="10" t="s">
        <v>27</v>
      </c>
      <c r="D99" s="44">
        <f t="shared" si="4"/>
        <v>1858146</v>
      </c>
      <c r="E99" s="122">
        <v>0</v>
      </c>
      <c r="F99" s="122">
        <v>0</v>
      </c>
      <c r="G99" s="122">
        <v>1369343</v>
      </c>
      <c r="H99" s="122">
        <v>488803</v>
      </c>
      <c r="I99" s="122">
        <v>0</v>
      </c>
      <c r="J99" s="122">
        <v>0</v>
      </c>
      <c r="K99" s="122">
        <v>0</v>
      </c>
      <c r="L99" s="122">
        <v>0</v>
      </c>
      <c r="M99" s="122"/>
      <c r="N99" s="122">
        <v>0</v>
      </c>
      <c r="O99" s="122">
        <v>0</v>
      </c>
    </row>
    <row r="100" spans="1:15" s="1" customFormat="1" x14ac:dyDescent="0.2">
      <c r="A100" s="20">
        <v>86</v>
      </c>
      <c r="B100" s="21" t="s">
        <v>148</v>
      </c>
      <c r="C100" s="10" t="s">
        <v>12</v>
      </c>
      <c r="D100" s="44">
        <f t="shared" si="4"/>
        <v>1314277</v>
      </c>
      <c r="E100" s="122">
        <v>0</v>
      </c>
      <c r="F100" s="122">
        <v>0</v>
      </c>
      <c r="G100" s="122">
        <v>736085</v>
      </c>
      <c r="H100" s="122">
        <v>578192</v>
      </c>
      <c r="I100" s="122">
        <v>0</v>
      </c>
      <c r="J100" s="122">
        <v>0</v>
      </c>
      <c r="K100" s="122">
        <v>0</v>
      </c>
      <c r="L100" s="122">
        <v>0</v>
      </c>
      <c r="M100" s="122"/>
      <c r="N100" s="122">
        <v>0</v>
      </c>
      <c r="O100" s="122">
        <v>0</v>
      </c>
    </row>
    <row r="101" spans="1:15" s="1" customFormat="1" x14ac:dyDescent="0.2">
      <c r="A101" s="20">
        <v>87</v>
      </c>
      <c r="B101" s="21" t="s">
        <v>149</v>
      </c>
      <c r="C101" s="10" t="s">
        <v>26</v>
      </c>
      <c r="D101" s="44">
        <f t="shared" si="4"/>
        <v>8983640</v>
      </c>
      <c r="E101" s="122">
        <v>3233808</v>
      </c>
      <c r="F101" s="122">
        <v>0</v>
      </c>
      <c r="G101" s="122">
        <v>4087037</v>
      </c>
      <c r="H101" s="122">
        <v>1662795</v>
      </c>
      <c r="I101" s="122">
        <v>0</v>
      </c>
      <c r="J101" s="122">
        <v>0</v>
      </c>
      <c r="K101" s="122">
        <v>0</v>
      </c>
      <c r="L101" s="122">
        <v>0</v>
      </c>
      <c r="M101" s="122"/>
      <c r="N101" s="122">
        <v>0</v>
      </c>
      <c r="O101" s="122">
        <v>0</v>
      </c>
    </row>
    <row r="102" spans="1:15" s="1" customFormat="1" x14ac:dyDescent="0.2">
      <c r="A102" s="20">
        <v>88</v>
      </c>
      <c r="B102" s="13" t="s">
        <v>150</v>
      </c>
      <c r="C102" s="10" t="s">
        <v>42</v>
      </c>
      <c r="D102" s="44">
        <f t="shared" si="4"/>
        <v>3643514</v>
      </c>
      <c r="E102" s="122">
        <v>1296643</v>
      </c>
      <c r="F102" s="122">
        <v>0</v>
      </c>
      <c r="G102" s="122">
        <v>1485910</v>
      </c>
      <c r="H102" s="122">
        <v>860961</v>
      </c>
      <c r="I102" s="122">
        <v>0</v>
      </c>
      <c r="J102" s="122">
        <v>0</v>
      </c>
      <c r="K102" s="122">
        <v>0</v>
      </c>
      <c r="L102" s="122">
        <v>0</v>
      </c>
      <c r="M102" s="122"/>
      <c r="N102" s="122">
        <v>0</v>
      </c>
      <c r="O102" s="122">
        <v>0</v>
      </c>
    </row>
    <row r="103" spans="1:15" s="1" customFormat="1" x14ac:dyDescent="0.2">
      <c r="A103" s="20">
        <v>89</v>
      </c>
      <c r="B103" s="12" t="s">
        <v>152</v>
      </c>
      <c r="C103" s="10" t="s">
        <v>28</v>
      </c>
      <c r="D103" s="44">
        <f t="shared" si="4"/>
        <v>1699385</v>
      </c>
      <c r="E103" s="122">
        <v>0</v>
      </c>
      <c r="F103" s="122">
        <v>0</v>
      </c>
      <c r="G103" s="122">
        <v>0</v>
      </c>
      <c r="H103" s="122">
        <v>1699385</v>
      </c>
      <c r="I103" s="122">
        <v>0</v>
      </c>
      <c r="J103" s="122">
        <v>0</v>
      </c>
      <c r="K103" s="122">
        <v>0</v>
      </c>
      <c r="L103" s="122">
        <v>0</v>
      </c>
      <c r="M103" s="122"/>
      <c r="N103" s="122">
        <v>0</v>
      </c>
      <c r="O103" s="122">
        <v>0</v>
      </c>
    </row>
    <row r="104" spans="1:15" s="1" customFormat="1" x14ac:dyDescent="0.2">
      <c r="A104" s="20">
        <v>90</v>
      </c>
      <c r="B104" s="12" t="s">
        <v>153</v>
      </c>
      <c r="C104" s="10" t="s">
        <v>29</v>
      </c>
      <c r="D104" s="44">
        <f t="shared" si="4"/>
        <v>5461936</v>
      </c>
      <c r="E104" s="122">
        <v>0</v>
      </c>
      <c r="F104" s="122">
        <v>0</v>
      </c>
      <c r="G104" s="122">
        <v>3933041</v>
      </c>
      <c r="H104" s="122">
        <v>1528895</v>
      </c>
      <c r="I104" s="122">
        <v>0</v>
      </c>
      <c r="J104" s="122">
        <v>0</v>
      </c>
      <c r="K104" s="122">
        <v>0</v>
      </c>
      <c r="L104" s="122">
        <v>0</v>
      </c>
      <c r="M104" s="122"/>
      <c r="N104" s="122">
        <v>0</v>
      </c>
      <c r="O104" s="122">
        <v>0</v>
      </c>
    </row>
    <row r="105" spans="1:15" s="1" customFormat="1" x14ac:dyDescent="0.2">
      <c r="A105" s="20">
        <v>91</v>
      </c>
      <c r="B105" s="21" t="s">
        <v>154</v>
      </c>
      <c r="C105" s="10" t="s">
        <v>14</v>
      </c>
      <c r="D105" s="44">
        <f t="shared" si="4"/>
        <v>2489425</v>
      </c>
      <c r="E105" s="122">
        <v>0</v>
      </c>
      <c r="F105" s="122">
        <v>0</v>
      </c>
      <c r="G105" s="122">
        <v>1306626</v>
      </c>
      <c r="H105" s="122">
        <v>1182799</v>
      </c>
      <c r="I105" s="122">
        <v>0</v>
      </c>
      <c r="J105" s="122">
        <v>0</v>
      </c>
      <c r="K105" s="122">
        <v>0</v>
      </c>
      <c r="L105" s="122">
        <v>0</v>
      </c>
      <c r="M105" s="122"/>
      <c r="N105" s="122">
        <v>0</v>
      </c>
      <c r="O105" s="122">
        <v>0</v>
      </c>
    </row>
    <row r="106" spans="1:15" s="19" customFormat="1" x14ac:dyDescent="0.2">
      <c r="A106" s="20">
        <v>92</v>
      </c>
      <c r="B106" s="12" t="s">
        <v>155</v>
      </c>
      <c r="C106" s="10" t="s">
        <v>30</v>
      </c>
      <c r="D106" s="44">
        <f t="shared" si="4"/>
        <v>2021718</v>
      </c>
      <c r="E106" s="122">
        <v>0</v>
      </c>
      <c r="F106" s="122">
        <v>0</v>
      </c>
      <c r="G106" s="122">
        <v>1318571</v>
      </c>
      <c r="H106" s="122">
        <v>703147</v>
      </c>
      <c r="I106" s="122">
        <v>0</v>
      </c>
      <c r="J106" s="122">
        <v>0</v>
      </c>
      <c r="K106" s="122">
        <v>0</v>
      </c>
      <c r="L106" s="122">
        <v>0</v>
      </c>
      <c r="M106" s="122"/>
      <c r="N106" s="122">
        <v>0</v>
      </c>
      <c r="O106" s="122">
        <v>0</v>
      </c>
    </row>
    <row r="107" spans="1:15" s="1" customFormat="1" x14ac:dyDescent="0.2">
      <c r="A107" s="20">
        <v>93</v>
      </c>
      <c r="B107" s="12" t="s">
        <v>156</v>
      </c>
      <c r="C107" s="10" t="s">
        <v>15</v>
      </c>
      <c r="D107" s="44">
        <f t="shared" si="4"/>
        <v>4218756</v>
      </c>
      <c r="E107" s="122">
        <v>1473006</v>
      </c>
      <c r="F107" s="122">
        <v>0</v>
      </c>
      <c r="G107" s="122">
        <v>1948566</v>
      </c>
      <c r="H107" s="122">
        <v>797184</v>
      </c>
      <c r="I107" s="122">
        <v>0</v>
      </c>
      <c r="J107" s="122">
        <v>0</v>
      </c>
      <c r="K107" s="122">
        <v>0</v>
      </c>
      <c r="L107" s="122">
        <v>0</v>
      </c>
      <c r="M107" s="122"/>
      <c r="N107" s="122">
        <v>0</v>
      </c>
      <c r="O107" s="122">
        <v>0</v>
      </c>
    </row>
    <row r="108" spans="1:15" s="1" customFormat="1" x14ac:dyDescent="0.2">
      <c r="A108" s="20">
        <v>94</v>
      </c>
      <c r="B108" s="13" t="s">
        <v>157</v>
      </c>
      <c r="C108" s="10" t="s">
        <v>13</v>
      </c>
      <c r="D108" s="44">
        <f t="shared" si="4"/>
        <v>12951590</v>
      </c>
      <c r="E108" s="122">
        <v>7892002</v>
      </c>
      <c r="F108" s="122">
        <v>0</v>
      </c>
      <c r="G108" s="122">
        <v>3895548</v>
      </c>
      <c r="H108" s="122">
        <v>1164040</v>
      </c>
      <c r="I108" s="122">
        <v>0</v>
      </c>
      <c r="J108" s="122">
        <v>0</v>
      </c>
      <c r="K108" s="122">
        <v>0</v>
      </c>
      <c r="L108" s="122">
        <v>0</v>
      </c>
      <c r="M108" s="122"/>
      <c r="N108" s="122">
        <v>0</v>
      </c>
      <c r="O108" s="122">
        <v>0</v>
      </c>
    </row>
    <row r="109" spans="1:15" s="1" customFormat="1" x14ac:dyDescent="0.2">
      <c r="A109" s="20">
        <v>95</v>
      </c>
      <c r="B109" s="21" t="s">
        <v>158</v>
      </c>
      <c r="C109" s="10" t="s">
        <v>31</v>
      </c>
      <c r="D109" s="44">
        <f t="shared" si="4"/>
        <v>1822929</v>
      </c>
      <c r="E109" s="122">
        <v>0</v>
      </c>
      <c r="F109" s="122">
        <v>0</v>
      </c>
      <c r="G109" s="122">
        <v>1308005</v>
      </c>
      <c r="H109" s="122">
        <v>514924</v>
      </c>
      <c r="I109" s="122">
        <v>0</v>
      </c>
      <c r="J109" s="122">
        <v>0</v>
      </c>
      <c r="K109" s="122">
        <v>0</v>
      </c>
      <c r="L109" s="122">
        <v>0</v>
      </c>
      <c r="M109" s="122"/>
      <c r="N109" s="122">
        <v>0</v>
      </c>
      <c r="O109" s="122">
        <v>0</v>
      </c>
    </row>
    <row r="110" spans="1:15" s="1" customFormat="1" x14ac:dyDescent="0.2">
      <c r="A110" s="20">
        <v>96</v>
      </c>
      <c r="B110" s="12" t="s">
        <v>160</v>
      </c>
      <c r="C110" s="10" t="s">
        <v>33</v>
      </c>
      <c r="D110" s="44">
        <f t="shared" si="4"/>
        <v>10095219</v>
      </c>
      <c r="E110" s="122">
        <v>5002595</v>
      </c>
      <c r="F110" s="122">
        <v>0</v>
      </c>
      <c r="G110" s="122">
        <v>3460008</v>
      </c>
      <c r="H110" s="122">
        <v>1632616</v>
      </c>
      <c r="I110" s="122">
        <v>0</v>
      </c>
      <c r="J110" s="122">
        <v>0</v>
      </c>
      <c r="K110" s="122">
        <v>0</v>
      </c>
      <c r="L110" s="122">
        <v>0</v>
      </c>
      <c r="M110" s="122"/>
      <c r="N110" s="122">
        <v>0</v>
      </c>
      <c r="O110" s="122">
        <v>0</v>
      </c>
    </row>
    <row r="111" spans="1:15" s="1" customFormat="1" x14ac:dyDescent="0.2">
      <c r="A111" s="20">
        <v>97</v>
      </c>
      <c r="B111" s="12" t="s">
        <v>162</v>
      </c>
      <c r="C111" s="10" t="s">
        <v>163</v>
      </c>
      <c r="D111" s="44">
        <f t="shared" si="4"/>
        <v>0</v>
      </c>
      <c r="E111" s="122">
        <v>0</v>
      </c>
      <c r="F111" s="122">
        <v>0</v>
      </c>
      <c r="G111" s="122">
        <v>0</v>
      </c>
      <c r="H111" s="122">
        <v>0</v>
      </c>
      <c r="I111" s="122">
        <v>0</v>
      </c>
      <c r="J111" s="122">
        <v>0</v>
      </c>
      <c r="K111" s="122">
        <v>0</v>
      </c>
      <c r="L111" s="122">
        <v>0</v>
      </c>
      <c r="M111" s="122"/>
      <c r="N111" s="122">
        <v>0</v>
      </c>
      <c r="O111" s="122">
        <v>0</v>
      </c>
    </row>
    <row r="112" spans="1:15" s="1" customFormat="1" x14ac:dyDescent="0.2">
      <c r="A112" s="20">
        <v>98</v>
      </c>
      <c r="B112" s="12" t="s">
        <v>164</v>
      </c>
      <c r="C112" s="10" t="s">
        <v>165</v>
      </c>
      <c r="D112" s="44">
        <f t="shared" si="4"/>
        <v>0</v>
      </c>
      <c r="E112" s="122">
        <v>0</v>
      </c>
      <c r="F112" s="122">
        <v>0</v>
      </c>
      <c r="G112" s="122">
        <v>0</v>
      </c>
      <c r="H112" s="122">
        <v>0</v>
      </c>
      <c r="I112" s="122">
        <v>0</v>
      </c>
      <c r="J112" s="122">
        <v>0</v>
      </c>
      <c r="K112" s="122">
        <v>0</v>
      </c>
      <c r="L112" s="122">
        <v>0</v>
      </c>
      <c r="M112" s="122"/>
      <c r="N112" s="122">
        <v>0</v>
      </c>
      <c r="O112" s="122">
        <v>0</v>
      </c>
    </row>
    <row r="113" spans="1:15" s="1" customFormat="1" x14ac:dyDescent="0.2">
      <c r="A113" s="20">
        <v>99</v>
      </c>
      <c r="B113" s="21" t="s">
        <v>166</v>
      </c>
      <c r="C113" s="10" t="s">
        <v>167</v>
      </c>
      <c r="D113" s="44">
        <f t="shared" si="4"/>
        <v>0</v>
      </c>
      <c r="E113" s="122">
        <v>0</v>
      </c>
      <c r="F113" s="122">
        <v>0</v>
      </c>
      <c r="G113" s="122">
        <v>0</v>
      </c>
      <c r="H113" s="122">
        <v>0</v>
      </c>
      <c r="I113" s="122">
        <v>0</v>
      </c>
      <c r="J113" s="122">
        <v>0</v>
      </c>
      <c r="K113" s="122">
        <v>0</v>
      </c>
      <c r="L113" s="122">
        <v>0</v>
      </c>
      <c r="M113" s="122"/>
      <c r="N113" s="122">
        <v>0</v>
      </c>
      <c r="O113" s="122">
        <v>0</v>
      </c>
    </row>
    <row r="114" spans="1:15" s="1" customFormat="1" x14ac:dyDescent="0.2">
      <c r="A114" s="20">
        <v>100</v>
      </c>
      <c r="B114" s="21" t="s">
        <v>168</v>
      </c>
      <c r="C114" s="10" t="s">
        <v>169</v>
      </c>
      <c r="D114" s="44">
        <f t="shared" si="4"/>
        <v>0</v>
      </c>
      <c r="E114" s="122">
        <v>0</v>
      </c>
      <c r="F114" s="122">
        <v>0</v>
      </c>
      <c r="G114" s="122">
        <v>0</v>
      </c>
      <c r="H114" s="122">
        <v>0</v>
      </c>
      <c r="I114" s="122">
        <v>0</v>
      </c>
      <c r="J114" s="122">
        <v>0</v>
      </c>
      <c r="K114" s="122">
        <v>0</v>
      </c>
      <c r="L114" s="122">
        <v>0</v>
      </c>
      <c r="M114" s="122"/>
      <c r="N114" s="122">
        <v>0</v>
      </c>
      <c r="O114" s="122">
        <v>0</v>
      </c>
    </row>
    <row r="115" spans="1:15" s="1" customFormat="1" ht="24" x14ac:dyDescent="0.2">
      <c r="A115" s="20">
        <v>101</v>
      </c>
      <c r="B115" s="21" t="s">
        <v>170</v>
      </c>
      <c r="C115" s="10" t="s">
        <v>171</v>
      </c>
      <c r="D115" s="44">
        <f t="shared" si="4"/>
        <v>0</v>
      </c>
      <c r="E115" s="122">
        <v>0</v>
      </c>
      <c r="F115" s="122">
        <v>0</v>
      </c>
      <c r="G115" s="122">
        <v>0</v>
      </c>
      <c r="H115" s="122">
        <v>0</v>
      </c>
      <c r="I115" s="122">
        <v>0</v>
      </c>
      <c r="J115" s="122">
        <v>0</v>
      </c>
      <c r="K115" s="122">
        <v>0</v>
      </c>
      <c r="L115" s="122">
        <v>0</v>
      </c>
      <c r="M115" s="122"/>
      <c r="N115" s="122">
        <v>0</v>
      </c>
      <c r="O115" s="122">
        <v>0</v>
      </c>
    </row>
    <row r="116" spans="1:15" s="1" customFormat="1" x14ac:dyDescent="0.2">
      <c r="A116" s="20">
        <v>102</v>
      </c>
      <c r="B116" s="21" t="s">
        <v>172</v>
      </c>
      <c r="C116" s="10" t="s">
        <v>173</v>
      </c>
      <c r="D116" s="44">
        <f t="shared" si="4"/>
        <v>5426068</v>
      </c>
      <c r="E116" s="122">
        <v>0</v>
      </c>
      <c r="F116" s="122">
        <v>5426068</v>
      </c>
      <c r="G116" s="122">
        <v>0</v>
      </c>
      <c r="H116" s="122">
        <v>0</v>
      </c>
      <c r="I116" s="122">
        <v>0</v>
      </c>
      <c r="J116" s="122">
        <v>0</v>
      </c>
      <c r="K116" s="122">
        <v>0</v>
      </c>
      <c r="L116" s="122">
        <v>0</v>
      </c>
      <c r="M116" s="122"/>
      <c r="N116" s="122">
        <v>0</v>
      </c>
      <c r="O116" s="122">
        <v>0</v>
      </c>
    </row>
    <row r="117" spans="1:15" s="1" customFormat="1" x14ac:dyDescent="0.2">
      <c r="A117" s="20">
        <v>103</v>
      </c>
      <c r="B117" s="21" t="s">
        <v>174</v>
      </c>
      <c r="C117" s="10" t="s">
        <v>175</v>
      </c>
      <c r="D117" s="44">
        <f t="shared" si="4"/>
        <v>0</v>
      </c>
      <c r="E117" s="122">
        <v>0</v>
      </c>
      <c r="F117" s="122">
        <v>0</v>
      </c>
      <c r="G117" s="122">
        <v>0</v>
      </c>
      <c r="H117" s="122">
        <v>0</v>
      </c>
      <c r="I117" s="122">
        <v>0</v>
      </c>
      <c r="J117" s="122">
        <v>0</v>
      </c>
      <c r="K117" s="122">
        <v>0</v>
      </c>
      <c r="L117" s="122">
        <v>0</v>
      </c>
      <c r="M117" s="122"/>
      <c r="N117" s="122">
        <v>0</v>
      </c>
      <c r="O117" s="122">
        <v>0</v>
      </c>
    </row>
    <row r="118" spans="1:15" s="1" customFormat="1" x14ac:dyDescent="0.2">
      <c r="A118" s="20">
        <v>104</v>
      </c>
      <c r="B118" s="17" t="s">
        <v>176</v>
      </c>
      <c r="C118" s="15" t="s">
        <v>177</v>
      </c>
      <c r="D118" s="44">
        <f t="shared" si="4"/>
        <v>92583252</v>
      </c>
      <c r="E118" s="122">
        <v>20781079</v>
      </c>
      <c r="F118" s="122">
        <v>71802173</v>
      </c>
      <c r="G118" s="122">
        <v>0</v>
      </c>
      <c r="H118" s="122">
        <v>0</v>
      </c>
      <c r="I118" s="122">
        <v>0</v>
      </c>
      <c r="J118" s="122">
        <v>0</v>
      </c>
      <c r="K118" s="122">
        <v>0</v>
      </c>
      <c r="L118" s="122">
        <v>0</v>
      </c>
      <c r="M118" s="122"/>
      <c r="N118" s="122">
        <v>0</v>
      </c>
      <c r="O118" s="122">
        <v>0</v>
      </c>
    </row>
    <row r="119" spans="1:15" s="1" customFormat="1" x14ac:dyDescent="0.2">
      <c r="A119" s="20">
        <v>105</v>
      </c>
      <c r="B119" s="13" t="s">
        <v>178</v>
      </c>
      <c r="C119" s="10" t="s">
        <v>179</v>
      </c>
      <c r="D119" s="44">
        <f t="shared" si="4"/>
        <v>11688158</v>
      </c>
      <c r="E119" s="122">
        <v>0</v>
      </c>
      <c r="F119" s="122">
        <v>11688158</v>
      </c>
      <c r="G119" s="122">
        <v>0</v>
      </c>
      <c r="H119" s="122">
        <v>0</v>
      </c>
      <c r="I119" s="122">
        <v>0</v>
      </c>
      <c r="J119" s="122">
        <v>0</v>
      </c>
      <c r="K119" s="122">
        <v>0</v>
      </c>
      <c r="L119" s="122">
        <v>0</v>
      </c>
      <c r="M119" s="122"/>
      <c r="N119" s="122">
        <v>0</v>
      </c>
      <c r="O119" s="122">
        <v>0</v>
      </c>
    </row>
    <row r="120" spans="1:15" s="1" customFormat="1" x14ac:dyDescent="0.2">
      <c r="A120" s="20">
        <v>106</v>
      </c>
      <c r="B120" s="21" t="s">
        <v>180</v>
      </c>
      <c r="C120" s="10" t="s">
        <v>181</v>
      </c>
      <c r="D120" s="44">
        <f t="shared" si="4"/>
        <v>0</v>
      </c>
      <c r="E120" s="122">
        <v>0</v>
      </c>
      <c r="F120" s="122">
        <v>0</v>
      </c>
      <c r="G120" s="122">
        <v>0</v>
      </c>
      <c r="H120" s="122">
        <v>0</v>
      </c>
      <c r="I120" s="122">
        <v>0</v>
      </c>
      <c r="J120" s="122">
        <v>0</v>
      </c>
      <c r="K120" s="122">
        <v>0</v>
      </c>
      <c r="L120" s="122">
        <v>0</v>
      </c>
      <c r="M120" s="122"/>
      <c r="N120" s="122">
        <v>0</v>
      </c>
      <c r="O120" s="122">
        <v>0</v>
      </c>
    </row>
    <row r="121" spans="1:15" s="1" customFormat="1" x14ac:dyDescent="0.2">
      <c r="A121" s="20">
        <v>107</v>
      </c>
      <c r="B121" s="12" t="s">
        <v>182</v>
      </c>
      <c r="C121" s="18" t="s">
        <v>183</v>
      </c>
      <c r="D121" s="44">
        <f t="shared" si="4"/>
        <v>0</v>
      </c>
      <c r="E121" s="122">
        <v>0</v>
      </c>
      <c r="F121" s="122">
        <v>0</v>
      </c>
      <c r="G121" s="122">
        <v>0</v>
      </c>
      <c r="H121" s="122">
        <v>0</v>
      </c>
      <c r="I121" s="122">
        <v>0</v>
      </c>
      <c r="J121" s="122">
        <v>0</v>
      </c>
      <c r="K121" s="122">
        <v>0</v>
      </c>
      <c r="L121" s="122">
        <v>0</v>
      </c>
      <c r="M121" s="122"/>
      <c r="N121" s="122">
        <v>0</v>
      </c>
      <c r="O121" s="122">
        <v>0</v>
      </c>
    </row>
    <row r="122" spans="1:15" s="1" customFormat="1" x14ac:dyDescent="0.2">
      <c r="A122" s="20">
        <v>108</v>
      </c>
      <c r="B122" s="21" t="s">
        <v>184</v>
      </c>
      <c r="C122" s="10" t="s">
        <v>261</v>
      </c>
      <c r="D122" s="44">
        <f t="shared" si="4"/>
        <v>6512098</v>
      </c>
      <c r="E122" s="122">
        <v>0</v>
      </c>
      <c r="F122" s="122">
        <v>6512098</v>
      </c>
      <c r="G122" s="122">
        <v>0</v>
      </c>
      <c r="H122" s="122">
        <v>0</v>
      </c>
      <c r="I122" s="122">
        <v>0</v>
      </c>
      <c r="J122" s="122">
        <v>0</v>
      </c>
      <c r="K122" s="122">
        <v>0</v>
      </c>
      <c r="L122" s="122">
        <v>0</v>
      </c>
      <c r="M122" s="122"/>
      <c r="N122" s="122">
        <v>0</v>
      </c>
      <c r="O122" s="122">
        <v>0</v>
      </c>
    </row>
    <row r="123" spans="1:15" s="1" customFormat="1" x14ac:dyDescent="0.2">
      <c r="A123" s="20">
        <v>109</v>
      </c>
      <c r="B123" s="13" t="s">
        <v>185</v>
      </c>
      <c r="C123" s="10" t="s">
        <v>250</v>
      </c>
      <c r="D123" s="44">
        <f t="shared" si="4"/>
        <v>7502367</v>
      </c>
      <c r="E123" s="122">
        <v>1913577</v>
      </c>
      <c r="F123" s="122">
        <v>5588790</v>
      </c>
      <c r="G123" s="122">
        <v>0</v>
      </c>
      <c r="H123" s="122">
        <v>0</v>
      </c>
      <c r="I123" s="122">
        <v>0</v>
      </c>
      <c r="J123" s="122">
        <v>0</v>
      </c>
      <c r="K123" s="122">
        <v>0</v>
      </c>
      <c r="L123" s="122">
        <v>0</v>
      </c>
      <c r="M123" s="122"/>
      <c r="N123" s="122">
        <v>0</v>
      </c>
      <c r="O123" s="122">
        <v>0</v>
      </c>
    </row>
    <row r="124" spans="1:15" s="1" customFormat="1" x14ac:dyDescent="0.2">
      <c r="A124" s="20">
        <v>110</v>
      </c>
      <c r="B124" s="12" t="s">
        <v>329</v>
      </c>
      <c r="C124" s="10" t="s">
        <v>317</v>
      </c>
      <c r="D124" s="44">
        <f t="shared" si="4"/>
        <v>0</v>
      </c>
      <c r="E124" s="122">
        <v>0</v>
      </c>
      <c r="F124" s="122">
        <v>0</v>
      </c>
      <c r="G124" s="122">
        <v>0</v>
      </c>
      <c r="H124" s="122">
        <v>0</v>
      </c>
      <c r="I124" s="122">
        <v>0</v>
      </c>
      <c r="J124" s="122">
        <v>0</v>
      </c>
      <c r="K124" s="122">
        <v>0</v>
      </c>
      <c r="L124" s="122">
        <v>0</v>
      </c>
      <c r="M124" s="122"/>
      <c r="N124" s="122">
        <v>0</v>
      </c>
      <c r="O124" s="122">
        <v>0</v>
      </c>
    </row>
    <row r="125" spans="1:15" s="1" customFormat="1" x14ac:dyDescent="0.2">
      <c r="A125" s="20">
        <v>111</v>
      </c>
      <c r="B125" s="53" t="s">
        <v>418</v>
      </c>
      <c r="C125" s="15" t="s">
        <v>419</v>
      </c>
      <c r="D125" s="44">
        <f t="shared" si="4"/>
        <v>0</v>
      </c>
      <c r="E125" s="122">
        <v>0</v>
      </c>
      <c r="F125" s="122">
        <v>0</v>
      </c>
      <c r="G125" s="122">
        <v>0</v>
      </c>
      <c r="H125" s="122">
        <v>0</v>
      </c>
      <c r="I125" s="122">
        <v>0</v>
      </c>
      <c r="J125" s="122">
        <v>0</v>
      </c>
      <c r="K125" s="122">
        <v>0</v>
      </c>
      <c r="L125" s="122">
        <v>0</v>
      </c>
      <c r="M125" s="122"/>
      <c r="N125" s="122">
        <v>0</v>
      </c>
      <c r="O125" s="122">
        <v>0</v>
      </c>
    </row>
    <row r="126" spans="1:15" s="1" customFormat="1" x14ac:dyDescent="0.2">
      <c r="A126" s="20">
        <v>112</v>
      </c>
      <c r="B126" s="13" t="s">
        <v>186</v>
      </c>
      <c r="C126" s="10" t="s">
        <v>320</v>
      </c>
      <c r="D126" s="44">
        <f t="shared" si="4"/>
        <v>0</v>
      </c>
      <c r="E126" s="122">
        <v>0</v>
      </c>
      <c r="F126" s="122">
        <v>0</v>
      </c>
      <c r="G126" s="122">
        <v>0</v>
      </c>
      <c r="H126" s="122">
        <v>0</v>
      </c>
      <c r="I126" s="122">
        <v>0</v>
      </c>
      <c r="J126" s="122">
        <v>0</v>
      </c>
      <c r="K126" s="122">
        <v>0</v>
      </c>
      <c r="L126" s="122">
        <v>0</v>
      </c>
      <c r="M126" s="122"/>
      <c r="N126" s="122">
        <v>0</v>
      </c>
      <c r="O126" s="122">
        <v>0</v>
      </c>
    </row>
    <row r="127" spans="1:15" s="1" customFormat="1" x14ac:dyDescent="0.2">
      <c r="A127" s="20">
        <v>113</v>
      </c>
      <c r="B127" s="21" t="s">
        <v>187</v>
      </c>
      <c r="C127" s="10" t="s">
        <v>188</v>
      </c>
      <c r="D127" s="44">
        <f t="shared" si="4"/>
        <v>0</v>
      </c>
      <c r="E127" s="122">
        <v>0</v>
      </c>
      <c r="F127" s="122">
        <v>0</v>
      </c>
      <c r="G127" s="122">
        <v>0</v>
      </c>
      <c r="H127" s="122">
        <v>0</v>
      </c>
      <c r="I127" s="122">
        <v>0</v>
      </c>
      <c r="J127" s="122">
        <v>0</v>
      </c>
      <c r="K127" s="122">
        <v>0</v>
      </c>
      <c r="L127" s="122">
        <v>0</v>
      </c>
      <c r="M127" s="122"/>
      <c r="N127" s="122">
        <v>0</v>
      </c>
      <c r="O127" s="122">
        <v>0</v>
      </c>
    </row>
    <row r="128" spans="1:15" s="1" customFormat="1" ht="24" x14ac:dyDescent="0.2">
      <c r="A128" s="20">
        <v>114</v>
      </c>
      <c r="B128" s="21" t="s">
        <v>189</v>
      </c>
      <c r="C128" s="35" t="s">
        <v>306</v>
      </c>
      <c r="D128" s="44">
        <f t="shared" si="4"/>
        <v>0</v>
      </c>
      <c r="E128" s="122">
        <v>0</v>
      </c>
      <c r="F128" s="122">
        <v>0</v>
      </c>
      <c r="G128" s="122">
        <v>0</v>
      </c>
      <c r="H128" s="122">
        <v>0</v>
      </c>
      <c r="I128" s="122">
        <v>0</v>
      </c>
      <c r="J128" s="122">
        <v>0</v>
      </c>
      <c r="K128" s="122">
        <v>0</v>
      </c>
      <c r="L128" s="122">
        <v>0</v>
      </c>
      <c r="M128" s="122"/>
      <c r="N128" s="122">
        <v>0</v>
      </c>
      <c r="O128" s="122">
        <v>0</v>
      </c>
    </row>
    <row r="129" spans="1:15" s="1" customFormat="1" x14ac:dyDescent="0.2">
      <c r="A129" s="20">
        <v>115</v>
      </c>
      <c r="B129" s="21" t="s">
        <v>190</v>
      </c>
      <c r="C129" s="10" t="s">
        <v>225</v>
      </c>
      <c r="D129" s="44">
        <f t="shared" si="4"/>
        <v>191425008</v>
      </c>
      <c r="E129" s="122">
        <v>64662676</v>
      </c>
      <c r="F129" s="122">
        <v>54425000</v>
      </c>
      <c r="G129" s="122">
        <v>6048993</v>
      </c>
      <c r="H129" s="122">
        <v>5786946</v>
      </c>
      <c r="I129" s="122">
        <v>43099499</v>
      </c>
      <c r="J129" s="122">
        <v>0</v>
      </c>
      <c r="K129" s="122">
        <v>0</v>
      </c>
      <c r="L129" s="122">
        <v>17035198</v>
      </c>
      <c r="M129" s="122"/>
      <c r="N129" s="122">
        <v>366696</v>
      </c>
      <c r="O129" s="122">
        <v>0</v>
      </c>
    </row>
    <row r="130" spans="1:15" x14ac:dyDescent="0.2">
      <c r="A130" s="20">
        <v>116</v>
      </c>
      <c r="B130" s="21" t="s">
        <v>191</v>
      </c>
      <c r="C130" s="10" t="s">
        <v>192</v>
      </c>
      <c r="D130" s="44">
        <f t="shared" si="4"/>
        <v>514065721</v>
      </c>
      <c r="E130" s="122">
        <v>240871785</v>
      </c>
      <c r="F130" s="122">
        <v>102222566</v>
      </c>
      <c r="G130" s="122">
        <v>2184840</v>
      </c>
      <c r="H130" s="122">
        <v>20519274</v>
      </c>
      <c r="I130" s="122">
        <v>102728685</v>
      </c>
      <c r="J130" s="122">
        <v>0</v>
      </c>
      <c r="K130" s="122">
        <v>0</v>
      </c>
      <c r="L130" s="122">
        <v>45538571</v>
      </c>
      <c r="M130" s="122"/>
      <c r="N130" s="122">
        <v>0</v>
      </c>
      <c r="O130" s="122">
        <v>0</v>
      </c>
    </row>
    <row r="131" spans="1:15" s="1" customFormat="1" x14ac:dyDescent="0.2">
      <c r="A131" s="20">
        <v>117</v>
      </c>
      <c r="B131" s="21" t="s">
        <v>193</v>
      </c>
      <c r="C131" s="10" t="s">
        <v>40</v>
      </c>
      <c r="D131" s="44">
        <f t="shared" si="4"/>
        <v>59341740</v>
      </c>
      <c r="E131" s="122">
        <v>26879303</v>
      </c>
      <c r="F131" s="122">
        <v>3513800</v>
      </c>
      <c r="G131" s="122">
        <v>13314626</v>
      </c>
      <c r="H131" s="122">
        <v>0</v>
      </c>
      <c r="I131" s="122">
        <v>0</v>
      </c>
      <c r="J131" s="122">
        <v>0</v>
      </c>
      <c r="K131" s="122">
        <v>0</v>
      </c>
      <c r="L131" s="122">
        <v>15634011</v>
      </c>
      <c r="M131" s="122"/>
      <c r="N131" s="122">
        <v>0</v>
      </c>
      <c r="O131" s="122">
        <v>0</v>
      </c>
    </row>
    <row r="132" spans="1:15" s="1" customFormat="1" x14ac:dyDescent="0.2">
      <c r="A132" s="20">
        <v>118</v>
      </c>
      <c r="B132" s="12" t="s">
        <v>194</v>
      </c>
      <c r="C132" s="10" t="s">
        <v>45</v>
      </c>
      <c r="D132" s="44">
        <f t="shared" si="4"/>
        <v>30724462</v>
      </c>
      <c r="E132" s="122">
        <v>11108403</v>
      </c>
      <c r="F132" s="122">
        <v>11811598</v>
      </c>
      <c r="G132" s="122">
        <v>1820700</v>
      </c>
      <c r="H132" s="122">
        <v>3361125</v>
      </c>
      <c r="I132" s="122">
        <v>2622636</v>
      </c>
      <c r="J132" s="122">
        <v>0</v>
      </c>
      <c r="K132" s="122">
        <v>0</v>
      </c>
      <c r="L132" s="122">
        <v>0</v>
      </c>
      <c r="M132" s="122"/>
      <c r="N132" s="122">
        <v>0</v>
      </c>
      <c r="O132" s="122">
        <v>0</v>
      </c>
    </row>
    <row r="133" spans="1:15" s="1" customFormat="1" x14ac:dyDescent="0.2">
      <c r="A133" s="20">
        <v>119</v>
      </c>
      <c r="B133" s="12" t="s">
        <v>195</v>
      </c>
      <c r="C133" s="10" t="s">
        <v>227</v>
      </c>
      <c r="D133" s="44">
        <f t="shared" si="4"/>
        <v>0</v>
      </c>
      <c r="E133" s="122">
        <v>0</v>
      </c>
      <c r="F133" s="122">
        <v>0</v>
      </c>
      <c r="G133" s="122">
        <v>0</v>
      </c>
      <c r="H133" s="122">
        <v>0</v>
      </c>
      <c r="I133" s="122">
        <v>0</v>
      </c>
      <c r="J133" s="122">
        <v>0</v>
      </c>
      <c r="K133" s="122">
        <v>0</v>
      </c>
      <c r="L133" s="122">
        <v>0</v>
      </c>
      <c r="M133" s="122"/>
      <c r="N133" s="122">
        <v>0</v>
      </c>
      <c r="O133" s="122">
        <v>0</v>
      </c>
    </row>
    <row r="134" spans="1:15" s="1" customFormat="1" x14ac:dyDescent="0.2">
      <c r="A134" s="20">
        <v>120</v>
      </c>
      <c r="B134" s="12" t="s">
        <v>196</v>
      </c>
      <c r="C134" s="10" t="s">
        <v>47</v>
      </c>
      <c r="D134" s="44">
        <f t="shared" si="4"/>
        <v>15301853</v>
      </c>
      <c r="E134" s="122">
        <v>0</v>
      </c>
      <c r="F134" s="122">
        <v>14792057</v>
      </c>
      <c r="G134" s="122">
        <v>509796</v>
      </c>
      <c r="H134" s="122">
        <v>0</v>
      </c>
      <c r="I134" s="122">
        <v>0</v>
      </c>
      <c r="J134" s="122">
        <v>0</v>
      </c>
      <c r="K134" s="122">
        <v>0</v>
      </c>
      <c r="L134" s="122">
        <v>0</v>
      </c>
      <c r="M134" s="122"/>
      <c r="N134" s="122">
        <v>0</v>
      </c>
      <c r="O134" s="122">
        <v>0</v>
      </c>
    </row>
    <row r="135" spans="1:15" s="1" customFormat="1" x14ac:dyDescent="0.2">
      <c r="A135" s="20">
        <v>121</v>
      </c>
      <c r="B135" s="21" t="s">
        <v>197</v>
      </c>
      <c r="C135" s="10" t="s">
        <v>46</v>
      </c>
      <c r="D135" s="44">
        <f t="shared" si="4"/>
        <v>107811128</v>
      </c>
      <c r="E135" s="122">
        <v>0</v>
      </c>
      <c r="F135" s="122">
        <v>0</v>
      </c>
      <c r="G135" s="122">
        <v>0</v>
      </c>
      <c r="H135" s="122">
        <v>0</v>
      </c>
      <c r="I135" s="122">
        <v>0</v>
      </c>
      <c r="J135" s="122">
        <v>67871872</v>
      </c>
      <c r="K135" s="122">
        <v>0</v>
      </c>
      <c r="L135" s="122">
        <v>0</v>
      </c>
      <c r="M135" s="122">
        <v>39939256</v>
      </c>
      <c r="N135" s="122">
        <v>0</v>
      </c>
      <c r="O135" s="122">
        <v>0</v>
      </c>
    </row>
    <row r="136" spans="1:15" s="1" customFormat="1" x14ac:dyDescent="0.2">
      <c r="A136" s="20">
        <v>122</v>
      </c>
      <c r="B136" s="21" t="s">
        <v>198</v>
      </c>
      <c r="C136" s="10" t="s">
        <v>199</v>
      </c>
      <c r="D136" s="44">
        <f t="shared" si="4"/>
        <v>0</v>
      </c>
      <c r="E136" s="122">
        <v>0</v>
      </c>
      <c r="F136" s="122">
        <v>0</v>
      </c>
      <c r="G136" s="122">
        <v>0</v>
      </c>
      <c r="H136" s="122">
        <v>0</v>
      </c>
      <c r="I136" s="122">
        <v>0</v>
      </c>
      <c r="J136" s="122">
        <v>0</v>
      </c>
      <c r="K136" s="122">
        <v>0</v>
      </c>
      <c r="L136" s="122">
        <v>0</v>
      </c>
      <c r="M136" s="122"/>
      <c r="N136" s="122">
        <v>0</v>
      </c>
      <c r="O136" s="122">
        <v>0</v>
      </c>
    </row>
    <row r="137" spans="1:15" s="1" customFormat="1" x14ac:dyDescent="0.2">
      <c r="A137" s="20">
        <v>123</v>
      </c>
      <c r="B137" s="21" t="s">
        <v>200</v>
      </c>
      <c r="C137" s="10" t="s">
        <v>468</v>
      </c>
      <c r="D137" s="44">
        <f t="shared" si="4"/>
        <v>17986625</v>
      </c>
      <c r="E137" s="122">
        <v>13066678</v>
      </c>
      <c r="F137" s="122">
        <v>0</v>
      </c>
      <c r="G137" s="122">
        <v>1908379</v>
      </c>
      <c r="H137" s="122">
        <v>3011568</v>
      </c>
      <c r="I137" s="122">
        <v>0</v>
      </c>
      <c r="J137" s="122">
        <v>0</v>
      </c>
      <c r="K137" s="122">
        <v>0</v>
      </c>
      <c r="L137" s="122">
        <v>0</v>
      </c>
      <c r="M137" s="122"/>
      <c r="N137" s="122">
        <v>0</v>
      </c>
      <c r="O137" s="122">
        <v>0</v>
      </c>
    </row>
    <row r="138" spans="1:15" s="1" customFormat="1" x14ac:dyDescent="0.2">
      <c r="A138" s="20">
        <v>124</v>
      </c>
      <c r="B138" s="12" t="s">
        <v>201</v>
      </c>
      <c r="C138" s="10" t="s">
        <v>226</v>
      </c>
      <c r="D138" s="44">
        <f t="shared" si="4"/>
        <v>127379615</v>
      </c>
      <c r="E138" s="122">
        <v>65042417</v>
      </c>
      <c r="F138" s="122">
        <v>52430559</v>
      </c>
      <c r="G138" s="122">
        <v>6718091</v>
      </c>
      <c r="H138" s="122">
        <v>3188548</v>
      </c>
      <c r="I138" s="122">
        <v>0</v>
      </c>
      <c r="J138" s="122">
        <v>0</v>
      </c>
      <c r="K138" s="122">
        <v>0</v>
      </c>
      <c r="L138" s="122">
        <v>0</v>
      </c>
      <c r="M138" s="122"/>
      <c r="N138" s="122">
        <v>0</v>
      </c>
      <c r="O138" s="122">
        <v>0</v>
      </c>
    </row>
    <row r="139" spans="1:15" s="1" customFormat="1" ht="24" x14ac:dyDescent="0.2">
      <c r="A139" s="20">
        <v>125</v>
      </c>
      <c r="B139" s="13" t="s">
        <v>202</v>
      </c>
      <c r="C139" s="10" t="s">
        <v>459</v>
      </c>
      <c r="D139" s="44">
        <f t="shared" si="4"/>
        <v>53593509</v>
      </c>
      <c r="E139" s="122">
        <v>11279668</v>
      </c>
      <c r="F139" s="122">
        <v>5302866</v>
      </c>
      <c r="G139" s="122">
        <v>9652297</v>
      </c>
      <c r="H139" s="122">
        <v>5689130</v>
      </c>
      <c r="I139" s="122">
        <v>21669548</v>
      </c>
      <c r="J139" s="122">
        <v>0</v>
      </c>
      <c r="K139" s="122">
        <v>0</v>
      </c>
      <c r="L139" s="122">
        <v>0</v>
      </c>
      <c r="M139" s="122"/>
      <c r="N139" s="122">
        <v>0</v>
      </c>
      <c r="O139" s="122">
        <v>0</v>
      </c>
    </row>
    <row r="140" spans="1:15" x14ac:dyDescent="0.2">
      <c r="A140" s="20">
        <v>126</v>
      </c>
      <c r="B140" s="21" t="s">
        <v>203</v>
      </c>
      <c r="C140" s="10" t="s">
        <v>204</v>
      </c>
      <c r="D140" s="44">
        <f t="shared" si="4"/>
        <v>15143559</v>
      </c>
      <c r="E140" s="122">
        <v>10330914</v>
      </c>
      <c r="F140" s="122">
        <v>0</v>
      </c>
      <c r="G140" s="122">
        <v>0</v>
      </c>
      <c r="H140" s="122">
        <v>0</v>
      </c>
      <c r="I140" s="122">
        <v>0</v>
      </c>
      <c r="J140" s="122">
        <v>0</v>
      </c>
      <c r="K140" s="122">
        <v>0</v>
      </c>
      <c r="L140" s="122">
        <v>0</v>
      </c>
      <c r="M140" s="122"/>
      <c r="N140" s="122">
        <v>3055800</v>
      </c>
      <c r="O140" s="122">
        <v>1756845</v>
      </c>
    </row>
    <row r="141" spans="1:15" x14ac:dyDescent="0.2">
      <c r="A141" s="20">
        <v>127</v>
      </c>
      <c r="B141" s="12" t="s">
        <v>205</v>
      </c>
      <c r="C141" s="10" t="s">
        <v>206</v>
      </c>
      <c r="D141" s="44">
        <f t="shared" ref="D141:D149" si="5">SUM(E141:O141)</f>
        <v>0</v>
      </c>
      <c r="E141" s="122">
        <v>0</v>
      </c>
      <c r="F141" s="122">
        <v>0</v>
      </c>
      <c r="G141" s="122">
        <v>0</v>
      </c>
      <c r="H141" s="122">
        <v>0</v>
      </c>
      <c r="I141" s="122">
        <v>0</v>
      </c>
      <c r="J141" s="122">
        <v>0</v>
      </c>
      <c r="K141" s="122">
        <v>0</v>
      </c>
      <c r="L141" s="122">
        <v>0</v>
      </c>
      <c r="M141" s="122"/>
      <c r="N141" s="122">
        <v>0</v>
      </c>
      <c r="O141" s="122">
        <v>0</v>
      </c>
    </row>
    <row r="142" spans="1:15" x14ac:dyDescent="0.2">
      <c r="A142" s="20">
        <v>128</v>
      </c>
      <c r="B142" s="21" t="s">
        <v>207</v>
      </c>
      <c r="C142" s="10" t="s">
        <v>208</v>
      </c>
      <c r="D142" s="44">
        <f t="shared" si="5"/>
        <v>289311743</v>
      </c>
      <c r="E142" s="122">
        <v>0</v>
      </c>
      <c r="F142" s="122">
        <v>0</v>
      </c>
      <c r="G142" s="122">
        <v>0</v>
      </c>
      <c r="H142" s="122">
        <v>0</v>
      </c>
      <c r="I142" s="122">
        <v>0</v>
      </c>
      <c r="J142" s="122">
        <v>0</v>
      </c>
      <c r="K142" s="122">
        <v>289311743</v>
      </c>
      <c r="L142" s="122">
        <v>0</v>
      </c>
      <c r="M142" s="122"/>
      <c r="N142" s="122">
        <v>0</v>
      </c>
      <c r="O142" s="122">
        <v>0</v>
      </c>
    </row>
    <row r="143" spans="1:15" x14ac:dyDescent="0.2">
      <c r="A143" s="20">
        <v>129</v>
      </c>
      <c r="B143" s="83" t="s">
        <v>251</v>
      </c>
      <c r="C143" s="85" t="s">
        <v>252</v>
      </c>
      <c r="D143" s="44">
        <f t="shared" si="5"/>
        <v>0</v>
      </c>
      <c r="E143" s="122">
        <v>0</v>
      </c>
      <c r="F143" s="122">
        <v>0</v>
      </c>
      <c r="G143" s="122">
        <v>0</v>
      </c>
      <c r="H143" s="122">
        <v>0</v>
      </c>
      <c r="I143" s="122">
        <v>0</v>
      </c>
      <c r="J143" s="122">
        <v>0</v>
      </c>
      <c r="K143" s="122">
        <v>0</v>
      </c>
      <c r="L143" s="122">
        <v>0</v>
      </c>
      <c r="M143" s="122"/>
      <c r="N143" s="122">
        <v>0</v>
      </c>
      <c r="O143" s="122">
        <v>0</v>
      </c>
    </row>
    <row r="144" spans="1:15" x14ac:dyDescent="0.2">
      <c r="A144" s="20">
        <v>130</v>
      </c>
      <c r="B144" s="86" t="s">
        <v>253</v>
      </c>
      <c r="C144" s="41" t="s">
        <v>254</v>
      </c>
      <c r="D144" s="44">
        <f t="shared" si="5"/>
        <v>0</v>
      </c>
      <c r="E144" s="122">
        <v>0</v>
      </c>
      <c r="F144" s="122">
        <v>0</v>
      </c>
      <c r="G144" s="122">
        <v>0</v>
      </c>
      <c r="H144" s="122">
        <v>0</v>
      </c>
      <c r="I144" s="122">
        <v>0</v>
      </c>
      <c r="J144" s="122">
        <v>0</v>
      </c>
      <c r="K144" s="122">
        <v>0</v>
      </c>
      <c r="L144" s="122">
        <v>0</v>
      </c>
      <c r="M144" s="122"/>
      <c r="N144" s="122">
        <v>0</v>
      </c>
      <c r="O144" s="122">
        <v>0</v>
      </c>
    </row>
    <row r="145" spans="1:15" x14ac:dyDescent="0.2">
      <c r="A145" s="20">
        <v>131</v>
      </c>
      <c r="B145" s="87" t="s">
        <v>255</v>
      </c>
      <c r="C145" s="134" t="s">
        <v>416</v>
      </c>
      <c r="D145" s="44">
        <f t="shared" si="5"/>
        <v>0</v>
      </c>
      <c r="E145" s="122">
        <v>0</v>
      </c>
      <c r="F145" s="122">
        <v>0</v>
      </c>
      <c r="G145" s="122">
        <v>0</v>
      </c>
      <c r="H145" s="122">
        <v>0</v>
      </c>
      <c r="I145" s="122">
        <v>0</v>
      </c>
      <c r="J145" s="122">
        <v>0</v>
      </c>
      <c r="K145" s="122">
        <v>0</v>
      </c>
      <c r="L145" s="122">
        <v>0</v>
      </c>
      <c r="M145" s="122"/>
      <c r="N145" s="122">
        <v>0</v>
      </c>
      <c r="O145" s="122">
        <v>0</v>
      </c>
    </row>
    <row r="146" spans="1:15" x14ac:dyDescent="0.2">
      <c r="A146" s="20">
        <v>132</v>
      </c>
      <c r="B146" s="20" t="s">
        <v>259</v>
      </c>
      <c r="C146" s="28" t="s">
        <v>260</v>
      </c>
      <c r="D146" s="44">
        <f t="shared" si="5"/>
        <v>0</v>
      </c>
      <c r="E146" s="122">
        <v>0</v>
      </c>
      <c r="F146" s="122">
        <v>0</v>
      </c>
      <c r="G146" s="122">
        <v>0</v>
      </c>
      <c r="H146" s="122">
        <v>0</v>
      </c>
      <c r="I146" s="122">
        <v>0</v>
      </c>
      <c r="J146" s="122">
        <v>0</v>
      </c>
      <c r="K146" s="122">
        <v>0</v>
      </c>
      <c r="L146" s="122">
        <v>0</v>
      </c>
      <c r="M146" s="122"/>
      <c r="N146" s="122">
        <v>0</v>
      </c>
      <c r="O146" s="122">
        <v>0</v>
      </c>
    </row>
    <row r="147" spans="1:15" x14ac:dyDescent="0.2">
      <c r="A147" s="20">
        <v>133</v>
      </c>
      <c r="B147" s="53" t="s">
        <v>311</v>
      </c>
      <c r="C147" s="28" t="s">
        <v>310</v>
      </c>
      <c r="D147" s="44">
        <f t="shared" si="5"/>
        <v>0</v>
      </c>
      <c r="E147" s="122">
        <v>0</v>
      </c>
      <c r="F147" s="122">
        <v>0</v>
      </c>
      <c r="G147" s="122">
        <v>0</v>
      </c>
      <c r="H147" s="122">
        <v>0</v>
      </c>
      <c r="I147" s="122">
        <v>0</v>
      </c>
      <c r="J147" s="122">
        <v>0</v>
      </c>
      <c r="K147" s="122">
        <v>0</v>
      </c>
      <c r="L147" s="122">
        <v>0</v>
      </c>
      <c r="M147" s="122"/>
      <c r="N147" s="122">
        <v>0</v>
      </c>
      <c r="O147" s="122">
        <v>0</v>
      </c>
    </row>
    <row r="148" spans="1:15" x14ac:dyDescent="0.2">
      <c r="A148" s="20">
        <v>134</v>
      </c>
      <c r="B148" s="53" t="s">
        <v>319</v>
      </c>
      <c r="C148" s="28" t="s">
        <v>316</v>
      </c>
      <c r="D148" s="44">
        <f t="shared" si="5"/>
        <v>0</v>
      </c>
      <c r="E148" s="122">
        <v>0</v>
      </c>
      <c r="F148" s="122">
        <v>0</v>
      </c>
      <c r="G148" s="122">
        <v>0</v>
      </c>
      <c r="H148" s="122">
        <v>0</v>
      </c>
      <c r="I148" s="122">
        <v>0</v>
      </c>
      <c r="J148" s="122">
        <v>0</v>
      </c>
      <c r="K148" s="122">
        <v>0</v>
      </c>
      <c r="L148" s="122">
        <v>0</v>
      </c>
      <c r="M148" s="122"/>
      <c r="N148" s="122">
        <v>0</v>
      </c>
      <c r="O148" s="122">
        <v>0</v>
      </c>
    </row>
    <row r="149" spans="1:15" s="4" customFormat="1" x14ac:dyDescent="0.2">
      <c r="A149" s="20">
        <v>135</v>
      </c>
      <c r="B149" s="53" t="s">
        <v>411</v>
      </c>
      <c r="C149" s="15" t="s">
        <v>412</v>
      </c>
      <c r="D149" s="44">
        <f t="shared" si="5"/>
        <v>0</v>
      </c>
      <c r="E149" s="122">
        <v>0</v>
      </c>
      <c r="F149" s="122">
        <v>0</v>
      </c>
      <c r="G149" s="122">
        <v>0</v>
      </c>
      <c r="H149" s="122">
        <v>0</v>
      </c>
      <c r="I149" s="122">
        <v>0</v>
      </c>
      <c r="J149" s="122">
        <v>0</v>
      </c>
      <c r="K149" s="122">
        <v>0</v>
      </c>
      <c r="L149" s="122">
        <v>0</v>
      </c>
      <c r="M149" s="122"/>
      <c r="N149" s="122">
        <v>0</v>
      </c>
      <c r="O149" s="122">
        <v>0</v>
      </c>
    </row>
  </sheetData>
  <mergeCells count="22">
    <mergeCell ref="A92:A95"/>
    <mergeCell ref="B92:B95"/>
    <mergeCell ref="K5:K7"/>
    <mergeCell ref="L5:L7"/>
    <mergeCell ref="M5:M7"/>
    <mergeCell ref="I5:I7"/>
    <mergeCell ref="J5:J7"/>
    <mergeCell ref="A8:C8"/>
    <mergeCell ref="A11:C11"/>
    <mergeCell ref="E4:O4"/>
    <mergeCell ref="A2:O2"/>
    <mergeCell ref="H5:H7"/>
    <mergeCell ref="A4:A7"/>
    <mergeCell ref="B4:B7"/>
    <mergeCell ref="C4:C7"/>
    <mergeCell ref="E5:E7"/>
    <mergeCell ref="D4:D7"/>
    <mergeCell ref="F5:F7"/>
    <mergeCell ref="G5:G7"/>
    <mergeCell ref="O5:O7"/>
    <mergeCell ref="N5:N7"/>
    <mergeCell ref="M3:O3"/>
  </mergeCells>
  <pageMargins left="0" right="0" top="0" bottom="0" header="0" footer="0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49"/>
  <sheetViews>
    <sheetView zoomScale="110" zoomScaleNormal="110" workbookViewId="0">
      <pane xSplit="3" ySplit="7" topLeftCell="D8" activePane="bottomRight" state="frozen"/>
      <selection pane="topRight" activeCell="E1" sqref="E1"/>
      <selection pane="bottomLeft" activeCell="A9" sqref="A9"/>
      <selection pane="bottomRight" activeCell="S9" sqref="S9"/>
    </sheetView>
  </sheetViews>
  <sheetFormatPr defaultColWidth="9.140625" defaultRowHeight="12" x14ac:dyDescent="0.2"/>
  <cols>
    <col min="1" max="1" width="4.7109375" style="6" customWidth="1"/>
    <col min="2" max="2" width="9.28515625" style="6" customWidth="1"/>
    <col min="3" max="3" width="31.7109375" style="7" bestFit="1" customWidth="1"/>
    <col min="4" max="4" width="22.42578125" style="8" customWidth="1"/>
    <col min="5" max="5" width="13" style="8" customWidth="1"/>
    <col min="6" max="16384" width="9.140625" style="8"/>
  </cols>
  <sheetData>
    <row r="2" spans="1:5" ht="75.75" customHeight="1" x14ac:dyDescent="0.2">
      <c r="A2" s="297" t="s">
        <v>438</v>
      </c>
      <c r="B2" s="297"/>
      <c r="C2" s="297"/>
      <c r="D2" s="297"/>
      <c r="E2" s="297"/>
    </row>
    <row r="3" spans="1:5" x14ac:dyDescent="0.2">
      <c r="C3" s="9"/>
      <c r="E3" s="8" t="s">
        <v>277</v>
      </c>
    </row>
    <row r="4" spans="1:5" ht="12" customHeight="1" x14ac:dyDescent="0.2">
      <c r="A4" s="270" t="s">
        <v>43</v>
      </c>
      <c r="B4" s="270" t="s">
        <v>55</v>
      </c>
      <c r="C4" s="271" t="s">
        <v>44</v>
      </c>
      <c r="D4" s="424" t="s">
        <v>450</v>
      </c>
      <c r="E4" s="174" t="s">
        <v>415</v>
      </c>
    </row>
    <row r="5" spans="1:5" ht="12" customHeight="1" x14ac:dyDescent="0.2">
      <c r="A5" s="270"/>
      <c r="B5" s="270"/>
      <c r="C5" s="271"/>
      <c r="D5" s="424"/>
      <c r="E5" s="270" t="s">
        <v>439</v>
      </c>
    </row>
    <row r="6" spans="1:5" ht="41.25" customHeight="1" x14ac:dyDescent="0.2">
      <c r="A6" s="270"/>
      <c r="B6" s="270"/>
      <c r="C6" s="271"/>
      <c r="D6" s="424"/>
      <c r="E6" s="270"/>
    </row>
    <row r="7" spans="1:5" s="2" customFormat="1" x14ac:dyDescent="0.2">
      <c r="A7" s="265" t="s">
        <v>224</v>
      </c>
      <c r="B7" s="265"/>
      <c r="C7" s="265"/>
      <c r="D7" s="173">
        <f>D10+D9+D8</f>
        <v>859484560</v>
      </c>
      <c r="E7" s="255">
        <f>E10+E9+E8</f>
        <v>60408732</v>
      </c>
    </row>
    <row r="8" spans="1:5" s="3" customFormat="1" ht="13.5" customHeight="1" x14ac:dyDescent="0.2">
      <c r="A8" s="5"/>
      <c r="B8" s="5"/>
      <c r="C8" s="11" t="s">
        <v>53</v>
      </c>
      <c r="D8" s="122">
        <v>738</v>
      </c>
      <c r="E8" s="132">
        <v>0</v>
      </c>
    </row>
    <row r="9" spans="1:5" s="3" customFormat="1" ht="24" x14ac:dyDescent="0.2">
      <c r="A9" s="5"/>
      <c r="B9" s="5"/>
      <c r="C9" s="11" t="s">
        <v>279</v>
      </c>
      <c r="D9" s="122"/>
      <c r="E9" s="132"/>
    </row>
    <row r="10" spans="1:5" s="2" customFormat="1" x14ac:dyDescent="0.2">
      <c r="A10" s="265" t="s">
        <v>223</v>
      </c>
      <c r="B10" s="265"/>
      <c r="C10" s="265"/>
      <c r="D10" s="173">
        <f t="shared" ref="D10:E10" si="0">SUM(D11:D147)-D91</f>
        <v>859483822</v>
      </c>
      <c r="E10" s="173">
        <f t="shared" si="0"/>
        <v>60408732</v>
      </c>
    </row>
    <row r="11" spans="1:5" s="1" customFormat="1" x14ac:dyDescent="0.2">
      <c r="A11" s="20">
        <v>1</v>
      </c>
      <c r="B11" s="12" t="s">
        <v>56</v>
      </c>
      <c r="C11" s="10" t="s">
        <v>41</v>
      </c>
      <c r="D11" s="122">
        <v>5513945</v>
      </c>
      <c r="E11" s="122">
        <v>14114</v>
      </c>
    </row>
    <row r="12" spans="1:5" s="1" customFormat="1" x14ac:dyDescent="0.2">
      <c r="A12" s="20">
        <v>2</v>
      </c>
      <c r="B12" s="13" t="s">
        <v>57</v>
      </c>
      <c r="C12" s="10" t="s">
        <v>209</v>
      </c>
      <c r="D12" s="122">
        <v>4418825</v>
      </c>
      <c r="E12" s="122">
        <v>991035</v>
      </c>
    </row>
    <row r="13" spans="1:5" s="19" customFormat="1" x14ac:dyDescent="0.2">
      <c r="A13" s="20">
        <v>3</v>
      </c>
      <c r="B13" s="21" t="s">
        <v>58</v>
      </c>
      <c r="C13" s="10" t="s">
        <v>5</v>
      </c>
      <c r="D13" s="122">
        <v>13535650</v>
      </c>
      <c r="E13" s="122">
        <v>1188619</v>
      </c>
    </row>
    <row r="14" spans="1:5" s="1" customFormat="1" x14ac:dyDescent="0.2">
      <c r="A14" s="20">
        <v>4</v>
      </c>
      <c r="B14" s="12" t="s">
        <v>59</v>
      </c>
      <c r="C14" s="10" t="s">
        <v>210</v>
      </c>
      <c r="D14" s="122">
        <v>4542030</v>
      </c>
      <c r="E14" s="122">
        <v>18987</v>
      </c>
    </row>
    <row r="15" spans="1:5" s="1" customFormat="1" x14ac:dyDescent="0.2">
      <c r="A15" s="20">
        <v>5</v>
      </c>
      <c r="B15" s="12" t="s">
        <v>60</v>
      </c>
      <c r="C15" s="10" t="s">
        <v>8</v>
      </c>
      <c r="D15" s="122">
        <v>4964369</v>
      </c>
      <c r="E15" s="122">
        <v>11846</v>
      </c>
    </row>
    <row r="16" spans="1:5" s="19" customFormat="1" x14ac:dyDescent="0.2">
      <c r="A16" s="20">
        <v>6</v>
      </c>
      <c r="B16" s="21" t="s">
        <v>61</v>
      </c>
      <c r="C16" s="10" t="s">
        <v>62</v>
      </c>
      <c r="D16" s="122">
        <v>28780584</v>
      </c>
      <c r="E16" s="122">
        <v>2785982</v>
      </c>
    </row>
    <row r="17" spans="1:5" s="1" customFormat="1" x14ac:dyDescent="0.2">
      <c r="A17" s="20">
        <v>7</v>
      </c>
      <c r="B17" s="12" t="s">
        <v>63</v>
      </c>
      <c r="C17" s="10" t="s">
        <v>211</v>
      </c>
      <c r="D17" s="122">
        <v>9997910</v>
      </c>
      <c r="E17" s="122">
        <v>1368365</v>
      </c>
    </row>
    <row r="18" spans="1:5" s="1" customFormat="1" x14ac:dyDescent="0.2">
      <c r="A18" s="20">
        <v>8</v>
      </c>
      <c r="B18" s="21" t="s">
        <v>64</v>
      </c>
      <c r="C18" s="10" t="s">
        <v>17</v>
      </c>
      <c r="D18" s="122">
        <v>2838200</v>
      </c>
      <c r="E18" s="122">
        <v>11846</v>
      </c>
    </row>
    <row r="19" spans="1:5" s="1" customFormat="1" x14ac:dyDescent="0.2">
      <c r="A19" s="20">
        <v>9</v>
      </c>
      <c r="B19" s="21" t="s">
        <v>65</v>
      </c>
      <c r="C19" s="10" t="s">
        <v>6</v>
      </c>
      <c r="D19" s="122">
        <v>5730545</v>
      </c>
      <c r="E19" s="122">
        <v>350119</v>
      </c>
    </row>
    <row r="20" spans="1:5" s="1" customFormat="1" x14ac:dyDescent="0.2">
      <c r="A20" s="20">
        <v>10</v>
      </c>
      <c r="B20" s="21" t="s">
        <v>66</v>
      </c>
      <c r="C20" s="10" t="s">
        <v>18</v>
      </c>
      <c r="D20" s="122">
        <v>6183107</v>
      </c>
      <c r="E20" s="122">
        <v>28397</v>
      </c>
    </row>
    <row r="21" spans="1:5" s="1" customFormat="1" x14ac:dyDescent="0.2">
      <c r="A21" s="20">
        <v>11</v>
      </c>
      <c r="B21" s="21" t="s">
        <v>67</v>
      </c>
      <c r="C21" s="10" t="s">
        <v>7</v>
      </c>
      <c r="D21" s="122">
        <v>4927675</v>
      </c>
      <c r="E21" s="122">
        <v>9409</v>
      </c>
    </row>
    <row r="22" spans="1:5" s="1" customFormat="1" x14ac:dyDescent="0.2">
      <c r="A22" s="20">
        <v>12</v>
      </c>
      <c r="B22" s="21" t="s">
        <v>68</v>
      </c>
      <c r="C22" s="10" t="s">
        <v>19</v>
      </c>
      <c r="D22" s="122">
        <v>8092395</v>
      </c>
      <c r="E22" s="122">
        <v>1183983</v>
      </c>
    </row>
    <row r="23" spans="1:5" s="1" customFormat="1" x14ac:dyDescent="0.2">
      <c r="A23" s="20">
        <v>13</v>
      </c>
      <c r="B23" s="21" t="s">
        <v>230</v>
      </c>
      <c r="C23" s="10" t="s">
        <v>231</v>
      </c>
      <c r="D23" s="122">
        <v>0</v>
      </c>
      <c r="E23" s="122">
        <v>0</v>
      </c>
    </row>
    <row r="24" spans="1:5" s="1" customFormat="1" x14ac:dyDescent="0.2">
      <c r="A24" s="20">
        <v>14</v>
      </c>
      <c r="B24" s="21" t="s">
        <v>69</v>
      </c>
      <c r="C24" s="10" t="s">
        <v>22</v>
      </c>
      <c r="D24" s="122">
        <v>5306973</v>
      </c>
      <c r="E24" s="122">
        <v>473265</v>
      </c>
    </row>
    <row r="25" spans="1:5" s="1" customFormat="1" x14ac:dyDescent="0.2">
      <c r="A25" s="20">
        <v>15</v>
      </c>
      <c r="B25" s="21" t="s">
        <v>70</v>
      </c>
      <c r="C25" s="10" t="s">
        <v>10</v>
      </c>
      <c r="D25" s="122">
        <v>6558029</v>
      </c>
      <c r="E25" s="122">
        <v>44946</v>
      </c>
    </row>
    <row r="26" spans="1:5" s="1" customFormat="1" x14ac:dyDescent="0.2">
      <c r="A26" s="20">
        <v>16</v>
      </c>
      <c r="B26" s="21" t="s">
        <v>71</v>
      </c>
      <c r="C26" s="10" t="s">
        <v>342</v>
      </c>
      <c r="D26" s="122">
        <v>7752405</v>
      </c>
      <c r="E26" s="122">
        <v>49651</v>
      </c>
    </row>
    <row r="27" spans="1:5" s="19" customFormat="1" x14ac:dyDescent="0.2">
      <c r="A27" s="20">
        <v>17</v>
      </c>
      <c r="B27" s="21" t="s">
        <v>72</v>
      </c>
      <c r="C27" s="10" t="s">
        <v>9</v>
      </c>
      <c r="D27" s="122">
        <v>25187866</v>
      </c>
      <c r="E27" s="122">
        <v>1917514</v>
      </c>
    </row>
    <row r="28" spans="1:5" s="1" customFormat="1" x14ac:dyDescent="0.2">
      <c r="A28" s="20">
        <v>18</v>
      </c>
      <c r="B28" s="12" t="s">
        <v>73</v>
      </c>
      <c r="C28" s="10" t="s">
        <v>11</v>
      </c>
      <c r="D28" s="122">
        <v>2863820</v>
      </c>
      <c r="E28" s="122">
        <v>7141</v>
      </c>
    </row>
    <row r="29" spans="1:5" s="1" customFormat="1" x14ac:dyDescent="0.2">
      <c r="A29" s="20">
        <v>19</v>
      </c>
      <c r="B29" s="12" t="s">
        <v>74</v>
      </c>
      <c r="C29" s="10" t="s">
        <v>212</v>
      </c>
      <c r="D29" s="122">
        <v>2377737</v>
      </c>
      <c r="E29" s="122">
        <v>11846</v>
      </c>
    </row>
    <row r="30" spans="1:5" x14ac:dyDescent="0.2">
      <c r="A30" s="20">
        <v>20</v>
      </c>
      <c r="B30" s="12" t="s">
        <v>75</v>
      </c>
      <c r="C30" s="10" t="s">
        <v>343</v>
      </c>
      <c r="D30" s="122">
        <v>16883865</v>
      </c>
      <c r="E30" s="122">
        <v>1141962</v>
      </c>
    </row>
    <row r="31" spans="1:5" s="19" customFormat="1" x14ac:dyDescent="0.2">
      <c r="A31" s="20">
        <v>21</v>
      </c>
      <c r="B31" s="12" t="s">
        <v>76</v>
      </c>
      <c r="C31" s="10" t="s">
        <v>38</v>
      </c>
      <c r="D31" s="122">
        <v>8871585</v>
      </c>
      <c r="E31" s="122">
        <v>1435822</v>
      </c>
    </row>
    <row r="32" spans="1:5" s="19" customFormat="1" x14ac:dyDescent="0.2">
      <c r="A32" s="20">
        <v>22</v>
      </c>
      <c r="B32" s="21" t="s">
        <v>77</v>
      </c>
      <c r="C32" s="10" t="s">
        <v>78</v>
      </c>
      <c r="D32" s="122">
        <v>3416624</v>
      </c>
      <c r="E32" s="122">
        <v>30180</v>
      </c>
    </row>
    <row r="33" spans="1:5" s="1" customFormat="1" x14ac:dyDescent="0.2">
      <c r="A33" s="20">
        <v>23</v>
      </c>
      <c r="B33" s="21" t="s">
        <v>79</v>
      </c>
      <c r="C33" s="10" t="s">
        <v>80</v>
      </c>
      <c r="D33" s="122">
        <v>0</v>
      </c>
      <c r="E33" s="122">
        <v>0</v>
      </c>
    </row>
    <row r="34" spans="1:5" s="1" customFormat="1" ht="24" x14ac:dyDescent="0.2">
      <c r="A34" s="20">
        <v>24</v>
      </c>
      <c r="B34" s="21" t="s">
        <v>81</v>
      </c>
      <c r="C34" s="10" t="s">
        <v>82</v>
      </c>
      <c r="D34" s="122">
        <v>0</v>
      </c>
      <c r="E34" s="122">
        <v>0</v>
      </c>
    </row>
    <row r="35" spans="1:5" s="1" customFormat="1" x14ac:dyDescent="0.2">
      <c r="A35" s="20">
        <v>25</v>
      </c>
      <c r="B35" s="12" t="s">
        <v>83</v>
      </c>
      <c r="C35" s="10" t="s">
        <v>84</v>
      </c>
      <c r="D35" s="122">
        <v>65329899</v>
      </c>
      <c r="E35" s="122">
        <v>5288251</v>
      </c>
    </row>
    <row r="36" spans="1:5" s="1" customFormat="1" x14ac:dyDescent="0.2">
      <c r="A36" s="20">
        <v>26</v>
      </c>
      <c r="B36" s="21" t="s">
        <v>85</v>
      </c>
      <c r="C36" s="10" t="s">
        <v>86</v>
      </c>
      <c r="D36" s="122">
        <v>0</v>
      </c>
      <c r="E36" s="122">
        <v>0</v>
      </c>
    </row>
    <row r="37" spans="1:5" s="1" customFormat="1" x14ac:dyDescent="0.2">
      <c r="A37" s="20">
        <v>27</v>
      </c>
      <c r="B37" s="13" t="s">
        <v>87</v>
      </c>
      <c r="C37" s="10" t="s">
        <v>88</v>
      </c>
      <c r="D37" s="122">
        <v>0</v>
      </c>
      <c r="E37" s="122">
        <v>0</v>
      </c>
    </row>
    <row r="38" spans="1:5" s="19" customFormat="1" x14ac:dyDescent="0.2">
      <c r="A38" s="20">
        <v>28</v>
      </c>
      <c r="B38" s="13" t="s">
        <v>89</v>
      </c>
      <c r="C38" s="10" t="s">
        <v>39</v>
      </c>
      <c r="D38" s="122">
        <v>16654634</v>
      </c>
      <c r="E38" s="122">
        <v>1253758</v>
      </c>
    </row>
    <row r="39" spans="1:5" x14ac:dyDescent="0.2">
      <c r="A39" s="20">
        <v>29</v>
      </c>
      <c r="B39" s="12" t="s">
        <v>90</v>
      </c>
      <c r="C39" s="10" t="s">
        <v>37</v>
      </c>
      <c r="D39" s="122">
        <v>26692634</v>
      </c>
      <c r="E39" s="122">
        <v>2266783</v>
      </c>
    </row>
    <row r="40" spans="1:5" s="1" customFormat="1" x14ac:dyDescent="0.2">
      <c r="A40" s="20">
        <v>30</v>
      </c>
      <c r="B40" s="13" t="s">
        <v>91</v>
      </c>
      <c r="C40" s="10" t="s">
        <v>16</v>
      </c>
      <c r="D40" s="122">
        <v>3986874</v>
      </c>
      <c r="E40" s="122">
        <v>16551</v>
      </c>
    </row>
    <row r="41" spans="1:5" s="1" customFormat="1" x14ac:dyDescent="0.2">
      <c r="A41" s="20">
        <v>31</v>
      </c>
      <c r="B41" s="21" t="s">
        <v>92</v>
      </c>
      <c r="C41" s="10" t="s">
        <v>21</v>
      </c>
      <c r="D41" s="122">
        <v>17096354</v>
      </c>
      <c r="E41" s="122">
        <v>1305965</v>
      </c>
    </row>
    <row r="42" spans="1:5" s="1" customFormat="1" x14ac:dyDescent="0.2">
      <c r="A42" s="20">
        <v>32</v>
      </c>
      <c r="B42" s="13" t="s">
        <v>93</v>
      </c>
      <c r="C42" s="10" t="s">
        <v>24</v>
      </c>
      <c r="D42" s="122">
        <v>6941716</v>
      </c>
      <c r="E42" s="122">
        <v>555657</v>
      </c>
    </row>
    <row r="43" spans="1:5" x14ac:dyDescent="0.2">
      <c r="A43" s="20">
        <v>33</v>
      </c>
      <c r="B43" s="12" t="s">
        <v>94</v>
      </c>
      <c r="C43" s="10" t="s">
        <v>213</v>
      </c>
      <c r="D43" s="122">
        <v>14106195</v>
      </c>
      <c r="E43" s="122">
        <v>1663599</v>
      </c>
    </row>
    <row r="44" spans="1:5" s="1" customFormat="1" x14ac:dyDescent="0.2">
      <c r="A44" s="20">
        <v>34</v>
      </c>
      <c r="B44" s="14" t="s">
        <v>95</v>
      </c>
      <c r="C44" s="15" t="s">
        <v>214</v>
      </c>
      <c r="D44" s="122">
        <v>5823842</v>
      </c>
      <c r="E44" s="122">
        <v>764205</v>
      </c>
    </row>
    <row r="45" spans="1:5" s="1" customFormat="1" x14ac:dyDescent="0.2">
      <c r="A45" s="20">
        <v>35</v>
      </c>
      <c r="B45" s="12" t="s">
        <v>96</v>
      </c>
      <c r="C45" s="10" t="s">
        <v>215</v>
      </c>
      <c r="D45" s="122">
        <v>4484322</v>
      </c>
      <c r="E45" s="122">
        <v>2268</v>
      </c>
    </row>
    <row r="46" spans="1:5" s="1" customFormat="1" x14ac:dyDescent="0.2">
      <c r="A46" s="20">
        <v>36</v>
      </c>
      <c r="B46" s="12" t="s">
        <v>97</v>
      </c>
      <c r="C46" s="10" t="s">
        <v>23</v>
      </c>
      <c r="D46" s="122">
        <v>8237545</v>
      </c>
      <c r="E46" s="122">
        <v>14114</v>
      </c>
    </row>
    <row r="47" spans="1:5" s="1" customFormat="1" x14ac:dyDescent="0.2">
      <c r="A47" s="20">
        <v>37</v>
      </c>
      <c r="B47" s="21" t="s">
        <v>98</v>
      </c>
      <c r="C47" s="10" t="s">
        <v>20</v>
      </c>
      <c r="D47" s="122">
        <v>3103582</v>
      </c>
      <c r="E47" s="122">
        <v>7141</v>
      </c>
    </row>
    <row r="48" spans="1:5" s="1" customFormat="1" x14ac:dyDescent="0.2">
      <c r="A48" s="20">
        <v>38</v>
      </c>
      <c r="B48" s="13" t="s">
        <v>99</v>
      </c>
      <c r="C48" s="10" t="s">
        <v>100</v>
      </c>
      <c r="D48" s="122">
        <v>2377876</v>
      </c>
      <c r="E48" s="122">
        <v>0</v>
      </c>
    </row>
    <row r="49" spans="1:5" s="19" customFormat="1" x14ac:dyDescent="0.2">
      <c r="A49" s="20">
        <v>39</v>
      </c>
      <c r="B49" s="21" t="s">
        <v>101</v>
      </c>
      <c r="C49" s="10" t="s">
        <v>102</v>
      </c>
      <c r="D49" s="122">
        <v>22664983</v>
      </c>
      <c r="E49" s="122">
        <v>1576785</v>
      </c>
    </row>
    <row r="50" spans="1:5" s="1" customFormat="1" x14ac:dyDescent="0.2">
      <c r="A50" s="20">
        <v>40</v>
      </c>
      <c r="B50" s="12" t="s">
        <v>103</v>
      </c>
      <c r="C50" s="10" t="s">
        <v>220</v>
      </c>
      <c r="D50" s="122">
        <v>4646700</v>
      </c>
      <c r="E50" s="122">
        <v>23692</v>
      </c>
    </row>
    <row r="51" spans="1:5" s="1" customFormat="1" x14ac:dyDescent="0.2">
      <c r="A51" s="20">
        <v>41</v>
      </c>
      <c r="B51" s="12" t="s">
        <v>104</v>
      </c>
      <c r="C51" s="10" t="s">
        <v>2</v>
      </c>
      <c r="D51" s="122">
        <v>20203100</v>
      </c>
      <c r="E51" s="122">
        <v>1563753</v>
      </c>
    </row>
    <row r="52" spans="1:5" s="1" customFormat="1" x14ac:dyDescent="0.2">
      <c r="A52" s="20">
        <v>42</v>
      </c>
      <c r="B52" s="21" t="s">
        <v>105</v>
      </c>
      <c r="C52" s="10" t="s">
        <v>3</v>
      </c>
      <c r="D52" s="122">
        <v>3968016</v>
      </c>
      <c r="E52" s="122">
        <v>11846</v>
      </c>
    </row>
    <row r="53" spans="1:5" s="1" customFormat="1" x14ac:dyDescent="0.2">
      <c r="A53" s="20">
        <v>43</v>
      </c>
      <c r="B53" s="13" t="s">
        <v>151</v>
      </c>
      <c r="C53" s="10" t="s">
        <v>32</v>
      </c>
      <c r="D53" s="122">
        <v>5036625</v>
      </c>
      <c r="E53" s="122">
        <v>546642</v>
      </c>
    </row>
    <row r="54" spans="1:5" s="1" customFormat="1" x14ac:dyDescent="0.2">
      <c r="A54" s="20">
        <v>44</v>
      </c>
      <c r="B54" s="21" t="s">
        <v>106</v>
      </c>
      <c r="C54" s="10" t="s">
        <v>216</v>
      </c>
      <c r="D54" s="122">
        <v>5829609</v>
      </c>
      <c r="E54" s="122">
        <v>30833</v>
      </c>
    </row>
    <row r="55" spans="1:5" s="1" customFormat="1" x14ac:dyDescent="0.2">
      <c r="A55" s="20">
        <v>45</v>
      </c>
      <c r="B55" s="13" t="s">
        <v>107</v>
      </c>
      <c r="C55" s="10" t="s">
        <v>0</v>
      </c>
      <c r="D55" s="122">
        <v>8157588</v>
      </c>
      <c r="E55" s="122">
        <v>645017</v>
      </c>
    </row>
    <row r="56" spans="1:5" s="1" customFormat="1" x14ac:dyDescent="0.2">
      <c r="A56" s="20">
        <v>46</v>
      </c>
      <c r="B56" s="21" t="s">
        <v>108</v>
      </c>
      <c r="C56" s="10" t="s">
        <v>4</v>
      </c>
      <c r="D56" s="122">
        <v>2782301</v>
      </c>
      <c r="E56" s="122">
        <v>9409</v>
      </c>
    </row>
    <row r="57" spans="1:5" s="1" customFormat="1" x14ac:dyDescent="0.2">
      <c r="A57" s="20">
        <v>47</v>
      </c>
      <c r="B57" s="13" t="s">
        <v>109</v>
      </c>
      <c r="C57" s="10" t="s">
        <v>1</v>
      </c>
      <c r="D57" s="122">
        <v>5771715</v>
      </c>
      <c r="E57" s="122">
        <v>1015210</v>
      </c>
    </row>
    <row r="58" spans="1:5" s="1" customFormat="1" x14ac:dyDescent="0.2">
      <c r="A58" s="20">
        <v>48</v>
      </c>
      <c r="B58" s="21" t="s">
        <v>110</v>
      </c>
      <c r="C58" s="10" t="s">
        <v>217</v>
      </c>
      <c r="D58" s="122">
        <v>9985187</v>
      </c>
      <c r="E58" s="122">
        <v>478381</v>
      </c>
    </row>
    <row r="59" spans="1:5" s="1" customFormat="1" x14ac:dyDescent="0.2">
      <c r="A59" s="20">
        <v>49</v>
      </c>
      <c r="B59" s="21" t="s">
        <v>111</v>
      </c>
      <c r="C59" s="10" t="s">
        <v>25</v>
      </c>
      <c r="D59" s="122">
        <v>26180890</v>
      </c>
      <c r="E59" s="122">
        <v>1911263</v>
      </c>
    </row>
    <row r="60" spans="1:5" s="1" customFormat="1" x14ac:dyDescent="0.2">
      <c r="A60" s="20">
        <v>50</v>
      </c>
      <c r="B60" s="21" t="s">
        <v>159</v>
      </c>
      <c r="C60" s="10" t="s">
        <v>52</v>
      </c>
      <c r="D60" s="122">
        <v>5586308</v>
      </c>
      <c r="E60" s="122">
        <v>1426628</v>
      </c>
    </row>
    <row r="61" spans="1:5" s="1" customFormat="1" x14ac:dyDescent="0.2">
      <c r="A61" s="20">
        <v>51</v>
      </c>
      <c r="B61" s="21" t="s">
        <v>112</v>
      </c>
      <c r="C61" s="10" t="s">
        <v>218</v>
      </c>
      <c r="D61" s="122">
        <v>3485834</v>
      </c>
      <c r="E61" s="122">
        <v>16551</v>
      </c>
    </row>
    <row r="62" spans="1:5" s="1" customFormat="1" x14ac:dyDescent="0.2">
      <c r="A62" s="20">
        <v>52</v>
      </c>
      <c r="B62" s="13" t="s">
        <v>161</v>
      </c>
      <c r="C62" s="10" t="s">
        <v>219</v>
      </c>
      <c r="D62" s="122">
        <v>5933885</v>
      </c>
      <c r="E62" s="122">
        <v>30833</v>
      </c>
    </row>
    <row r="63" spans="1:5" s="1" customFormat="1" x14ac:dyDescent="0.2">
      <c r="A63" s="20">
        <v>53</v>
      </c>
      <c r="B63" s="21" t="s">
        <v>222</v>
      </c>
      <c r="C63" s="10" t="s">
        <v>221</v>
      </c>
      <c r="D63" s="122">
        <v>0</v>
      </c>
      <c r="E63" s="122">
        <v>0</v>
      </c>
    </row>
    <row r="64" spans="1:5" s="1" customFormat="1" x14ac:dyDescent="0.2">
      <c r="A64" s="20">
        <v>54</v>
      </c>
      <c r="B64" s="21" t="s">
        <v>232</v>
      </c>
      <c r="C64" s="10" t="s">
        <v>233</v>
      </c>
      <c r="D64" s="122">
        <v>0</v>
      </c>
      <c r="E64" s="122">
        <v>0</v>
      </c>
    </row>
    <row r="65" spans="1:5" s="1" customFormat="1" x14ac:dyDescent="0.2">
      <c r="A65" s="20">
        <v>55</v>
      </c>
      <c r="B65" s="21" t="s">
        <v>113</v>
      </c>
      <c r="C65" s="10" t="s">
        <v>51</v>
      </c>
      <c r="D65" s="122">
        <v>1447349</v>
      </c>
      <c r="E65" s="122">
        <v>248424</v>
      </c>
    </row>
    <row r="66" spans="1:5" s="1" customFormat="1" x14ac:dyDescent="0.2">
      <c r="A66" s="20">
        <v>56</v>
      </c>
      <c r="B66" s="13" t="s">
        <v>114</v>
      </c>
      <c r="C66" s="10" t="s">
        <v>234</v>
      </c>
      <c r="D66" s="122">
        <v>868631</v>
      </c>
      <c r="E66" s="122">
        <v>220028</v>
      </c>
    </row>
    <row r="67" spans="1:5" s="1" customFormat="1" x14ac:dyDescent="0.2">
      <c r="A67" s="20">
        <v>57</v>
      </c>
      <c r="B67" s="12" t="s">
        <v>115</v>
      </c>
      <c r="C67" s="10" t="s">
        <v>417</v>
      </c>
      <c r="D67" s="122">
        <v>0</v>
      </c>
      <c r="E67" s="122">
        <v>0</v>
      </c>
    </row>
    <row r="68" spans="1:5" s="1" customFormat="1" x14ac:dyDescent="0.2">
      <c r="A68" s="20">
        <v>58</v>
      </c>
      <c r="B68" s="13" t="s">
        <v>117</v>
      </c>
      <c r="C68" s="10" t="s">
        <v>235</v>
      </c>
      <c r="D68" s="122">
        <v>1952088</v>
      </c>
      <c r="E68" s="122">
        <v>402250</v>
      </c>
    </row>
    <row r="69" spans="1:5" s="1" customFormat="1" x14ac:dyDescent="0.2">
      <c r="A69" s="20">
        <v>59</v>
      </c>
      <c r="B69" s="21" t="s">
        <v>118</v>
      </c>
      <c r="C69" s="10" t="s">
        <v>325</v>
      </c>
      <c r="D69" s="122">
        <v>0</v>
      </c>
      <c r="E69" s="122">
        <v>0</v>
      </c>
    </row>
    <row r="70" spans="1:5" s="1" customFormat="1" ht="24" x14ac:dyDescent="0.2">
      <c r="A70" s="20">
        <v>60</v>
      </c>
      <c r="B70" s="12" t="s">
        <v>119</v>
      </c>
      <c r="C70" s="10" t="s">
        <v>236</v>
      </c>
      <c r="D70" s="122">
        <v>0</v>
      </c>
      <c r="E70" s="122">
        <v>0</v>
      </c>
    </row>
    <row r="71" spans="1:5" s="1" customFormat="1" ht="24" x14ac:dyDescent="0.2">
      <c r="A71" s="20">
        <v>61</v>
      </c>
      <c r="B71" s="12" t="s">
        <v>120</v>
      </c>
      <c r="C71" s="10" t="s">
        <v>237</v>
      </c>
      <c r="D71" s="122">
        <v>0</v>
      </c>
      <c r="E71" s="122">
        <v>0</v>
      </c>
    </row>
    <row r="72" spans="1:5" s="1" customFormat="1" x14ac:dyDescent="0.2">
      <c r="A72" s="20">
        <v>62</v>
      </c>
      <c r="B72" s="13" t="s">
        <v>121</v>
      </c>
      <c r="C72" s="10" t="s">
        <v>238</v>
      </c>
      <c r="D72" s="122">
        <v>20830132</v>
      </c>
      <c r="E72" s="122">
        <v>1740383</v>
      </c>
    </row>
    <row r="73" spans="1:5" s="1" customFormat="1" x14ac:dyDescent="0.2">
      <c r="A73" s="20">
        <v>63</v>
      </c>
      <c r="B73" s="13" t="s">
        <v>122</v>
      </c>
      <c r="C73" s="10" t="s">
        <v>50</v>
      </c>
      <c r="D73" s="122">
        <v>12917666</v>
      </c>
      <c r="E73" s="122">
        <v>1032085</v>
      </c>
    </row>
    <row r="74" spans="1:5" s="1" customFormat="1" x14ac:dyDescent="0.2">
      <c r="A74" s="20">
        <v>64</v>
      </c>
      <c r="B74" s="13" t="s">
        <v>123</v>
      </c>
      <c r="C74" s="10" t="s">
        <v>239</v>
      </c>
      <c r="D74" s="122">
        <v>29258311</v>
      </c>
      <c r="E74" s="122">
        <v>1778638</v>
      </c>
    </row>
    <row r="75" spans="1:5" s="1" customFormat="1" ht="24" x14ac:dyDescent="0.2">
      <c r="A75" s="20">
        <v>65</v>
      </c>
      <c r="B75" s="13" t="s">
        <v>124</v>
      </c>
      <c r="C75" s="10" t="s">
        <v>240</v>
      </c>
      <c r="D75" s="122">
        <v>0</v>
      </c>
      <c r="E75" s="122">
        <v>0</v>
      </c>
    </row>
    <row r="76" spans="1:5" s="1" customFormat="1" ht="24" x14ac:dyDescent="0.2">
      <c r="A76" s="20">
        <v>66</v>
      </c>
      <c r="B76" s="12" t="s">
        <v>125</v>
      </c>
      <c r="C76" s="10" t="s">
        <v>241</v>
      </c>
      <c r="D76" s="122">
        <v>0</v>
      </c>
      <c r="E76" s="122">
        <v>0</v>
      </c>
    </row>
    <row r="77" spans="1:5" s="1" customFormat="1" ht="24" x14ac:dyDescent="0.2">
      <c r="A77" s="20">
        <v>67</v>
      </c>
      <c r="B77" s="13" t="s">
        <v>126</v>
      </c>
      <c r="C77" s="10" t="s">
        <v>242</v>
      </c>
      <c r="D77" s="122">
        <v>0</v>
      </c>
      <c r="E77" s="122">
        <v>0</v>
      </c>
    </row>
    <row r="78" spans="1:5" s="1" customFormat="1" ht="24" x14ac:dyDescent="0.2">
      <c r="A78" s="20">
        <v>68</v>
      </c>
      <c r="B78" s="13" t="s">
        <v>127</v>
      </c>
      <c r="C78" s="10" t="s">
        <v>243</v>
      </c>
      <c r="D78" s="122">
        <v>0</v>
      </c>
      <c r="E78" s="122">
        <v>0</v>
      </c>
    </row>
    <row r="79" spans="1:5" s="1" customFormat="1" ht="24" x14ac:dyDescent="0.2">
      <c r="A79" s="20">
        <v>69</v>
      </c>
      <c r="B79" s="12" t="s">
        <v>128</v>
      </c>
      <c r="C79" s="10" t="s">
        <v>244</v>
      </c>
      <c r="D79" s="122">
        <v>0</v>
      </c>
      <c r="E79" s="122">
        <v>0</v>
      </c>
    </row>
    <row r="80" spans="1:5" s="1" customFormat="1" ht="24" x14ac:dyDescent="0.2">
      <c r="A80" s="20">
        <v>70</v>
      </c>
      <c r="B80" s="12" t="s">
        <v>129</v>
      </c>
      <c r="C80" s="10" t="s">
        <v>245</v>
      </c>
      <c r="D80" s="122">
        <v>0</v>
      </c>
      <c r="E80" s="122">
        <v>0</v>
      </c>
    </row>
    <row r="81" spans="1:5" s="1" customFormat="1" ht="24" x14ac:dyDescent="0.2">
      <c r="A81" s="20">
        <v>71</v>
      </c>
      <c r="B81" s="12" t="s">
        <v>130</v>
      </c>
      <c r="C81" s="10" t="s">
        <v>246</v>
      </c>
      <c r="D81" s="122">
        <v>0</v>
      </c>
      <c r="E81" s="122">
        <v>0</v>
      </c>
    </row>
    <row r="82" spans="1:5" s="1" customFormat="1" x14ac:dyDescent="0.2">
      <c r="A82" s="20">
        <v>72</v>
      </c>
      <c r="B82" s="21" t="s">
        <v>131</v>
      </c>
      <c r="C82" s="10" t="s">
        <v>132</v>
      </c>
      <c r="D82" s="122">
        <v>19712486</v>
      </c>
      <c r="E82" s="122">
        <v>1445064</v>
      </c>
    </row>
    <row r="83" spans="1:5" s="1" customFormat="1" x14ac:dyDescent="0.2">
      <c r="A83" s="20">
        <v>73</v>
      </c>
      <c r="B83" s="12" t="s">
        <v>133</v>
      </c>
      <c r="C83" s="10" t="s">
        <v>247</v>
      </c>
      <c r="D83" s="122">
        <v>38316671</v>
      </c>
      <c r="E83" s="122">
        <v>2226553</v>
      </c>
    </row>
    <row r="84" spans="1:5" s="1" customFormat="1" x14ac:dyDescent="0.2">
      <c r="A84" s="20">
        <v>74</v>
      </c>
      <c r="B84" s="21" t="s">
        <v>134</v>
      </c>
      <c r="C84" s="10" t="s">
        <v>35</v>
      </c>
      <c r="D84" s="122">
        <v>20889384</v>
      </c>
      <c r="E84" s="122">
        <v>1157372</v>
      </c>
    </row>
    <row r="85" spans="1:5" s="1" customFormat="1" x14ac:dyDescent="0.2">
      <c r="A85" s="20">
        <v>75</v>
      </c>
      <c r="B85" s="12" t="s">
        <v>135</v>
      </c>
      <c r="C85" s="10" t="s">
        <v>413</v>
      </c>
      <c r="D85" s="122">
        <v>15677682</v>
      </c>
      <c r="E85" s="122">
        <v>1064702</v>
      </c>
    </row>
    <row r="86" spans="1:5" s="1" customFormat="1" x14ac:dyDescent="0.2">
      <c r="A86" s="20">
        <v>76</v>
      </c>
      <c r="B86" s="12" t="s">
        <v>136</v>
      </c>
      <c r="C86" s="10" t="s">
        <v>36</v>
      </c>
      <c r="D86" s="122">
        <v>42225520</v>
      </c>
      <c r="E86" s="122">
        <v>2947148</v>
      </c>
    </row>
    <row r="87" spans="1:5" s="1" customFormat="1" x14ac:dyDescent="0.2">
      <c r="A87" s="20">
        <v>77</v>
      </c>
      <c r="B87" s="12" t="s">
        <v>137</v>
      </c>
      <c r="C87" s="10" t="s">
        <v>49</v>
      </c>
      <c r="D87" s="122">
        <v>2083573</v>
      </c>
      <c r="E87" s="122">
        <v>376289</v>
      </c>
    </row>
    <row r="88" spans="1:5" s="1" customFormat="1" x14ac:dyDescent="0.2">
      <c r="A88" s="20">
        <v>78</v>
      </c>
      <c r="B88" s="12" t="s">
        <v>138</v>
      </c>
      <c r="C88" s="10" t="s">
        <v>228</v>
      </c>
      <c r="D88" s="122">
        <v>28334484</v>
      </c>
      <c r="E88" s="122">
        <v>1871119</v>
      </c>
    </row>
    <row r="89" spans="1:5" s="1" customFormat="1" x14ac:dyDescent="0.2">
      <c r="A89" s="20">
        <v>79</v>
      </c>
      <c r="B89" s="12" t="s">
        <v>139</v>
      </c>
      <c r="C89" s="10" t="s">
        <v>309</v>
      </c>
      <c r="D89" s="122">
        <v>857968</v>
      </c>
      <c r="E89" s="122">
        <v>0</v>
      </c>
    </row>
    <row r="90" spans="1:5" s="1" customFormat="1" x14ac:dyDescent="0.2">
      <c r="A90" s="20">
        <v>80</v>
      </c>
      <c r="B90" s="13" t="s">
        <v>140</v>
      </c>
      <c r="C90" s="10" t="s">
        <v>258</v>
      </c>
      <c r="D90" s="122">
        <v>0</v>
      </c>
      <c r="E90" s="122">
        <v>0</v>
      </c>
    </row>
    <row r="91" spans="1:5" s="1" customFormat="1" ht="24" x14ac:dyDescent="0.2">
      <c r="A91" s="256">
        <v>81</v>
      </c>
      <c r="B91" s="259" t="s">
        <v>141</v>
      </c>
      <c r="C91" s="16" t="s">
        <v>248</v>
      </c>
      <c r="D91" s="122">
        <v>83891</v>
      </c>
      <c r="E91" s="122">
        <v>0</v>
      </c>
    </row>
    <row r="92" spans="1:5" s="1" customFormat="1" ht="36" x14ac:dyDescent="0.2">
      <c r="A92" s="257"/>
      <c r="B92" s="260"/>
      <c r="C92" s="10" t="s">
        <v>307</v>
      </c>
      <c r="D92" s="122">
        <v>83891</v>
      </c>
      <c r="E92" s="122">
        <v>0</v>
      </c>
    </row>
    <row r="93" spans="1:5" s="1" customFormat="1" ht="24" x14ac:dyDescent="0.2">
      <c r="A93" s="257"/>
      <c r="B93" s="260"/>
      <c r="C93" s="10" t="s">
        <v>249</v>
      </c>
      <c r="D93" s="122">
        <v>0</v>
      </c>
      <c r="E93" s="122">
        <v>0</v>
      </c>
    </row>
    <row r="94" spans="1:5" s="1" customFormat="1" ht="36" x14ac:dyDescent="0.2">
      <c r="A94" s="258"/>
      <c r="B94" s="261"/>
      <c r="C94" s="22" t="s">
        <v>308</v>
      </c>
      <c r="D94" s="122">
        <v>0</v>
      </c>
      <c r="E94" s="122">
        <v>0</v>
      </c>
    </row>
    <row r="95" spans="1:5" s="1" customFormat="1" ht="24" x14ac:dyDescent="0.2">
      <c r="A95" s="20">
        <v>82</v>
      </c>
      <c r="B95" s="13" t="s">
        <v>142</v>
      </c>
      <c r="C95" s="10" t="s">
        <v>48</v>
      </c>
      <c r="D95" s="122">
        <v>0</v>
      </c>
      <c r="E95" s="122">
        <v>0</v>
      </c>
    </row>
    <row r="96" spans="1:5" s="1" customFormat="1" x14ac:dyDescent="0.2">
      <c r="A96" s="20">
        <v>83</v>
      </c>
      <c r="B96" s="13" t="s">
        <v>143</v>
      </c>
      <c r="C96" s="10" t="s">
        <v>144</v>
      </c>
      <c r="D96" s="122">
        <v>1074734</v>
      </c>
      <c r="E96" s="122">
        <v>0</v>
      </c>
    </row>
    <row r="97" spans="1:5" s="1" customFormat="1" x14ac:dyDescent="0.2">
      <c r="A97" s="20">
        <v>84</v>
      </c>
      <c r="B97" s="21" t="s">
        <v>145</v>
      </c>
      <c r="C97" s="10" t="s">
        <v>146</v>
      </c>
      <c r="D97" s="122">
        <v>7692641</v>
      </c>
      <c r="E97" s="122">
        <v>0</v>
      </c>
    </row>
    <row r="98" spans="1:5" s="1" customFormat="1" x14ac:dyDescent="0.2">
      <c r="A98" s="20">
        <v>85</v>
      </c>
      <c r="B98" s="13" t="s">
        <v>147</v>
      </c>
      <c r="C98" s="10" t="s">
        <v>27</v>
      </c>
      <c r="D98" s="122">
        <v>3237987</v>
      </c>
      <c r="E98" s="122">
        <v>21255</v>
      </c>
    </row>
    <row r="99" spans="1:5" s="1" customFormat="1" x14ac:dyDescent="0.2">
      <c r="A99" s="20">
        <v>86</v>
      </c>
      <c r="B99" s="21" t="s">
        <v>148</v>
      </c>
      <c r="C99" s="10" t="s">
        <v>12</v>
      </c>
      <c r="D99" s="122">
        <v>3647347</v>
      </c>
      <c r="E99" s="122">
        <v>14114</v>
      </c>
    </row>
    <row r="100" spans="1:5" s="1" customFormat="1" x14ac:dyDescent="0.2">
      <c r="A100" s="20">
        <v>87</v>
      </c>
      <c r="B100" s="21" t="s">
        <v>149</v>
      </c>
      <c r="C100" s="10" t="s">
        <v>26</v>
      </c>
      <c r="D100" s="122">
        <v>9542368</v>
      </c>
      <c r="E100" s="122">
        <v>832624</v>
      </c>
    </row>
    <row r="101" spans="1:5" s="1" customFormat="1" x14ac:dyDescent="0.2">
      <c r="A101" s="20">
        <v>88</v>
      </c>
      <c r="B101" s="13" t="s">
        <v>150</v>
      </c>
      <c r="C101" s="10" t="s">
        <v>42</v>
      </c>
      <c r="D101" s="122">
        <v>4516183</v>
      </c>
      <c r="E101" s="122">
        <v>9409</v>
      </c>
    </row>
    <row r="102" spans="1:5" s="1" customFormat="1" x14ac:dyDescent="0.2">
      <c r="A102" s="20">
        <v>89</v>
      </c>
      <c r="B102" s="12" t="s">
        <v>152</v>
      </c>
      <c r="C102" s="10" t="s">
        <v>28</v>
      </c>
      <c r="D102" s="122">
        <v>10697588</v>
      </c>
      <c r="E102" s="122">
        <v>895614</v>
      </c>
    </row>
    <row r="103" spans="1:5" s="1" customFormat="1" x14ac:dyDescent="0.2">
      <c r="A103" s="20">
        <v>90</v>
      </c>
      <c r="B103" s="12" t="s">
        <v>153</v>
      </c>
      <c r="C103" s="10" t="s">
        <v>29</v>
      </c>
      <c r="D103" s="122">
        <v>9568247</v>
      </c>
      <c r="E103" s="122">
        <v>1370940</v>
      </c>
    </row>
    <row r="104" spans="1:5" s="1" customFormat="1" x14ac:dyDescent="0.2">
      <c r="A104" s="20">
        <v>91</v>
      </c>
      <c r="B104" s="21" t="s">
        <v>154</v>
      </c>
      <c r="C104" s="10" t="s">
        <v>14</v>
      </c>
      <c r="D104" s="122">
        <v>4510625</v>
      </c>
      <c r="E104" s="122">
        <v>623366</v>
      </c>
    </row>
    <row r="105" spans="1:5" s="19" customFormat="1" x14ac:dyDescent="0.2">
      <c r="A105" s="20">
        <v>92</v>
      </c>
      <c r="B105" s="12" t="s">
        <v>155</v>
      </c>
      <c r="C105" s="10" t="s">
        <v>30</v>
      </c>
      <c r="D105" s="122">
        <v>5407467</v>
      </c>
      <c r="E105" s="122">
        <v>28397</v>
      </c>
    </row>
    <row r="106" spans="1:5" s="1" customFormat="1" x14ac:dyDescent="0.2">
      <c r="A106" s="20">
        <v>93</v>
      </c>
      <c r="B106" s="12" t="s">
        <v>156</v>
      </c>
      <c r="C106" s="10" t="s">
        <v>15</v>
      </c>
      <c r="D106" s="122">
        <v>4676909</v>
      </c>
      <c r="E106" s="122">
        <v>14114</v>
      </c>
    </row>
    <row r="107" spans="1:5" s="1" customFormat="1" x14ac:dyDescent="0.2">
      <c r="A107" s="20">
        <v>94</v>
      </c>
      <c r="B107" s="13" t="s">
        <v>157</v>
      </c>
      <c r="C107" s="10" t="s">
        <v>13</v>
      </c>
      <c r="D107" s="122">
        <v>6678340</v>
      </c>
      <c r="E107" s="122">
        <v>1049719</v>
      </c>
    </row>
    <row r="108" spans="1:5" s="1" customFormat="1" x14ac:dyDescent="0.2">
      <c r="A108" s="20">
        <v>95</v>
      </c>
      <c r="B108" s="21" t="s">
        <v>158</v>
      </c>
      <c r="C108" s="10" t="s">
        <v>31</v>
      </c>
      <c r="D108" s="122">
        <v>3803483</v>
      </c>
      <c r="E108" s="122">
        <v>28397</v>
      </c>
    </row>
    <row r="109" spans="1:5" s="1" customFormat="1" x14ac:dyDescent="0.2">
      <c r="A109" s="20">
        <v>96</v>
      </c>
      <c r="B109" s="12" t="s">
        <v>160</v>
      </c>
      <c r="C109" s="10" t="s">
        <v>33</v>
      </c>
      <c r="D109" s="122">
        <v>9018741</v>
      </c>
      <c r="E109" s="122">
        <v>958866</v>
      </c>
    </row>
    <row r="110" spans="1:5" s="1" customFormat="1" x14ac:dyDescent="0.2">
      <c r="A110" s="20">
        <v>97</v>
      </c>
      <c r="B110" s="12" t="s">
        <v>162</v>
      </c>
      <c r="C110" s="10" t="s">
        <v>163</v>
      </c>
      <c r="D110" s="122">
        <v>0</v>
      </c>
      <c r="E110" s="122">
        <v>0</v>
      </c>
    </row>
    <row r="111" spans="1:5" s="1" customFormat="1" x14ac:dyDescent="0.2">
      <c r="A111" s="20">
        <v>98</v>
      </c>
      <c r="B111" s="12" t="s">
        <v>164</v>
      </c>
      <c r="C111" s="10" t="s">
        <v>165</v>
      </c>
      <c r="D111" s="122">
        <v>0</v>
      </c>
      <c r="E111" s="122">
        <v>0</v>
      </c>
    </row>
    <row r="112" spans="1:5" s="1" customFormat="1" x14ac:dyDescent="0.2">
      <c r="A112" s="20">
        <v>99</v>
      </c>
      <c r="B112" s="21" t="s">
        <v>166</v>
      </c>
      <c r="C112" s="10" t="s">
        <v>167</v>
      </c>
      <c r="D112" s="122">
        <v>0</v>
      </c>
      <c r="E112" s="122">
        <v>0</v>
      </c>
    </row>
    <row r="113" spans="1:5" s="1" customFormat="1" x14ac:dyDescent="0.2">
      <c r="A113" s="20">
        <v>100</v>
      </c>
      <c r="B113" s="21" t="s">
        <v>168</v>
      </c>
      <c r="C113" s="10" t="s">
        <v>169</v>
      </c>
      <c r="D113" s="122">
        <v>0</v>
      </c>
      <c r="E113" s="122">
        <v>0</v>
      </c>
    </row>
    <row r="114" spans="1:5" s="1" customFormat="1" ht="24" x14ac:dyDescent="0.2">
      <c r="A114" s="20">
        <v>101</v>
      </c>
      <c r="B114" s="21" t="s">
        <v>170</v>
      </c>
      <c r="C114" s="10" t="s">
        <v>171</v>
      </c>
      <c r="D114" s="122">
        <v>0</v>
      </c>
      <c r="E114" s="122">
        <v>0</v>
      </c>
    </row>
    <row r="115" spans="1:5" s="1" customFormat="1" x14ac:dyDescent="0.2">
      <c r="A115" s="20">
        <v>102</v>
      </c>
      <c r="B115" s="21" t="s">
        <v>172</v>
      </c>
      <c r="C115" s="10" t="s">
        <v>173</v>
      </c>
      <c r="D115" s="122">
        <v>0</v>
      </c>
      <c r="E115" s="122">
        <v>0</v>
      </c>
    </row>
    <row r="116" spans="1:5" s="1" customFormat="1" x14ac:dyDescent="0.2">
      <c r="A116" s="20">
        <v>103</v>
      </c>
      <c r="B116" s="21" t="s">
        <v>174</v>
      </c>
      <c r="C116" s="10" t="s">
        <v>175</v>
      </c>
      <c r="D116" s="122">
        <v>0</v>
      </c>
      <c r="E116" s="122">
        <v>0</v>
      </c>
    </row>
    <row r="117" spans="1:5" s="1" customFormat="1" x14ac:dyDescent="0.2">
      <c r="A117" s="20">
        <v>104</v>
      </c>
      <c r="B117" s="17" t="s">
        <v>176</v>
      </c>
      <c r="C117" s="15" t="s">
        <v>177</v>
      </c>
      <c r="D117" s="122">
        <v>0</v>
      </c>
      <c r="E117" s="122">
        <v>0</v>
      </c>
    </row>
    <row r="118" spans="1:5" s="1" customFormat="1" x14ac:dyDescent="0.2">
      <c r="A118" s="20">
        <v>105</v>
      </c>
      <c r="B118" s="13" t="s">
        <v>178</v>
      </c>
      <c r="C118" s="10" t="s">
        <v>179</v>
      </c>
      <c r="D118" s="122">
        <v>0</v>
      </c>
      <c r="E118" s="122">
        <v>0</v>
      </c>
    </row>
    <row r="119" spans="1:5" s="1" customFormat="1" x14ac:dyDescent="0.2">
      <c r="A119" s="20">
        <v>106</v>
      </c>
      <c r="B119" s="21" t="s">
        <v>180</v>
      </c>
      <c r="C119" s="10" t="s">
        <v>181</v>
      </c>
      <c r="D119" s="122">
        <v>0</v>
      </c>
      <c r="E119" s="122">
        <v>0</v>
      </c>
    </row>
    <row r="120" spans="1:5" s="1" customFormat="1" x14ac:dyDescent="0.2">
      <c r="A120" s="20">
        <v>107</v>
      </c>
      <c r="B120" s="12" t="s">
        <v>182</v>
      </c>
      <c r="C120" s="18" t="s">
        <v>183</v>
      </c>
      <c r="D120" s="122">
        <v>0</v>
      </c>
      <c r="E120" s="122">
        <v>0</v>
      </c>
    </row>
    <row r="121" spans="1:5" s="1" customFormat="1" x14ac:dyDescent="0.2">
      <c r="A121" s="20">
        <v>108</v>
      </c>
      <c r="B121" s="21" t="s">
        <v>184</v>
      </c>
      <c r="C121" s="10" t="s">
        <v>261</v>
      </c>
      <c r="D121" s="122">
        <v>0</v>
      </c>
      <c r="E121" s="122">
        <v>0</v>
      </c>
    </row>
    <row r="122" spans="1:5" s="1" customFormat="1" x14ac:dyDescent="0.2">
      <c r="A122" s="20">
        <v>109</v>
      </c>
      <c r="B122" s="13" t="s">
        <v>185</v>
      </c>
      <c r="C122" s="10" t="s">
        <v>250</v>
      </c>
      <c r="D122" s="122">
        <v>0</v>
      </c>
      <c r="E122" s="122">
        <v>0</v>
      </c>
    </row>
    <row r="123" spans="1:5" s="1" customFormat="1" x14ac:dyDescent="0.2">
      <c r="A123" s="20">
        <v>110</v>
      </c>
      <c r="B123" s="12" t="s">
        <v>329</v>
      </c>
      <c r="C123" s="10" t="s">
        <v>317</v>
      </c>
      <c r="D123" s="122">
        <v>0</v>
      </c>
      <c r="E123" s="122">
        <v>0</v>
      </c>
    </row>
    <row r="124" spans="1:5" s="1" customFormat="1" x14ac:dyDescent="0.2">
      <c r="A124" s="20">
        <v>111</v>
      </c>
      <c r="B124" s="53" t="s">
        <v>418</v>
      </c>
      <c r="C124" s="15" t="s">
        <v>419</v>
      </c>
      <c r="D124" s="122">
        <v>0</v>
      </c>
      <c r="E124" s="122">
        <v>0</v>
      </c>
    </row>
    <row r="125" spans="1:5" s="1" customFormat="1" x14ac:dyDescent="0.2">
      <c r="A125" s="20">
        <v>112</v>
      </c>
      <c r="B125" s="13" t="s">
        <v>186</v>
      </c>
      <c r="C125" s="10" t="s">
        <v>320</v>
      </c>
      <c r="D125" s="122">
        <v>0</v>
      </c>
      <c r="E125" s="122">
        <v>0</v>
      </c>
    </row>
    <row r="126" spans="1:5" s="1" customFormat="1" x14ac:dyDescent="0.2">
      <c r="A126" s="20">
        <v>113</v>
      </c>
      <c r="B126" s="21" t="s">
        <v>187</v>
      </c>
      <c r="C126" s="10" t="s">
        <v>188</v>
      </c>
      <c r="D126" s="122">
        <v>0</v>
      </c>
      <c r="E126" s="122">
        <v>0</v>
      </c>
    </row>
    <row r="127" spans="1:5" s="1" customFormat="1" ht="24" x14ac:dyDescent="0.2">
      <c r="A127" s="20">
        <v>114</v>
      </c>
      <c r="B127" s="21" t="s">
        <v>189</v>
      </c>
      <c r="C127" s="35" t="s">
        <v>306</v>
      </c>
      <c r="D127" s="122">
        <v>0</v>
      </c>
      <c r="E127" s="122">
        <v>0</v>
      </c>
    </row>
    <row r="128" spans="1:5" s="1" customFormat="1" x14ac:dyDescent="0.2">
      <c r="A128" s="20">
        <v>115</v>
      </c>
      <c r="B128" s="21" t="s">
        <v>190</v>
      </c>
      <c r="C128" s="10" t="s">
        <v>225</v>
      </c>
      <c r="D128" s="122">
        <v>22414712</v>
      </c>
      <c r="E128" s="122">
        <v>0</v>
      </c>
    </row>
    <row r="129" spans="1:5" x14ac:dyDescent="0.2">
      <c r="A129" s="20">
        <v>116</v>
      </c>
      <c r="B129" s="21" t="s">
        <v>191</v>
      </c>
      <c r="C129" s="10" t="s">
        <v>192</v>
      </c>
      <c r="D129" s="122">
        <v>0</v>
      </c>
      <c r="E129" s="122">
        <v>0</v>
      </c>
    </row>
    <row r="130" spans="1:5" s="1" customFormat="1" x14ac:dyDescent="0.2">
      <c r="A130" s="20">
        <v>117</v>
      </c>
      <c r="B130" s="21" t="s">
        <v>193</v>
      </c>
      <c r="C130" s="10" t="s">
        <v>40</v>
      </c>
      <c r="D130" s="122">
        <v>22618</v>
      </c>
      <c r="E130" s="122">
        <v>0</v>
      </c>
    </row>
    <row r="131" spans="1:5" s="1" customFormat="1" x14ac:dyDescent="0.2">
      <c r="A131" s="20">
        <v>118</v>
      </c>
      <c r="B131" s="12" t="s">
        <v>194</v>
      </c>
      <c r="C131" s="10" t="s">
        <v>45</v>
      </c>
      <c r="D131" s="122">
        <v>0</v>
      </c>
      <c r="E131" s="122">
        <v>0</v>
      </c>
    </row>
    <row r="132" spans="1:5" s="1" customFormat="1" x14ac:dyDescent="0.2">
      <c r="A132" s="20">
        <v>119</v>
      </c>
      <c r="B132" s="12" t="s">
        <v>195</v>
      </c>
      <c r="C132" s="10" t="s">
        <v>227</v>
      </c>
      <c r="D132" s="122">
        <v>0</v>
      </c>
      <c r="E132" s="122">
        <v>0</v>
      </c>
    </row>
    <row r="133" spans="1:5" s="1" customFormat="1" x14ac:dyDescent="0.2">
      <c r="A133" s="20">
        <v>120</v>
      </c>
      <c r="B133" s="12" t="s">
        <v>196</v>
      </c>
      <c r="C133" s="10" t="s">
        <v>47</v>
      </c>
      <c r="D133" s="122">
        <v>1981245</v>
      </c>
      <c r="E133" s="122">
        <v>0</v>
      </c>
    </row>
    <row r="134" spans="1:5" s="1" customFormat="1" x14ac:dyDescent="0.2">
      <c r="A134" s="20">
        <v>121</v>
      </c>
      <c r="B134" s="21" t="s">
        <v>197</v>
      </c>
      <c r="C134" s="10" t="s">
        <v>46</v>
      </c>
      <c r="D134" s="122">
        <v>0</v>
      </c>
      <c r="E134" s="122">
        <v>0</v>
      </c>
    </row>
    <row r="135" spans="1:5" s="1" customFormat="1" x14ac:dyDescent="0.2">
      <c r="A135" s="20">
        <v>122</v>
      </c>
      <c r="B135" s="21" t="s">
        <v>198</v>
      </c>
      <c r="C135" s="10" t="s">
        <v>199</v>
      </c>
      <c r="D135" s="122">
        <v>0</v>
      </c>
      <c r="E135" s="122">
        <v>0</v>
      </c>
    </row>
    <row r="136" spans="1:5" s="1" customFormat="1" x14ac:dyDescent="0.2">
      <c r="A136" s="20">
        <v>123</v>
      </c>
      <c r="B136" s="21" t="s">
        <v>200</v>
      </c>
      <c r="C136" s="10" t="s">
        <v>468</v>
      </c>
      <c r="D136" s="122">
        <v>0</v>
      </c>
      <c r="E136" s="122">
        <v>0</v>
      </c>
    </row>
    <row r="137" spans="1:5" s="1" customFormat="1" x14ac:dyDescent="0.2">
      <c r="A137" s="20">
        <v>124</v>
      </c>
      <c r="B137" s="12" t="s">
        <v>201</v>
      </c>
      <c r="C137" s="10" t="s">
        <v>226</v>
      </c>
      <c r="D137" s="122">
        <v>13947368</v>
      </c>
      <c r="E137" s="122">
        <v>1174406</v>
      </c>
    </row>
    <row r="138" spans="1:5" s="1" customFormat="1" ht="24" x14ac:dyDescent="0.2">
      <c r="A138" s="20">
        <v>125</v>
      </c>
      <c r="B138" s="13" t="s">
        <v>202</v>
      </c>
      <c r="C138" s="10" t="s">
        <v>459</v>
      </c>
      <c r="D138" s="122">
        <v>17777030</v>
      </c>
      <c r="E138" s="122">
        <v>1377292</v>
      </c>
    </row>
    <row r="139" spans="1:5" x14ac:dyDescent="0.2">
      <c r="A139" s="20">
        <v>126</v>
      </c>
      <c r="B139" s="21" t="s">
        <v>203</v>
      </c>
      <c r="C139" s="10" t="s">
        <v>204</v>
      </c>
      <c r="D139" s="122">
        <v>0</v>
      </c>
      <c r="E139" s="122">
        <v>0</v>
      </c>
    </row>
    <row r="140" spans="1:5" x14ac:dyDescent="0.2">
      <c r="A140" s="20">
        <v>127</v>
      </c>
      <c r="B140" s="12" t="s">
        <v>205</v>
      </c>
      <c r="C140" s="10" t="s">
        <v>206</v>
      </c>
      <c r="D140" s="122">
        <v>0</v>
      </c>
      <c r="E140" s="122">
        <v>0</v>
      </c>
    </row>
    <row r="141" spans="1:5" x14ac:dyDescent="0.2">
      <c r="A141" s="20">
        <v>128</v>
      </c>
      <c r="B141" s="21" t="s">
        <v>207</v>
      </c>
      <c r="C141" s="10" t="s">
        <v>208</v>
      </c>
      <c r="D141" s="122">
        <v>0</v>
      </c>
      <c r="E141" s="122">
        <v>0</v>
      </c>
    </row>
    <row r="142" spans="1:5" x14ac:dyDescent="0.2">
      <c r="A142" s="20">
        <v>129</v>
      </c>
      <c r="B142" s="83" t="s">
        <v>251</v>
      </c>
      <c r="C142" s="85" t="s">
        <v>252</v>
      </c>
      <c r="D142" s="122">
        <v>0</v>
      </c>
      <c r="E142" s="122">
        <v>0</v>
      </c>
    </row>
    <row r="143" spans="1:5" x14ac:dyDescent="0.2">
      <c r="A143" s="20">
        <v>130</v>
      </c>
      <c r="B143" s="86" t="s">
        <v>253</v>
      </c>
      <c r="C143" s="41" t="s">
        <v>254</v>
      </c>
      <c r="D143" s="122">
        <v>0</v>
      </c>
      <c r="E143" s="122">
        <v>0</v>
      </c>
    </row>
    <row r="144" spans="1:5" x14ac:dyDescent="0.2">
      <c r="A144" s="20">
        <v>131</v>
      </c>
      <c r="B144" s="87" t="s">
        <v>255</v>
      </c>
      <c r="C144" s="134" t="s">
        <v>416</v>
      </c>
      <c r="D144" s="122">
        <v>0</v>
      </c>
      <c r="E144" s="122">
        <v>0</v>
      </c>
    </row>
    <row r="145" spans="1:5" x14ac:dyDescent="0.2">
      <c r="A145" s="20">
        <v>132</v>
      </c>
      <c r="B145" s="20" t="s">
        <v>259</v>
      </c>
      <c r="C145" s="28" t="s">
        <v>260</v>
      </c>
      <c r="D145" s="122">
        <v>0</v>
      </c>
      <c r="E145" s="122">
        <v>0</v>
      </c>
    </row>
    <row r="146" spans="1:5" x14ac:dyDescent="0.2">
      <c r="A146" s="20">
        <v>133</v>
      </c>
      <c r="B146" s="53" t="s">
        <v>311</v>
      </c>
      <c r="C146" s="28" t="s">
        <v>310</v>
      </c>
      <c r="D146" s="122">
        <v>0</v>
      </c>
      <c r="E146" s="122">
        <v>0</v>
      </c>
    </row>
    <row r="147" spans="1:5" x14ac:dyDescent="0.2">
      <c r="A147" s="20">
        <v>134</v>
      </c>
      <c r="B147" s="53" t="s">
        <v>319</v>
      </c>
      <c r="C147" s="28" t="s">
        <v>316</v>
      </c>
      <c r="D147" s="122">
        <v>0</v>
      </c>
      <c r="E147" s="122">
        <v>0</v>
      </c>
    </row>
    <row r="148" spans="1:5" s="4" customFormat="1" x14ac:dyDescent="0.2">
      <c r="A148" s="20">
        <v>135</v>
      </c>
      <c r="B148" s="53" t="s">
        <v>411</v>
      </c>
      <c r="C148" s="15" t="s">
        <v>412</v>
      </c>
      <c r="D148" s="122">
        <v>0</v>
      </c>
      <c r="E148" s="122">
        <v>0</v>
      </c>
    </row>
    <row r="149" spans="1:5" s="4" customFormat="1" x14ac:dyDescent="0.2">
      <c r="A149" s="6"/>
      <c r="B149" s="6"/>
      <c r="C149" s="7"/>
      <c r="E149" s="8"/>
    </row>
  </sheetData>
  <mergeCells count="10">
    <mergeCell ref="A2:E2"/>
    <mergeCell ref="A7:C7"/>
    <mergeCell ref="A10:C10"/>
    <mergeCell ref="D4:D6"/>
    <mergeCell ref="E5:E6"/>
    <mergeCell ref="A91:A94"/>
    <mergeCell ref="B91:B94"/>
    <mergeCell ref="A4:A6"/>
    <mergeCell ref="B4:B6"/>
    <mergeCell ref="C4:C6"/>
  </mergeCells>
  <pageMargins left="0" right="0" top="0" bottom="0" header="0" footer="0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AI151"/>
  <sheetViews>
    <sheetView zoomScale="98" zoomScaleNormal="98" workbookViewId="0">
      <selection activeCell="D8" sqref="D8"/>
    </sheetView>
  </sheetViews>
  <sheetFormatPr defaultColWidth="9.140625" defaultRowHeight="12" x14ac:dyDescent="0.2"/>
  <cols>
    <col min="1" max="1" width="4.7109375" style="46" customWidth="1"/>
    <col min="2" max="2" width="9.28515625" style="46" customWidth="1"/>
    <col min="3" max="3" width="39.5703125" style="7" customWidth="1"/>
    <col min="4" max="4" width="13.5703125" style="45" customWidth="1"/>
    <col min="5" max="16384" width="9.140625" style="1"/>
  </cols>
  <sheetData>
    <row r="2" spans="1:4" ht="36" customHeight="1" x14ac:dyDescent="0.2">
      <c r="A2" s="297" t="s">
        <v>426</v>
      </c>
      <c r="B2" s="297"/>
      <c r="C2" s="297"/>
      <c r="D2" s="297"/>
    </row>
    <row r="3" spans="1:4" x14ac:dyDescent="0.2">
      <c r="C3" s="47"/>
      <c r="D3" s="45" t="s">
        <v>277</v>
      </c>
    </row>
    <row r="4" spans="1:4" s="3" customFormat="1" ht="15.75" customHeight="1" x14ac:dyDescent="0.2">
      <c r="A4" s="271" t="s">
        <v>43</v>
      </c>
      <c r="B4" s="271" t="s">
        <v>55</v>
      </c>
      <c r="C4" s="271" t="s">
        <v>44</v>
      </c>
      <c r="D4" s="404" t="s">
        <v>299</v>
      </c>
    </row>
    <row r="5" spans="1:4" ht="25.5" customHeight="1" x14ac:dyDescent="0.2">
      <c r="A5" s="271"/>
      <c r="B5" s="271"/>
      <c r="C5" s="271"/>
      <c r="D5" s="405"/>
    </row>
    <row r="6" spans="1:4" ht="14.25" customHeight="1" x14ac:dyDescent="0.2">
      <c r="A6" s="271"/>
      <c r="B6" s="271"/>
      <c r="C6" s="271"/>
      <c r="D6" s="405"/>
    </row>
    <row r="7" spans="1:4" ht="21.75" customHeight="1" x14ac:dyDescent="0.2">
      <c r="A7" s="271"/>
      <c r="B7" s="271"/>
      <c r="C7" s="271"/>
      <c r="D7" s="406"/>
    </row>
    <row r="8" spans="1:4" s="3" customFormat="1" x14ac:dyDescent="0.2">
      <c r="A8" s="265" t="s">
        <v>224</v>
      </c>
      <c r="B8" s="265"/>
      <c r="C8" s="265"/>
      <c r="D8" s="30">
        <f>D11+D10+D9</f>
        <v>2842206379</v>
      </c>
    </row>
    <row r="9" spans="1:4" s="3" customFormat="1" ht="11.25" customHeight="1" x14ac:dyDescent="0.2">
      <c r="A9" s="52"/>
      <c r="B9" s="52"/>
      <c r="C9" s="11" t="s">
        <v>53</v>
      </c>
      <c r="D9" s="133">
        <f>35000000+40177600+4669156-7927705+5406040-988568+2523632+884793</f>
        <v>79744948</v>
      </c>
    </row>
    <row r="10" spans="1:4" s="3" customFormat="1" ht="11.25" customHeight="1" x14ac:dyDescent="0.2">
      <c r="A10" s="52"/>
      <c r="B10" s="52"/>
      <c r="C10" s="11" t="s">
        <v>279</v>
      </c>
      <c r="D10" s="31"/>
    </row>
    <row r="11" spans="1:4" s="3" customFormat="1" x14ac:dyDescent="0.2">
      <c r="A11" s="265" t="s">
        <v>223</v>
      </c>
      <c r="B11" s="265"/>
      <c r="C11" s="265"/>
      <c r="D11" s="30">
        <f>SUM(D12:D148)-D92</f>
        <v>2762461431</v>
      </c>
    </row>
    <row r="12" spans="1:4" ht="12" customHeight="1" x14ac:dyDescent="0.2">
      <c r="A12" s="20">
        <v>1</v>
      </c>
      <c r="B12" s="12" t="s">
        <v>56</v>
      </c>
      <c r="C12" s="10" t="s">
        <v>41</v>
      </c>
      <c r="D12" s="44">
        <v>47321657</v>
      </c>
    </row>
    <row r="13" spans="1:4" x14ac:dyDescent="0.2">
      <c r="A13" s="20">
        <v>2</v>
      </c>
      <c r="B13" s="13" t="s">
        <v>57</v>
      </c>
      <c r="C13" s="10" t="s">
        <v>209</v>
      </c>
      <c r="D13" s="44">
        <v>48307890</v>
      </c>
    </row>
    <row r="14" spans="1:4" x14ac:dyDescent="0.2">
      <c r="A14" s="20">
        <v>3</v>
      </c>
      <c r="B14" s="21" t="s">
        <v>58</v>
      </c>
      <c r="C14" s="10" t="s">
        <v>5</v>
      </c>
      <c r="D14" s="44">
        <v>35576583</v>
      </c>
    </row>
    <row r="15" spans="1:4" ht="14.25" customHeight="1" x14ac:dyDescent="0.2">
      <c r="A15" s="20">
        <v>4</v>
      </c>
      <c r="B15" s="12" t="s">
        <v>59</v>
      </c>
      <c r="C15" s="10" t="s">
        <v>210</v>
      </c>
      <c r="D15" s="44">
        <v>57869165</v>
      </c>
    </row>
    <row r="16" spans="1:4" x14ac:dyDescent="0.2">
      <c r="A16" s="20">
        <v>5</v>
      </c>
      <c r="B16" s="12" t="s">
        <v>60</v>
      </c>
      <c r="C16" s="10" t="s">
        <v>8</v>
      </c>
      <c r="D16" s="44">
        <v>45090456</v>
      </c>
    </row>
    <row r="17" spans="1:4" x14ac:dyDescent="0.2">
      <c r="A17" s="20">
        <v>6</v>
      </c>
      <c r="B17" s="21" t="s">
        <v>61</v>
      </c>
      <c r="C17" s="10" t="s">
        <v>62</v>
      </c>
      <c r="D17" s="44">
        <v>4216959</v>
      </c>
    </row>
    <row r="18" spans="1:4" x14ac:dyDescent="0.2">
      <c r="A18" s="20">
        <v>7</v>
      </c>
      <c r="B18" s="12" t="s">
        <v>63</v>
      </c>
      <c r="C18" s="10" t="s">
        <v>211</v>
      </c>
      <c r="D18" s="44">
        <v>42545221</v>
      </c>
    </row>
    <row r="19" spans="1:4" x14ac:dyDescent="0.2">
      <c r="A19" s="20">
        <v>8</v>
      </c>
      <c r="B19" s="21" t="s">
        <v>64</v>
      </c>
      <c r="C19" s="10" t="s">
        <v>17</v>
      </c>
      <c r="D19" s="44">
        <v>39570280</v>
      </c>
    </row>
    <row r="20" spans="1:4" x14ac:dyDescent="0.2">
      <c r="A20" s="20">
        <v>9</v>
      </c>
      <c r="B20" s="21" t="s">
        <v>65</v>
      </c>
      <c r="C20" s="10" t="s">
        <v>6</v>
      </c>
      <c r="D20" s="44">
        <v>55532856</v>
      </c>
    </row>
    <row r="21" spans="1:4" x14ac:dyDescent="0.2">
      <c r="A21" s="20">
        <v>10</v>
      </c>
      <c r="B21" s="21" t="s">
        <v>66</v>
      </c>
      <c r="C21" s="10" t="s">
        <v>18</v>
      </c>
      <c r="D21" s="44">
        <v>47534955</v>
      </c>
    </row>
    <row r="22" spans="1:4" x14ac:dyDescent="0.2">
      <c r="A22" s="20">
        <v>11</v>
      </c>
      <c r="B22" s="21" t="s">
        <v>67</v>
      </c>
      <c r="C22" s="10" t="s">
        <v>7</v>
      </c>
      <c r="D22" s="44">
        <v>43989870</v>
      </c>
    </row>
    <row r="23" spans="1:4" x14ac:dyDescent="0.2">
      <c r="A23" s="20">
        <v>12</v>
      </c>
      <c r="B23" s="21" t="s">
        <v>68</v>
      </c>
      <c r="C23" s="10" t="s">
        <v>19</v>
      </c>
      <c r="D23" s="44">
        <v>66372627</v>
      </c>
    </row>
    <row r="24" spans="1:4" x14ac:dyDescent="0.2">
      <c r="A24" s="20">
        <v>13</v>
      </c>
      <c r="B24" s="21" t="s">
        <v>230</v>
      </c>
      <c r="C24" s="10" t="s">
        <v>231</v>
      </c>
      <c r="D24" s="44"/>
    </row>
    <row r="25" spans="1:4" x14ac:dyDescent="0.2">
      <c r="A25" s="20">
        <v>14</v>
      </c>
      <c r="B25" s="21" t="s">
        <v>69</v>
      </c>
      <c r="C25" s="10" t="s">
        <v>22</v>
      </c>
      <c r="D25" s="44">
        <v>47206761</v>
      </c>
    </row>
    <row r="26" spans="1:4" x14ac:dyDescent="0.2">
      <c r="A26" s="20">
        <v>15</v>
      </c>
      <c r="B26" s="21" t="s">
        <v>70</v>
      </c>
      <c r="C26" s="10" t="s">
        <v>10</v>
      </c>
      <c r="D26" s="44">
        <v>87682362</v>
      </c>
    </row>
    <row r="27" spans="1:4" x14ac:dyDescent="0.2">
      <c r="A27" s="20">
        <v>16</v>
      </c>
      <c r="B27" s="21" t="s">
        <v>71</v>
      </c>
      <c r="C27" s="10" t="s">
        <v>342</v>
      </c>
      <c r="D27" s="44">
        <v>73350742</v>
      </c>
    </row>
    <row r="28" spans="1:4" x14ac:dyDescent="0.2">
      <c r="A28" s="20">
        <v>17</v>
      </c>
      <c r="B28" s="21" t="s">
        <v>72</v>
      </c>
      <c r="C28" s="10" t="s">
        <v>9</v>
      </c>
      <c r="D28" s="44">
        <v>48746520</v>
      </c>
    </row>
    <row r="29" spans="1:4" x14ac:dyDescent="0.2">
      <c r="A29" s="20">
        <v>18</v>
      </c>
      <c r="B29" s="12" t="s">
        <v>73</v>
      </c>
      <c r="C29" s="10" t="s">
        <v>11</v>
      </c>
      <c r="D29" s="44">
        <v>34241804</v>
      </c>
    </row>
    <row r="30" spans="1:4" x14ac:dyDescent="0.2">
      <c r="A30" s="20">
        <v>19</v>
      </c>
      <c r="B30" s="12" t="s">
        <v>74</v>
      </c>
      <c r="C30" s="10" t="s">
        <v>212</v>
      </c>
      <c r="D30" s="44">
        <v>28519365</v>
      </c>
    </row>
    <row r="31" spans="1:4" x14ac:dyDescent="0.2">
      <c r="A31" s="20">
        <v>20</v>
      </c>
      <c r="B31" s="12" t="s">
        <v>75</v>
      </c>
      <c r="C31" s="10" t="s">
        <v>343</v>
      </c>
      <c r="D31" s="44">
        <v>73847335</v>
      </c>
    </row>
    <row r="32" spans="1:4" x14ac:dyDescent="0.2">
      <c r="A32" s="20">
        <v>21</v>
      </c>
      <c r="B32" s="12" t="s">
        <v>76</v>
      </c>
      <c r="C32" s="10" t="s">
        <v>38</v>
      </c>
      <c r="D32" s="44">
        <v>2718124</v>
      </c>
    </row>
    <row r="33" spans="1:4" x14ac:dyDescent="0.2">
      <c r="A33" s="20">
        <v>22</v>
      </c>
      <c r="B33" s="21" t="s">
        <v>77</v>
      </c>
      <c r="C33" s="10" t="s">
        <v>78</v>
      </c>
      <c r="D33" s="44"/>
    </row>
    <row r="34" spans="1:4" ht="12" customHeight="1" x14ac:dyDescent="0.2">
      <c r="A34" s="20">
        <v>23</v>
      </c>
      <c r="B34" s="21" t="s">
        <v>79</v>
      </c>
      <c r="C34" s="10" t="s">
        <v>80</v>
      </c>
      <c r="D34" s="44"/>
    </row>
    <row r="35" spans="1:4" ht="24" x14ac:dyDescent="0.2">
      <c r="A35" s="20">
        <v>24</v>
      </c>
      <c r="B35" s="21" t="s">
        <v>81</v>
      </c>
      <c r="C35" s="10" t="s">
        <v>82</v>
      </c>
      <c r="D35" s="44"/>
    </row>
    <row r="36" spans="1:4" x14ac:dyDescent="0.2">
      <c r="A36" s="20">
        <v>25</v>
      </c>
      <c r="B36" s="12" t="s">
        <v>83</v>
      </c>
      <c r="C36" s="10" t="s">
        <v>84</v>
      </c>
      <c r="D36" s="44">
        <v>90344025</v>
      </c>
    </row>
    <row r="37" spans="1:4" ht="15.75" customHeight="1" x14ac:dyDescent="0.2">
      <c r="A37" s="20">
        <v>26</v>
      </c>
      <c r="B37" s="21" t="s">
        <v>85</v>
      </c>
      <c r="C37" s="10" t="s">
        <v>86</v>
      </c>
      <c r="D37" s="44"/>
    </row>
    <row r="38" spans="1:4" x14ac:dyDescent="0.2">
      <c r="A38" s="20">
        <v>27</v>
      </c>
      <c r="B38" s="13" t="s">
        <v>87</v>
      </c>
      <c r="C38" s="10" t="s">
        <v>88</v>
      </c>
      <c r="D38" s="44"/>
    </row>
    <row r="39" spans="1:4" x14ac:dyDescent="0.2">
      <c r="A39" s="20">
        <v>28</v>
      </c>
      <c r="B39" s="13" t="s">
        <v>89</v>
      </c>
      <c r="C39" s="10" t="s">
        <v>39</v>
      </c>
      <c r="D39" s="44">
        <v>54539001</v>
      </c>
    </row>
    <row r="40" spans="1:4" x14ac:dyDescent="0.2">
      <c r="A40" s="20">
        <v>29</v>
      </c>
      <c r="B40" s="12" t="s">
        <v>90</v>
      </c>
      <c r="C40" s="10" t="s">
        <v>37</v>
      </c>
      <c r="D40" s="44"/>
    </row>
    <row r="41" spans="1:4" x14ac:dyDescent="0.2">
      <c r="A41" s="20">
        <v>30</v>
      </c>
      <c r="B41" s="13" t="s">
        <v>91</v>
      </c>
      <c r="C41" s="10" t="s">
        <v>16</v>
      </c>
      <c r="D41" s="44">
        <v>56357230</v>
      </c>
    </row>
    <row r="42" spans="1:4" x14ac:dyDescent="0.2">
      <c r="A42" s="20">
        <v>31</v>
      </c>
      <c r="B42" s="21" t="s">
        <v>92</v>
      </c>
      <c r="C42" s="10" t="s">
        <v>21</v>
      </c>
      <c r="D42" s="44">
        <v>40203842</v>
      </c>
    </row>
    <row r="43" spans="1:4" x14ac:dyDescent="0.2">
      <c r="A43" s="20">
        <v>32</v>
      </c>
      <c r="B43" s="13" t="s">
        <v>93</v>
      </c>
      <c r="C43" s="10" t="s">
        <v>24</v>
      </c>
      <c r="D43" s="44">
        <v>53183660</v>
      </c>
    </row>
    <row r="44" spans="1:4" x14ac:dyDescent="0.2">
      <c r="A44" s="20">
        <v>33</v>
      </c>
      <c r="B44" s="12" t="s">
        <v>94</v>
      </c>
      <c r="C44" s="10" t="s">
        <v>213</v>
      </c>
      <c r="D44" s="44">
        <v>63946634</v>
      </c>
    </row>
    <row r="45" spans="1:4" x14ac:dyDescent="0.2">
      <c r="A45" s="20">
        <v>34</v>
      </c>
      <c r="B45" s="14" t="s">
        <v>95</v>
      </c>
      <c r="C45" s="15" t="s">
        <v>214</v>
      </c>
      <c r="D45" s="44">
        <v>66546618</v>
      </c>
    </row>
    <row r="46" spans="1:4" x14ac:dyDescent="0.2">
      <c r="A46" s="20">
        <v>35</v>
      </c>
      <c r="B46" s="12" t="s">
        <v>96</v>
      </c>
      <c r="C46" s="10" t="s">
        <v>215</v>
      </c>
      <c r="D46" s="44">
        <v>50279054</v>
      </c>
    </row>
    <row r="47" spans="1:4" x14ac:dyDescent="0.2">
      <c r="A47" s="20">
        <v>36</v>
      </c>
      <c r="B47" s="12" t="s">
        <v>97</v>
      </c>
      <c r="C47" s="10" t="s">
        <v>23</v>
      </c>
      <c r="D47" s="44">
        <v>57397990</v>
      </c>
    </row>
    <row r="48" spans="1:4" x14ac:dyDescent="0.2">
      <c r="A48" s="20">
        <v>37</v>
      </c>
      <c r="B48" s="21" t="s">
        <v>98</v>
      </c>
      <c r="C48" s="10" t="s">
        <v>20</v>
      </c>
      <c r="D48" s="44">
        <v>41857680</v>
      </c>
    </row>
    <row r="49" spans="1:4" x14ac:dyDescent="0.2">
      <c r="A49" s="20">
        <v>38</v>
      </c>
      <c r="B49" s="13" t="s">
        <v>99</v>
      </c>
      <c r="C49" s="10" t="s">
        <v>100</v>
      </c>
      <c r="D49" s="44"/>
    </row>
    <row r="50" spans="1:4" x14ac:dyDescent="0.2">
      <c r="A50" s="20">
        <v>39</v>
      </c>
      <c r="B50" s="21" t="s">
        <v>101</v>
      </c>
      <c r="C50" s="10" t="s">
        <v>102</v>
      </c>
      <c r="D50" s="44"/>
    </row>
    <row r="51" spans="1:4" x14ac:dyDescent="0.2">
      <c r="A51" s="20">
        <v>40</v>
      </c>
      <c r="B51" s="12" t="s">
        <v>103</v>
      </c>
      <c r="C51" s="10" t="s">
        <v>220</v>
      </c>
      <c r="D51" s="44">
        <v>56226208</v>
      </c>
    </row>
    <row r="52" spans="1:4" ht="10.5" customHeight="1" x14ac:dyDescent="0.2">
      <c r="A52" s="20">
        <v>41</v>
      </c>
      <c r="B52" s="12" t="s">
        <v>104</v>
      </c>
      <c r="C52" s="10" t="s">
        <v>2</v>
      </c>
      <c r="D52" s="44">
        <v>34431348</v>
      </c>
    </row>
    <row r="53" spans="1:4" x14ac:dyDescent="0.2">
      <c r="A53" s="20">
        <v>42</v>
      </c>
      <c r="B53" s="21" t="s">
        <v>105</v>
      </c>
      <c r="C53" s="10" t="s">
        <v>3</v>
      </c>
      <c r="D53" s="44">
        <v>42973581</v>
      </c>
    </row>
    <row r="54" spans="1:4" x14ac:dyDescent="0.2">
      <c r="A54" s="20">
        <v>43</v>
      </c>
      <c r="B54" s="13" t="s">
        <v>151</v>
      </c>
      <c r="C54" s="10" t="s">
        <v>32</v>
      </c>
      <c r="D54" s="44">
        <v>57236258</v>
      </c>
    </row>
    <row r="55" spans="1:4" x14ac:dyDescent="0.2">
      <c r="A55" s="20">
        <v>44</v>
      </c>
      <c r="B55" s="21" t="s">
        <v>106</v>
      </c>
      <c r="C55" s="10" t="s">
        <v>216</v>
      </c>
      <c r="D55" s="44">
        <v>73171695</v>
      </c>
    </row>
    <row r="56" spans="1:4" ht="10.5" customHeight="1" x14ac:dyDescent="0.2">
      <c r="A56" s="20">
        <v>45</v>
      </c>
      <c r="B56" s="13" t="s">
        <v>107</v>
      </c>
      <c r="C56" s="10" t="s">
        <v>0</v>
      </c>
      <c r="D56" s="44">
        <v>56067042</v>
      </c>
    </row>
    <row r="57" spans="1:4" x14ac:dyDescent="0.2">
      <c r="A57" s="20">
        <v>46</v>
      </c>
      <c r="B57" s="21" t="s">
        <v>108</v>
      </c>
      <c r="C57" s="10" t="s">
        <v>4</v>
      </c>
      <c r="D57" s="44">
        <v>35346759</v>
      </c>
    </row>
    <row r="58" spans="1:4" x14ac:dyDescent="0.2">
      <c r="A58" s="20">
        <v>47</v>
      </c>
      <c r="B58" s="13" t="s">
        <v>109</v>
      </c>
      <c r="C58" s="10" t="s">
        <v>1</v>
      </c>
      <c r="D58" s="44">
        <v>50628244</v>
      </c>
    </row>
    <row r="59" spans="1:4" x14ac:dyDescent="0.2">
      <c r="A59" s="20">
        <v>48</v>
      </c>
      <c r="B59" s="21" t="s">
        <v>110</v>
      </c>
      <c r="C59" s="10" t="s">
        <v>217</v>
      </c>
      <c r="D59" s="44">
        <v>51845097</v>
      </c>
    </row>
    <row r="60" spans="1:4" x14ac:dyDescent="0.2">
      <c r="A60" s="20">
        <v>49</v>
      </c>
      <c r="B60" s="21" t="s">
        <v>111</v>
      </c>
      <c r="C60" s="10" t="s">
        <v>25</v>
      </c>
      <c r="D60" s="44">
        <v>87261423</v>
      </c>
    </row>
    <row r="61" spans="1:4" x14ac:dyDescent="0.2">
      <c r="A61" s="20">
        <v>50</v>
      </c>
      <c r="B61" s="21" t="s">
        <v>159</v>
      </c>
      <c r="C61" s="10" t="s">
        <v>52</v>
      </c>
      <c r="D61" s="44">
        <v>51046693</v>
      </c>
    </row>
    <row r="62" spans="1:4" x14ac:dyDescent="0.2">
      <c r="A62" s="20">
        <v>51</v>
      </c>
      <c r="B62" s="21" t="s">
        <v>112</v>
      </c>
      <c r="C62" s="10" t="s">
        <v>218</v>
      </c>
      <c r="D62" s="44">
        <v>54675631</v>
      </c>
    </row>
    <row r="63" spans="1:4" x14ac:dyDescent="0.2">
      <c r="A63" s="20">
        <v>52</v>
      </c>
      <c r="B63" s="13" t="s">
        <v>161</v>
      </c>
      <c r="C63" s="10" t="s">
        <v>219</v>
      </c>
      <c r="D63" s="44">
        <v>39173836</v>
      </c>
    </row>
    <row r="64" spans="1:4" x14ac:dyDescent="0.2">
      <c r="A64" s="20">
        <v>53</v>
      </c>
      <c r="B64" s="21" t="s">
        <v>222</v>
      </c>
      <c r="C64" s="10" t="s">
        <v>221</v>
      </c>
      <c r="D64" s="44"/>
    </row>
    <row r="65" spans="1:4" ht="14.25" customHeight="1" x14ac:dyDescent="0.2">
      <c r="A65" s="20">
        <v>54</v>
      </c>
      <c r="B65" s="21" t="s">
        <v>232</v>
      </c>
      <c r="C65" s="10" t="s">
        <v>233</v>
      </c>
      <c r="D65" s="44"/>
    </row>
    <row r="66" spans="1:4" ht="14.25" customHeight="1" x14ac:dyDescent="0.2">
      <c r="A66" s="20">
        <v>55</v>
      </c>
      <c r="B66" s="21" t="s">
        <v>113</v>
      </c>
      <c r="C66" s="10" t="s">
        <v>51</v>
      </c>
      <c r="D66" s="44"/>
    </row>
    <row r="67" spans="1:4" ht="14.25" customHeight="1" x14ac:dyDescent="0.2">
      <c r="A67" s="20">
        <v>56</v>
      </c>
      <c r="B67" s="13" t="s">
        <v>114</v>
      </c>
      <c r="C67" s="10" t="s">
        <v>234</v>
      </c>
      <c r="D67" s="44"/>
    </row>
    <row r="68" spans="1:4" ht="25.5" customHeight="1" x14ac:dyDescent="0.2">
      <c r="A68" s="20">
        <v>57</v>
      </c>
      <c r="B68" s="12" t="s">
        <v>115</v>
      </c>
      <c r="C68" s="10" t="s">
        <v>116</v>
      </c>
      <c r="D68" s="44"/>
    </row>
    <row r="69" spans="1:4" ht="25.5" customHeight="1" x14ac:dyDescent="0.2">
      <c r="A69" s="20">
        <v>58</v>
      </c>
      <c r="B69" s="13" t="s">
        <v>117</v>
      </c>
      <c r="C69" s="10" t="s">
        <v>235</v>
      </c>
      <c r="D69" s="44"/>
    </row>
    <row r="70" spans="1:4" x14ac:dyDescent="0.2">
      <c r="A70" s="20">
        <v>59</v>
      </c>
      <c r="B70" s="21" t="s">
        <v>118</v>
      </c>
      <c r="C70" s="10" t="s">
        <v>325</v>
      </c>
      <c r="D70" s="44"/>
    </row>
    <row r="71" spans="1:4" ht="24" x14ac:dyDescent="0.2">
      <c r="A71" s="20">
        <v>60</v>
      </c>
      <c r="B71" s="12" t="s">
        <v>119</v>
      </c>
      <c r="C71" s="10" t="s">
        <v>236</v>
      </c>
      <c r="D71" s="44"/>
    </row>
    <row r="72" spans="1:4" ht="24" x14ac:dyDescent="0.2">
      <c r="A72" s="20">
        <v>61</v>
      </c>
      <c r="B72" s="12" t="s">
        <v>120</v>
      </c>
      <c r="C72" s="10" t="s">
        <v>237</v>
      </c>
      <c r="D72" s="44"/>
    </row>
    <row r="73" spans="1:4" x14ac:dyDescent="0.2">
      <c r="A73" s="20">
        <v>62</v>
      </c>
      <c r="B73" s="13" t="s">
        <v>121</v>
      </c>
      <c r="C73" s="10" t="s">
        <v>238</v>
      </c>
      <c r="D73" s="44"/>
    </row>
    <row r="74" spans="1:4" x14ac:dyDescent="0.2">
      <c r="A74" s="20">
        <v>63</v>
      </c>
      <c r="B74" s="13" t="s">
        <v>122</v>
      </c>
      <c r="C74" s="10" t="s">
        <v>50</v>
      </c>
      <c r="D74" s="44"/>
    </row>
    <row r="75" spans="1:4" x14ac:dyDescent="0.2">
      <c r="A75" s="20">
        <v>64</v>
      </c>
      <c r="B75" s="13" t="s">
        <v>123</v>
      </c>
      <c r="C75" s="10" t="s">
        <v>239</v>
      </c>
      <c r="D75" s="44"/>
    </row>
    <row r="76" spans="1:4" ht="24" x14ac:dyDescent="0.2">
      <c r="A76" s="20">
        <v>65</v>
      </c>
      <c r="B76" s="13" t="s">
        <v>124</v>
      </c>
      <c r="C76" s="10" t="s">
        <v>240</v>
      </c>
      <c r="D76" s="44"/>
    </row>
    <row r="77" spans="1:4" ht="24" x14ac:dyDescent="0.2">
      <c r="A77" s="20">
        <v>66</v>
      </c>
      <c r="B77" s="12" t="s">
        <v>125</v>
      </c>
      <c r="C77" s="10" t="s">
        <v>241</v>
      </c>
      <c r="D77" s="44"/>
    </row>
    <row r="78" spans="1:4" ht="24" x14ac:dyDescent="0.2">
      <c r="A78" s="20">
        <v>67</v>
      </c>
      <c r="B78" s="13" t="s">
        <v>126</v>
      </c>
      <c r="C78" s="10" t="s">
        <v>242</v>
      </c>
      <c r="D78" s="44"/>
    </row>
    <row r="79" spans="1:4" ht="24" x14ac:dyDescent="0.2">
      <c r="A79" s="20">
        <v>68</v>
      </c>
      <c r="B79" s="13" t="s">
        <v>127</v>
      </c>
      <c r="C79" s="10" t="s">
        <v>243</v>
      </c>
      <c r="D79" s="44"/>
    </row>
    <row r="80" spans="1:4" ht="24" x14ac:dyDescent="0.2">
      <c r="A80" s="20">
        <v>69</v>
      </c>
      <c r="B80" s="12" t="s">
        <v>128</v>
      </c>
      <c r="C80" s="10" t="s">
        <v>244</v>
      </c>
      <c r="D80" s="44"/>
    </row>
    <row r="81" spans="1:4" ht="24" x14ac:dyDescent="0.2">
      <c r="A81" s="20">
        <v>70</v>
      </c>
      <c r="B81" s="12" t="s">
        <v>129</v>
      </c>
      <c r="C81" s="10" t="s">
        <v>245</v>
      </c>
      <c r="D81" s="44"/>
    </row>
    <row r="82" spans="1:4" ht="24" x14ac:dyDescent="0.2">
      <c r="A82" s="20">
        <v>71</v>
      </c>
      <c r="B82" s="12" t="s">
        <v>130</v>
      </c>
      <c r="C82" s="10" t="s">
        <v>246</v>
      </c>
      <c r="D82" s="44"/>
    </row>
    <row r="83" spans="1:4" x14ac:dyDescent="0.2">
      <c r="A83" s="20">
        <v>72</v>
      </c>
      <c r="B83" s="21" t="s">
        <v>131</v>
      </c>
      <c r="C83" s="10" t="s">
        <v>132</v>
      </c>
      <c r="D83" s="44">
        <v>2763072</v>
      </c>
    </row>
    <row r="84" spans="1:4" ht="13.5" customHeight="1" x14ac:dyDescent="0.2">
      <c r="A84" s="20">
        <v>73</v>
      </c>
      <c r="B84" s="12" t="s">
        <v>133</v>
      </c>
      <c r="C84" s="10" t="s">
        <v>247</v>
      </c>
      <c r="D84" s="44">
        <v>5509905</v>
      </c>
    </row>
    <row r="85" spans="1:4" ht="14.25" customHeight="1" x14ac:dyDescent="0.2">
      <c r="A85" s="20">
        <v>74</v>
      </c>
      <c r="B85" s="21" t="s">
        <v>134</v>
      </c>
      <c r="C85" s="10" t="s">
        <v>35</v>
      </c>
      <c r="D85" s="44">
        <v>2758175</v>
      </c>
    </row>
    <row r="86" spans="1:4" x14ac:dyDescent="0.2">
      <c r="A86" s="20">
        <v>75</v>
      </c>
      <c r="B86" s="12" t="s">
        <v>135</v>
      </c>
      <c r="C86" s="10" t="s">
        <v>413</v>
      </c>
      <c r="D86" s="44">
        <v>15794689</v>
      </c>
    </row>
    <row r="87" spans="1:4" x14ac:dyDescent="0.2">
      <c r="A87" s="20">
        <v>76</v>
      </c>
      <c r="B87" s="12" t="s">
        <v>136</v>
      </c>
      <c r="C87" s="10" t="s">
        <v>36</v>
      </c>
      <c r="D87" s="44">
        <v>6270780</v>
      </c>
    </row>
    <row r="88" spans="1:4" x14ac:dyDescent="0.2">
      <c r="A88" s="20">
        <v>77</v>
      </c>
      <c r="B88" s="12" t="s">
        <v>137</v>
      </c>
      <c r="C88" s="10" t="s">
        <v>49</v>
      </c>
      <c r="D88" s="44"/>
    </row>
    <row r="89" spans="1:4" x14ac:dyDescent="0.2">
      <c r="A89" s="20">
        <v>78</v>
      </c>
      <c r="B89" s="12" t="s">
        <v>138</v>
      </c>
      <c r="C89" s="10" t="s">
        <v>228</v>
      </c>
      <c r="D89" s="44">
        <v>2785786</v>
      </c>
    </row>
    <row r="90" spans="1:4" x14ac:dyDescent="0.2">
      <c r="A90" s="20">
        <v>79</v>
      </c>
      <c r="B90" s="12" t="s">
        <v>139</v>
      </c>
      <c r="C90" s="10" t="s">
        <v>309</v>
      </c>
      <c r="D90" s="44"/>
    </row>
    <row r="91" spans="1:4" x14ac:dyDescent="0.2">
      <c r="A91" s="20">
        <v>80</v>
      </c>
      <c r="B91" s="13" t="s">
        <v>140</v>
      </c>
      <c r="C91" s="10" t="s">
        <v>258</v>
      </c>
      <c r="D91" s="44"/>
    </row>
    <row r="92" spans="1:4" ht="24" x14ac:dyDescent="0.2">
      <c r="A92" s="256">
        <v>81</v>
      </c>
      <c r="B92" s="259" t="s">
        <v>141</v>
      </c>
      <c r="C92" s="16" t="s">
        <v>248</v>
      </c>
      <c r="D92" s="44"/>
    </row>
    <row r="93" spans="1:4" ht="36" x14ac:dyDescent="0.2">
      <c r="A93" s="257"/>
      <c r="B93" s="260"/>
      <c r="C93" s="10" t="s">
        <v>307</v>
      </c>
      <c r="D93" s="44"/>
    </row>
    <row r="94" spans="1:4" ht="24" x14ac:dyDescent="0.2">
      <c r="A94" s="257"/>
      <c r="B94" s="260"/>
      <c r="C94" s="10" t="s">
        <v>249</v>
      </c>
      <c r="D94" s="44"/>
    </row>
    <row r="95" spans="1:4" ht="36" x14ac:dyDescent="0.2">
      <c r="A95" s="258"/>
      <c r="B95" s="261"/>
      <c r="C95" s="22" t="s">
        <v>308</v>
      </c>
      <c r="D95" s="44"/>
    </row>
    <row r="96" spans="1:4" ht="24" x14ac:dyDescent="0.2">
      <c r="A96" s="20">
        <v>82</v>
      </c>
      <c r="B96" s="13" t="s">
        <v>142</v>
      </c>
      <c r="C96" s="10" t="s">
        <v>48</v>
      </c>
      <c r="D96" s="44"/>
    </row>
    <row r="97" spans="1:4" x14ac:dyDescent="0.2">
      <c r="A97" s="20">
        <v>83</v>
      </c>
      <c r="B97" s="13" t="s">
        <v>143</v>
      </c>
      <c r="C97" s="10" t="s">
        <v>144</v>
      </c>
      <c r="D97" s="44"/>
    </row>
    <row r="98" spans="1:4" x14ac:dyDescent="0.2">
      <c r="A98" s="20">
        <v>84</v>
      </c>
      <c r="B98" s="21" t="s">
        <v>145</v>
      </c>
      <c r="C98" s="10" t="s">
        <v>146</v>
      </c>
      <c r="D98" s="44"/>
    </row>
    <row r="99" spans="1:4" x14ac:dyDescent="0.2">
      <c r="A99" s="20">
        <v>85</v>
      </c>
      <c r="B99" s="13" t="s">
        <v>147</v>
      </c>
      <c r="C99" s="10" t="s">
        <v>27</v>
      </c>
      <c r="D99" s="44">
        <v>48339816</v>
      </c>
    </row>
    <row r="100" spans="1:4" x14ac:dyDescent="0.2">
      <c r="A100" s="20">
        <v>86</v>
      </c>
      <c r="B100" s="21" t="s">
        <v>148</v>
      </c>
      <c r="C100" s="10" t="s">
        <v>12</v>
      </c>
      <c r="D100" s="44">
        <v>32316213</v>
      </c>
    </row>
    <row r="101" spans="1:4" x14ac:dyDescent="0.2">
      <c r="A101" s="20">
        <v>87</v>
      </c>
      <c r="B101" s="21" t="s">
        <v>149</v>
      </c>
      <c r="C101" s="10" t="s">
        <v>26</v>
      </c>
      <c r="D101" s="44">
        <v>29620947</v>
      </c>
    </row>
    <row r="102" spans="1:4" x14ac:dyDescent="0.2">
      <c r="A102" s="20">
        <v>88</v>
      </c>
      <c r="B102" s="13" t="s">
        <v>150</v>
      </c>
      <c r="C102" s="10" t="s">
        <v>42</v>
      </c>
      <c r="D102" s="44">
        <v>40759322</v>
      </c>
    </row>
    <row r="103" spans="1:4" x14ac:dyDescent="0.2">
      <c r="A103" s="20">
        <v>89</v>
      </c>
      <c r="B103" s="12" t="s">
        <v>152</v>
      </c>
      <c r="C103" s="10" t="s">
        <v>28</v>
      </c>
      <c r="D103" s="44">
        <v>51576829</v>
      </c>
    </row>
    <row r="104" spans="1:4" x14ac:dyDescent="0.2">
      <c r="A104" s="20">
        <v>90</v>
      </c>
      <c r="B104" s="12" t="s">
        <v>153</v>
      </c>
      <c r="C104" s="10" t="s">
        <v>29</v>
      </c>
      <c r="D104" s="44">
        <v>73483604</v>
      </c>
    </row>
    <row r="105" spans="1:4" ht="12" customHeight="1" x14ac:dyDescent="0.2">
      <c r="A105" s="20">
        <v>91</v>
      </c>
      <c r="B105" s="21" t="s">
        <v>154</v>
      </c>
      <c r="C105" s="10" t="s">
        <v>14</v>
      </c>
      <c r="D105" s="44">
        <v>29407671</v>
      </c>
    </row>
    <row r="106" spans="1:4" x14ac:dyDescent="0.2">
      <c r="A106" s="20">
        <v>92</v>
      </c>
      <c r="B106" s="12" t="s">
        <v>155</v>
      </c>
      <c r="C106" s="10" t="s">
        <v>30</v>
      </c>
      <c r="D106" s="44">
        <v>49138999</v>
      </c>
    </row>
    <row r="107" spans="1:4" x14ac:dyDescent="0.2">
      <c r="A107" s="20">
        <v>93</v>
      </c>
      <c r="B107" s="12" t="s">
        <v>156</v>
      </c>
      <c r="C107" s="10" t="s">
        <v>15</v>
      </c>
      <c r="D107" s="44">
        <v>49306403</v>
      </c>
    </row>
    <row r="108" spans="1:4" x14ac:dyDescent="0.2">
      <c r="A108" s="20">
        <v>94</v>
      </c>
      <c r="B108" s="13" t="s">
        <v>157</v>
      </c>
      <c r="C108" s="10" t="s">
        <v>13</v>
      </c>
      <c r="D108" s="44">
        <v>25480127</v>
      </c>
    </row>
    <row r="109" spans="1:4" x14ac:dyDescent="0.2">
      <c r="A109" s="20">
        <v>95</v>
      </c>
      <c r="B109" s="21" t="s">
        <v>158</v>
      </c>
      <c r="C109" s="10" t="s">
        <v>31</v>
      </c>
      <c r="D109" s="44">
        <v>25286088</v>
      </c>
    </row>
    <row r="110" spans="1:4" x14ac:dyDescent="0.2">
      <c r="A110" s="20">
        <v>96</v>
      </c>
      <c r="B110" s="12" t="s">
        <v>160</v>
      </c>
      <c r="C110" s="10" t="s">
        <v>33</v>
      </c>
      <c r="D110" s="44">
        <v>56045167</v>
      </c>
    </row>
    <row r="111" spans="1:4" ht="13.5" customHeight="1" x14ac:dyDescent="0.2">
      <c r="A111" s="20">
        <v>97</v>
      </c>
      <c r="B111" s="12" t="s">
        <v>162</v>
      </c>
      <c r="C111" s="10" t="s">
        <v>163</v>
      </c>
      <c r="D111" s="44"/>
    </row>
    <row r="112" spans="1:4" x14ac:dyDescent="0.2">
      <c r="A112" s="20">
        <v>98</v>
      </c>
      <c r="B112" s="12" t="s">
        <v>164</v>
      </c>
      <c r="C112" s="10" t="s">
        <v>165</v>
      </c>
      <c r="D112" s="44"/>
    </row>
    <row r="113" spans="1:4" x14ac:dyDescent="0.2">
      <c r="A113" s="20">
        <v>99</v>
      </c>
      <c r="B113" s="21" t="s">
        <v>166</v>
      </c>
      <c r="C113" s="10" t="s">
        <v>167</v>
      </c>
      <c r="D113" s="44"/>
    </row>
    <row r="114" spans="1:4" ht="12.75" customHeight="1" x14ac:dyDescent="0.2">
      <c r="A114" s="20">
        <v>100</v>
      </c>
      <c r="B114" s="21" t="s">
        <v>168</v>
      </c>
      <c r="C114" s="10" t="s">
        <v>169</v>
      </c>
      <c r="D114" s="44"/>
    </row>
    <row r="115" spans="1:4" x14ac:dyDescent="0.2">
      <c r="A115" s="20">
        <v>101</v>
      </c>
      <c r="B115" s="21" t="s">
        <v>170</v>
      </c>
      <c r="C115" s="10" t="s">
        <v>171</v>
      </c>
      <c r="D115" s="44"/>
    </row>
    <row r="116" spans="1:4" x14ac:dyDescent="0.2">
      <c r="A116" s="20">
        <v>102</v>
      </c>
      <c r="B116" s="21" t="s">
        <v>172</v>
      </c>
      <c r="C116" s="10" t="s">
        <v>173</v>
      </c>
      <c r="D116" s="44"/>
    </row>
    <row r="117" spans="1:4" x14ac:dyDescent="0.2">
      <c r="A117" s="20">
        <v>103</v>
      </c>
      <c r="B117" s="21" t="s">
        <v>174</v>
      </c>
      <c r="C117" s="10" t="s">
        <v>175</v>
      </c>
      <c r="D117" s="44"/>
    </row>
    <row r="118" spans="1:4" x14ac:dyDescent="0.2">
      <c r="A118" s="20">
        <v>104</v>
      </c>
      <c r="B118" s="17" t="s">
        <v>176</v>
      </c>
      <c r="C118" s="15" t="s">
        <v>177</v>
      </c>
      <c r="D118" s="44"/>
    </row>
    <row r="119" spans="1:4" x14ac:dyDescent="0.2">
      <c r="A119" s="20">
        <v>105</v>
      </c>
      <c r="B119" s="13" t="s">
        <v>178</v>
      </c>
      <c r="C119" s="10" t="s">
        <v>179</v>
      </c>
      <c r="D119" s="44"/>
    </row>
    <row r="120" spans="1:4" ht="11.25" customHeight="1" x14ac:dyDescent="0.2">
      <c r="A120" s="20">
        <v>106</v>
      </c>
      <c r="B120" s="21" t="s">
        <v>180</v>
      </c>
      <c r="C120" s="10" t="s">
        <v>181</v>
      </c>
      <c r="D120" s="44"/>
    </row>
    <row r="121" spans="1:4" x14ac:dyDescent="0.2">
      <c r="A121" s="20">
        <v>107</v>
      </c>
      <c r="B121" s="12" t="s">
        <v>182</v>
      </c>
      <c r="C121" s="18" t="s">
        <v>183</v>
      </c>
      <c r="D121" s="44"/>
    </row>
    <row r="122" spans="1:4" x14ac:dyDescent="0.2">
      <c r="A122" s="20">
        <v>108</v>
      </c>
      <c r="B122" s="21" t="s">
        <v>184</v>
      </c>
      <c r="C122" s="10" t="s">
        <v>261</v>
      </c>
      <c r="D122" s="44"/>
    </row>
    <row r="123" spans="1:4" ht="14.25" customHeight="1" x14ac:dyDescent="0.2">
      <c r="A123" s="20">
        <v>109</v>
      </c>
      <c r="B123" s="13" t="s">
        <v>185</v>
      </c>
      <c r="C123" s="10" t="s">
        <v>250</v>
      </c>
      <c r="D123" s="44"/>
    </row>
    <row r="124" spans="1:4" x14ac:dyDescent="0.2">
      <c r="A124" s="20">
        <v>110</v>
      </c>
      <c r="B124" s="12" t="s">
        <v>329</v>
      </c>
      <c r="C124" s="10" t="s">
        <v>317</v>
      </c>
      <c r="D124" s="44"/>
    </row>
    <row r="125" spans="1:4" x14ac:dyDescent="0.2">
      <c r="A125" s="20">
        <v>111</v>
      </c>
      <c r="B125" s="53" t="s">
        <v>418</v>
      </c>
      <c r="C125" s="15" t="s">
        <v>419</v>
      </c>
      <c r="D125" s="44"/>
    </row>
    <row r="126" spans="1:4" ht="13.5" customHeight="1" x14ac:dyDescent="0.2">
      <c r="A126" s="20">
        <v>112</v>
      </c>
      <c r="B126" s="13" t="s">
        <v>186</v>
      </c>
      <c r="C126" s="10" t="s">
        <v>320</v>
      </c>
      <c r="D126" s="44"/>
    </row>
    <row r="127" spans="1:4" x14ac:dyDescent="0.2">
      <c r="A127" s="20">
        <v>113</v>
      </c>
      <c r="B127" s="21" t="s">
        <v>187</v>
      </c>
      <c r="C127" s="10" t="s">
        <v>188</v>
      </c>
      <c r="D127" s="44"/>
    </row>
    <row r="128" spans="1:4" x14ac:dyDescent="0.2">
      <c r="A128" s="20">
        <v>114</v>
      </c>
      <c r="B128" s="21" t="s">
        <v>189</v>
      </c>
      <c r="C128" s="35" t="s">
        <v>306</v>
      </c>
      <c r="D128" s="44"/>
    </row>
    <row r="129" spans="1:4" x14ac:dyDescent="0.2">
      <c r="A129" s="20">
        <v>115</v>
      </c>
      <c r="B129" s="21" t="s">
        <v>190</v>
      </c>
      <c r="C129" s="10" t="s">
        <v>225</v>
      </c>
      <c r="D129" s="44"/>
    </row>
    <row r="130" spans="1:4" ht="10.5" customHeight="1" x14ac:dyDescent="0.2">
      <c r="A130" s="20">
        <v>116</v>
      </c>
      <c r="B130" s="21" t="s">
        <v>191</v>
      </c>
      <c r="C130" s="10" t="s">
        <v>192</v>
      </c>
      <c r="D130" s="44"/>
    </row>
    <row r="131" spans="1:4" x14ac:dyDescent="0.2">
      <c r="A131" s="20">
        <v>117</v>
      </c>
      <c r="B131" s="21" t="s">
        <v>193</v>
      </c>
      <c r="C131" s="10" t="s">
        <v>40</v>
      </c>
      <c r="D131" s="44"/>
    </row>
    <row r="132" spans="1:4" x14ac:dyDescent="0.2">
      <c r="A132" s="20">
        <v>118</v>
      </c>
      <c r="B132" s="12" t="s">
        <v>194</v>
      </c>
      <c r="C132" s="10" t="s">
        <v>45</v>
      </c>
      <c r="D132" s="44"/>
    </row>
    <row r="133" spans="1:4" x14ac:dyDescent="0.2">
      <c r="A133" s="20">
        <v>119</v>
      </c>
      <c r="B133" s="12" t="s">
        <v>195</v>
      </c>
      <c r="C133" s="10" t="s">
        <v>227</v>
      </c>
      <c r="D133" s="44"/>
    </row>
    <row r="134" spans="1:4" x14ac:dyDescent="0.2">
      <c r="A134" s="20">
        <v>120</v>
      </c>
      <c r="B134" s="12" t="s">
        <v>196</v>
      </c>
      <c r="C134" s="10" t="s">
        <v>47</v>
      </c>
      <c r="D134" s="44"/>
    </row>
    <row r="135" spans="1:4" x14ac:dyDescent="0.2">
      <c r="A135" s="20">
        <v>121</v>
      </c>
      <c r="B135" s="21" t="s">
        <v>197</v>
      </c>
      <c r="C135" s="10" t="s">
        <v>46</v>
      </c>
      <c r="D135" s="44"/>
    </row>
    <row r="136" spans="1:4" x14ac:dyDescent="0.2">
      <c r="A136" s="20">
        <v>122</v>
      </c>
      <c r="B136" s="21" t="s">
        <v>198</v>
      </c>
      <c r="C136" s="10" t="s">
        <v>199</v>
      </c>
      <c r="D136" s="44"/>
    </row>
    <row r="137" spans="1:4" x14ac:dyDescent="0.2">
      <c r="A137" s="20">
        <v>123</v>
      </c>
      <c r="B137" s="21" t="s">
        <v>200</v>
      </c>
      <c r="C137" s="10" t="s">
        <v>468</v>
      </c>
      <c r="D137" s="44"/>
    </row>
    <row r="138" spans="1:4" x14ac:dyDescent="0.2">
      <c r="A138" s="20">
        <v>124</v>
      </c>
      <c r="B138" s="12" t="s">
        <v>201</v>
      </c>
      <c r="C138" s="10" t="s">
        <v>226</v>
      </c>
      <c r="D138" s="44"/>
    </row>
    <row r="139" spans="1:4" x14ac:dyDescent="0.2">
      <c r="A139" s="20">
        <v>125</v>
      </c>
      <c r="B139" s="13" t="s">
        <v>202</v>
      </c>
      <c r="C139" s="10" t="s">
        <v>459</v>
      </c>
      <c r="D139" s="44">
        <v>20836757</v>
      </c>
    </row>
    <row r="140" spans="1:4" x14ac:dyDescent="0.2">
      <c r="A140" s="20">
        <v>126</v>
      </c>
      <c r="B140" s="21" t="s">
        <v>203</v>
      </c>
      <c r="C140" s="10" t="s">
        <v>204</v>
      </c>
      <c r="D140" s="44"/>
    </row>
    <row r="141" spans="1:4" x14ac:dyDescent="0.2">
      <c r="A141" s="20">
        <v>127</v>
      </c>
      <c r="B141" s="12" t="s">
        <v>205</v>
      </c>
      <c r="C141" s="10" t="s">
        <v>206</v>
      </c>
      <c r="D141" s="44"/>
    </row>
    <row r="142" spans="1:4" x14ac:dyDescent="0.2">
      <c r="A142" s="20">
        <v>128</v>
      </c>
      <c r="B142" s="21" t="s">
        <v>207</v>
      </c>
      <c r="C142" s="10" t="s">
        <v>208</v>
      </c>
      <c r="D142" s="44"/>
    </row>
    <row r="143" spans="1:4" x14ac:dyDescent="0.2">
      <c r="A143" s="20">
        <v>129</v>
      </c>
      <c r="B143" s="83" t="s">
        <v>251</v>
      </c>
      <c r="C143" s="85" t="s">
        <v>252</v>
      </c>
      <c r="D143" s="44"/>
    </row>
    <row r="144" spans="1:4" x14ac:dyDescent="0.2">
      <c r="A144" s="20">
        <v>130</v>
      </c>
      <c r="B144" s="86" t="s">
        <v>253</v>
      </c>
      <c r="C144" s="41" t="s">
        <v>254</v>
      </c>
      <c r="D144" s="44"/>
    </row>
    <row r="145" spans="1:35" x14ac:dyDescent="0.2">
      <c r="A145" s="20">
        <v>131</v>
      </c>
      <c r="B145" s="87" t="s">
        <v>255</v>
      </c>
      <c r="C145" s="134" t="s">
        <v>416</v>
      </c>
      <c r="D145" s="44"/>
    </row>
    <row r="146" spans="1:35" x14ac:dyDescent="0.2">
      <c r="A146" s="20">
        <v>132</v>
      </c>
      <c r="B146" s="20" t="s">
        <v>259</v>
      </c>
      <c r="C146" s="28" t="s">
        <v>260</v>
      </c>
      <c r="D146" s="44"/>
    </row>
    <row r="147" spans="1:35" x14ac:dyDescent="0.2">
      <c r="A147" s="20">
        <v>133</v>
      </c>
      <c r="B147" s="53" t="s">
        <v>311</v>
      </c>
      <c r="C147" s="28" t="s">
        <v>310</v>
      </c>
      <c r="D147" s="44"/>
    </row>
    <row r="148" spans="1:35" s="45" customFormat="1" x14ac:dyDescent="0.2">
      <c r="A148" s="20">
        <v>134</v>
      </c>
      <c r="B148" s="53" t="s">
        <v>319</v>
      </c>
      <c r="C148" s="28" t="s">
        <v>316</v>
      </c>
      <c r="D148" s="44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s="45" customFormat="1" ht="17.25" customHeight="1" x14ac:dyDescent="0.2">
      <c r="A149" s="20">
        <v>135</v>
      </c>
      <c r="B149" s="53" t="s">
        <v>411</v>
      </c>
      <c r="C149" s="15" t="s">
        <v>412</v>
      </c>
      <c r="D149" s="44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s="45" customFormat="1" x14ac:dyDescent="0.2">
      <c r="A150" s="46"/>
      <c r="B150" s="46"/>
      <c r="C150" s="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s="45" customFormat="1" x14ac:dyDescent="0.2">
      <c r="A151" s="46"/>
      <c r="B151" s="46"/>
      <c r="C151" s="7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</sheetData>
  <mergeCells count="9">
    <mergeCell ref="A8:C8"/>
    <mergeCell ref="A11:C11"/>
    <mergeCell ref="A92:A95"/>
    <mergeCell ref="B92:B95"/>
    <mergeCell ref="A2:D2"/>
    <mergeCell ref="A4:A7"/>
    <mergeCell ref="B4:B7"/>
    <mergeCell ref="C4:C7"/>
    <mergeCell ref="D4:D7"/>
  </mergeCells>
  <pageMargins left="0" right="0" top="0" bottom="0" header="0" footer="0"/>
  <pageSetup paperSize="9" scale="8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49"/>
  <sheetViews>
    <sheetView zoomScale="98" zoomScaleNormal="98" workbookViewId="0">
      <pane ySplit="11" topLeftCell="A12" activePane="bottomLeft" state="frozen"/>
      <selection activeCell="C1" sqref="C1"/>
      <selection pane="bottomLeft" activeCell="L17" sqref="L17"/>
    </sheetView>
  </sheetViews>
  <sheetFormatPr defaultColWidth="9.140625" defaultRowHeight="12" x14ac:dyDescent="0.2"/>
  <cols>
    <col min="1" max="1" width="4.7109375" style="6" customWidth="1"/>
    <col min="2" max="2" width="10.140625" style="6" customWidth="1"/>
    <col min="3" max="3" width="31.7109375" style="7" bestFit="1" customWidth="1"/>
    <col min="4" max="4" width="12" style="128" customWidth="1"/>
    <col min="5" max="5" width="10.7109375" style="4" customWidth="1"/>
    <col min="6" max="6" width="10.5703125" style="4" customWidth="1"/>
    <col min="7" max="7" width="11.7109375" style="4" customWidth="1"/>
    <col min="8" max="8" width="6.5703125" style="8" customWidth="1"/>
    <col min="9" max="16384" width="9.140625" style="8"/>
  </cols>
  <sheetData>
    <row r="1" spans="1:8" ht="4.5" customHeight="1" x14ac:dyDescent="0.2"/>
    <row r="2" spans="1:8" ht="23.25" customHeight="1" x14ac:dyDescent="0.2"/>
    <row r="3" spans="1:8" ht="5.25" customHeight="1" x14ac:dyDescent="0.2"/>
    <row r="4" spans="1:8" ht="45.75" customHeight="1" x14ac:dyDescent="0.2">
      <c r="A4" s="297" t="s">
        <v>427</v>
      </c>
      <c r="B4" s="297"/>
      <c r="C4" s="297"/>
      <c r="D4" s="297"/>
      <c r="E4" s="297"/>
      <c r="F4" s="297"/>
      <c r="G4" s="297"/>
    </row>
    <row r="5" spans="1:8" ht="6" customHeight="1" x14ac:dyDescent="0.2">
      <c r="A5" s="69"/>
      <c r="B5" s="69"/>
      <c r="C5" s="69"/>
      <c r="D5" s="136"/>
      <c r="E5" s="69"/>
      <c r="F5" s="69"/>
      <c r="G5" s="69"/>
    </row>
    <row r="6" spans="1:8" ht="9" customHeight="1" x14ac:dyDescent="0.2">
      <c r="C6" s="9"/>
      <c r="G6" s="4" t="s">
        <v>277</v>
      </c>
    </row>
    <row r="7" spans="1:8" s="2" customFormat="1" ht="28.5" customHeight="1" x14ac:dyDescent="0.2">
      <c r="A7" s="68" t="s">
        <v>43</v>
      </c>
      <c r="B7" s="68" t="s">
        <v>55</v>
      </c>
      <c r="C7" s="68" t="s">
        <v>44</v>
      </c>
      <c r="D7" s="137" t="s">
        <v>229</v>
      </c>
      <c r="E7" s="70" t="s">
        <v>326</v>
      </c>
      <c r="F7" s="70" t="s">
        <v>327</v>
      </c>
      <c r="G7" s="70" t="s">
        <v>328</v>
      </c>
    </row>
    <row r="8" spans="1:8" s="2" customFormat="1" x14ac:dyDescent="0.2">
      <c r="A8" s="265" t="s">
        <v>224</v>
      </c>
      <c r="B8" s="265"/>
      <c r="C8" s="265"/>
      <c r="D8" s="30">
        <f>D11+D10+D9</f>
        <v>1919967375</v>
      </c>
      <c r="E8" s="30">
        <f t="shared" ref="E8:G8" si="0">E11+E10+E9</f>
        <v>37021748</v>
      </c>
      <c r="F8" s="30">
        <f t="shared" si="0"/>
        <v>4830210</v>
      </c>
      <c r="G8" s="30">
        <f t="shared" si="0"/>
        <v>1878115417</v>
      </c>
    </row>
    <row r="9" spans="1:8" s="3" customFormat="1" ht="11.25" customHeight="1" x14ac:dyDescent="0.2">
      <c r="A9" s="5"/>
      <c r="B9" s="5"/>
      <c r="C9" s="11" t="s">
        <v>53</v>
      </c>
      <c r="D9" s="31">
        <v>44245719</v>
      </c>
      <c r="E9" s="31"/>
      <c r="F9" s="37"/>
      <c r="G9" s="37">
        <v>44245719</v>
      </c>
      <c r="H9" s="32"/>
    </row>
    <row r="10" spans="1:8" s="3" customFormat="1" ht="11.25" customHeight="1" x14ac:dyDescent="0.2">
      <c r="A10" s="5"/>
      <c r="B10" s="5"/>
      <c r="C10" s="11" t="s">
        <v>279</v>
      </c>
      <c r="D10" s="31">
        <f t="shared" ref="D10:D72" si="1">E10+F10+G10</f>
        <v>0</v>
      </c>
      <c r="E10" s="31"/>
      <c r="F10" s="37"/>
      <c r="G10" s="37"/>
    </row>
    <row r="11" spans="1:8" s="2" customFormat="1" x14ac:dyDescent="0.2">
      <c r="A11" s="265" t="s">
        <v>223</v>
      </c>
      <c r="B11" s="265"/>
      <c r="C11" s="265"/>
      <c r="D11" s="30">
        <f>SUM(D12:D148)-D92</f>
        <v>1875721656</v>
      </c>
      <c r="E11" s="30">
        <f>SUM(E12:E148)-E92</f>
        <v>37021748</v>
      </c>
      <c r="F11" s="30">
        <f>SUM(F12:F148)-F92</f>
        <v>4830210</v>
      </c>
      <c r="G11" s="30">
        <f>SUM(G12:G148)-G92</f>
        <v>1833869698</v>
      </c>
    </row>
    <row r="12" spans="1:8" s="1" customFormat="1" ht="12" customHeight="1" x14ac:dyDescent="0.2">
      <c r="A12" s="20">
        <v>1</v>
      </c>
      <c r="B12" s="12" t="s">
        <v>56</v>
      </c>
      <c r="C12" s="10" t="s">
        <v>41</v>
      </c>
      <c r="D12" s="31">
        <f t="shared" si="1"/>
        <v>0</v>
      </c>
      <c r="E12" s="29"/>
      <c r="F12" s="29"/>
      <c r="G12" s="29"/>
    </row>
    <row r="13" spans="1:8" s="1" customFormat="1" x14ac:dyDescent="0.2">
      <c r="A13" s="20">
        <v>2</v>
      </c>
      <c r="B13" s="13" t="s">
        <v>57</v>
      </c>
      <c r="C13" s="10" t="s">
        <v>209</v>
      </c>
      <c r="D13" s="31">
        <f t="shared" si="1"/>
        <v>0</v>
      </c>
      <c r="E13" s="29"/>
      <c r="F13" s="29"/>
      <c r="G13" s="29"/>
    </row>
    <row r="14" spans="1:8" s="19" customFormat="1" x14ac:dyDescent="0.2">
      <c r="A14" s="20">
        <v>3</v>
      </c>
      <c r="B14" s="21" t="s">
        <v>58</v>
      </c>
      <c r="C14" s="10" t="s">
        <v>5</v>
      </c>
      <c r="D14" s="31">
        <f t="shared" si="1"/>
        <v>0</v>
      </c>
      <c r="E14" s="29"/>
      <c r="F14" s="29"/>
      <c r="G14" s="29"/>
    </row>
    <row r="15" spans="1:8" s="1" customFormat="1" ht="14.25" customHeight="1" x14ac:dyDescent="0.2">
      <c r="A15" s="20">
        <v>4</v>
      </c>
      <c r="B15" s="12" t="s">
        <v>59</v>
      </c>
      <c r="C15" s="10" t="s">
        <v>210</v>
      </c>
      <c r="D15" s="31">
        <f t="shared" si="1"/>
        <v>0</v>
      </c>
      <c r="E15" s="29"/>
      <c r="F15" s="29"/>
      <c r="G15" s="29"/>
    </row>
    <row r="16" spans="1:8" s="1" customFormat="1" x14ac:dyDescent="0.2">
      <c r="A16" s="20">
        <v>5</v>
      </c>
      <c r="B16" s="12" t="s">
        <v>60</v>
      </c>
      <c r="C16" s="10" t="s">
        <v>8</v>
      </c>
      <c r="D16" s="31">
        <f t="shared" si="1"/>
        <v>0</v>
      </c>
      <c r="E16" s="29"/>
      <c r="F16" s="29"/>
      <c r="G16" s="29"/>
    </row>
    <row r="17" spans="1:7" s="19" customFormat="1" x14ac:dyDescent="0.2">
      <c r="A17" s="20">
        <v>6</v>
      </c>
      <c r="B17" s="21" t="s">
        <v>61</v>
      </c>
      <c r="C17" s="10" t="s">
        <v>62</v>
      </c>
      <c r="D17" s="31">
        <f t="shared" si="1"/>
        <v>1337280</v>
      </c>
      <c r="E17" s="29">
        <v>1337280</v>
      </c>
      <c r="F17" s="29"/>
      <c r="G17" s="29"/>
    </row>
    <row r="18" spans="1:7" s="1" customFormat="1" x14ac:dyDescent="0.2">
      <c r="A18" s="20">
        <v>7</v>
      </c>
      <c r="B18" s="12" t="s">
        <v>63</v>
      </c>
      <c r="C18" s="10" t="s">
        <v>211</v>
      </c>
      <c r="D18" s="31">
        <f t="shared" si="1"/>
        <v>0</v>
      </c>
      <c r="E18" s="29"/>
      <c r="F18" s="29"/>
      <c r="G18" s="29"/>
    </row>
    <row r="19" spans="1:7" s="1" customFormat="1" x14ac:dyDescent="0.2">
      <c r="A19" s="20">
        <v>8</v>
      </c>
      <c r="B19" s="21" t="s">
        <v>64</v>
      </c>
      <c r="C19" s="10" t="s">
        <v>17</v>
      </c>
      <c r="D19" s="31">
        <f t="shared" si="1"/>
        <v>0</v>
      </c>
      <c r="E19" s="29"/>
      <c r="F19" s="29"/>
      <c r="G19" s="29"/>
    </row>
    <row r="20" spans="1:7" s="1" customFormat="1" x14ac:dyDescent="0.2">
      <c r="A20" s="20">
        <v>9</v>
      </c>
      <c r="B20" s="21" t="s">
        <v>65</v>
      </c>
      <c r="C20" s="10" t="s">
        <v>6</v>
      </c>
      <c r="D20" s="31">
        <f t="shared" si="1"/>
        <v>0</v>
      </c>
      <c r="E20" s="29"/>
      <c r="F20" s="29"/>
      <c r="G20" s="29"/>
    </row>
    <row r="21" spans="1:7" s="1" customFormat="1" x14ac:dyDescent="0.2">
      <c r="A21" s="20">
        <v>10</v>
      </c>
      <c r="B21" s="21" t="s">
        <v>66</v>
      </c>
      <c r="C21" s="10" t="s">
        <v>18</v>
      </c>
      <c r="D21" s="31">
        <f t="shared" si="1"/>
        <v>0</v>
      </c>
      <c r="E21" s="29"/>
      <c r="F21" s="29"/>
      <c r="G21" s="29"/>
    </row>
    <row r="22" spans="1:7" s="1" customFormat="1" x14ac:dyDescent="0.2">
      <c r="A22" s="20">
        <v>11</v>
      </c>
      <c r="B22" s="21" t="s">
        <v>67</v>
      </c>
      <c r="C22" s="10" t="s">
        <v>7</v>
      </c>
      <c r="D22" s="31">
        <f t="shared" si="1"/>
        <v>0</v>
      </c>
      <c r="E22" s="29"/>
      <c r="F22" s="29"/>
      <c r="G22" s="29"/>
    </row>
    <row r="23" spans="1:7" s="1" customFormat="1" x14ac:dyDescent="0.2">
      <c r="A23" s="20">
        <v>12</v>
      </c>
      <c r="B23" s="21" t="s">
        <v>68</v>
      </c>
      <c r="C23" s="10" t="s">
        <v>19</v>
      </c>
      <c r="D23" s="31">
        <f t="shared" si="1"/>
        <v>0</v>
      </c>
      <c r="E23" s="29"/>
      <c r="F23" s="29"/>
      <c r="G23" s="29"/>
    </row>
    <row r="24" spans="1:7" s="1" customFormat="1" x14ac:dyDescent="0.2">
      <c r="A24" s="20">
        <v>13</v>
      </c>
      <c r="B24" s="21" t="s">
        <v>230</v>
      </c>
      <c r="C24" s="10" t="s">
        <v>231</v>
      </c>
      <c r="D24" s="31">
        <f t="shared" si="1"/>
        <v>0</v>
      </c>
      <c r="E24" s="29"/>
      <c r="F24" s="29"/>
      <c r="G24" s="29"/>
    </row>
    <row r="25" spans="1:7" s="1" customFormat="1" x14ac:dyDescent="0.2">
      <c r="A25" s="20">
        <v>14</v>
      </c>
      <c r="B25" s="21" t="s">
        <v>69</v>
      </c>
      <c r="C25" s="10" t="s">
        <v>22</v>
      </c>
      <c r="D25" s="31">
        <f t="shared" si="1"/>
        <v>0</v>
      </c>
      <c r="E25" s="29"/>
      <c r="F25" s="29"/>
      <c r="G25" s="29"/>
    </row>
    <row r="26" spans="1:7" s="1" customFormat="1" x14ac:dyDescent="0.2">
      <c r="A26" s="20">
        <v>15</v>
      </c>
      <c r="B26" s="21" t="s">
        <v>70</v>
      </c>
      <c r="C26" s="10" t="s">
        <v>10</v>
      </c>
      <c r="D26" s="31">
        <f t="shared" si="1"/>
        <v>0</v>
      </c>
      <c r="E26" s="29"/>
      <c r="F26" s="29"/>
      <c r="G26" s="29"/>
    </row>
    <row r="27" spans="1:7" s="1" customFormat="1" x14ac:dyDescent="0.2">
      <c r="A27" s="20">
        <v>16</v>
      </c>
      <c r="B27" s="21" t="s">
        <v>71</v>
      </c>
      <c r="C27" s="10" t="s">
        <v>342</v>
      </c>
      <c r="D27" s="31">
        <f t="shared" si="1"/>
        <v>0</v>
      </c>
      <c r="E27" s="29"/>
      <c r="F27" s="29"/>
      <c r="G27" s="29"/>
    </row>
    <row r="28" spans="1:7" s="19" customFormat="1" x14ac:dyDescent="0.2">
      <c r="A28" s="20">
        <v>17</v>
      </c>
      <c r="B28" s="21" t="s">
        <v>72</v>
      </c>
      <c r="C28" s="10" t="s">
        <v>9</v>
      </c>
      <c r="D28" s="31">
        <f t="shared" si="1"/>
        <v>0</v>
      </c>
      <c r="E28" s="29"/>
      <c r="F28" s="29"/>
      <c r="G28" s="29"/>
    </row>
    <row r="29" spans="1:7" s="1" customFormat="1" x14ac:dyDescent="0.2">
      <c r="A29" s="20">
        <v>18</v>
      </c>
      <c r="B29" s="12" t="s">
        <v>73</v>
      </c>
      <c r="C29" s="10" t="s">
        <v>11</v>
      </c>
      <c r="D29" s="31">
        <f t="shared" si="1"/>
        <v>0</v>
      </c>
      <c r="E29" s="29"/>
      <c r="F29" s="29"/>
      <c r="G29" s="29"/>
    </row>
    <row r="30" spans="1:7" s="1" customFormat="1" x14ac:dyDescent="0.2">
      <c r="A30" s="20">
        <v>19</v>
      </c>
      <c r="B30" s="12" t="s">
        <v>74</v>
      </c>
      <c r="C30" s="10" t="s">
        <v>212</v>
      </c>
      <c r="D30" s="31">
        <f t="shared" si="1"/>
        <v>0</v>
      </c>
      <c r="E30" s="29"/>
      <c r="F30" s="29"/>
      <c r="G30" s="29"/>
    </row>
    <row r="31" spans="1:7" x14ac:dyDescent="0.2">
      <c r="A31" s="20">
        <v>20</v>
      </c>
      <c r="B31" s="12" t="s">
        <v>75</v>
      </c>
      <c r="C31" s="10" t="s">
        <v>343</v>
      </c>
      <c r="D31" s="31">
        <f t="shared" si="1"/>
        <v>0</v>
      </c>
      <c r="E31" s="29"/>
      <c r="F31" s="29"/>
      <c r="G31" s="29"/>
    </row>
    <row r="32" spans="1:7" s="19" customFormat="1" x14ac:dyDescent="0.2">
      <c r="A32" s="20">
        <v>21</v>
      </c>
      <c r="B32" s="12" t="s">
        <v>76</v>
      </c>
      <c r="C32" s="10" t="s">
        <v>38</v>
      </c>
      <c r="D32" s="31">
        <f t="shared" si="1"/>
        <v>0</v>
      </c>
      <c r="E32" s="29"/>
      <c r="F32" s="29"/>
      <c r="G32" s="29"/>
    </row>
    <row r="33" spans="1:7" s="19" customFormat="1" x14ac:dyDescent="0.2">
      <c r="A33" s="20">
        <v>22</v>
      </c>
      <c r="B33" s="21" t="s">
        <v>77</v>
      </c>
      <c r="C33" s="10" t="s">
        <v>78</v>
      </c>
      <c r="D33" s="31">
        <f t="shared" si="1"/>
        <v>0</v>
      </c>
      <c r="E33" s="29"/>
      <c r="F33" s="29"/>
      <c r="G33" s="29"/>
    </row>
    <row r="34" spans="1:7" s="1" customFormat="1" ht="12" customHeight="1" x14ac:dyDescent="0.2">
      <c r="A34" s="20">
        <v>23</v>
      </c>
      <c r="B34" s="21" t="s">
        <v>79</v>
      </c>
      <c r="C34" s="10" t="s">
        <v>80</v>
      </c>
      <c r="D34" s="31">
        <f t="shared" si="1"/>
        <v>0</v>
      </c>
      <c r="E34" s="29"/>
      <c r="F34" s="29"/>
      <c r="G34" s="29"/>
    </row>
    <row r="35" spans="1:7" s="1" customFormat="1" ht="24" x14ac:dyDescent="0.2">
      <c r="A35" s="20">
        <v>24</v>
      </c>
      <c r="B35" s="21" t="s">
        <v>81</v>
      </c>
      <c r="C35" s="10" t="s">
        <v>82</v>
      </c>
      <c r="D35" s="31">
        <f t="shared" si="1"/>
        <v>0</v>
      </c>
      <c r="E35" s="29"/>
      <c r="F35" s="29"/>
      <c r="G35" s="29"/>
    </row>
    <row r="36" spans="1:7" s="1" customFormat="1" x14ac:dyDescent="0.2">
      <c r="A36" s="20">
        <v>25</v>
      </c>
      <c r="B36" s="12" t="s">
        <v>83</v>
      </c>
      <c r="C36" s="10" t="s">
        <v>84</v>
      </c>
      <c r="D36" s="31">
        <f t="shared" si="1"/>
        <v>1916750</v>
      </c>
      <c r="E36" s="29">
        <v>1916750</v>
      </c>
      <c r="F36" s="29"/>
      <c r="G36" s="29"/>
    </row>
    <row r="37" spans="1:7" s="1" customFormat="1" ht="15.75" customHeight="1" x14ac:dyDescent="0.2">
      <c r="A37" s="20">
        <v>26</v>
      </c>
      <c r="B37" s="21" t="s">
        <v>85</v>
      </c>
      <c r="C37" s="10" t="s">
        <v>86</v>
      </c>
      <c r="D37" s="31">
        <f t="shared" si="1"/>
        <v>0</v>
      </c>
      <c r="E37" s="29"/>
      <c r="F37" s="29"/>
      <c r="G37" s="29"/>
    </row>
    <row r="38" spans="1:7" s="1" customFormat="1" x14ac:dyDescent="0.2">
      <c r="A38" s="20">
        <v>27</v>
      </c>
      <c r="B38" s="13" t="s">
        <v>87</v>
      </c>
      <c r="C38" s="10" t="s">
        <v>88</v>
      </c>
      <c r="D38" s="31">
        <f t="shared" si="1"/>
        <v>0</v>
      </c>
      <c r="E38" s="29"/>
      <c r="F38" s="29"/>
      <c r="G38" s="29"/>
    </row>
    <row r="39" spans="1:7" s="19" customFormat="1" x14ac:dyDescent="0.2">
      <c r="A39" s="20">
        <v>28</v>
      </c>
      <c r="B39" s="13" t="s">
        <v>89</v>
      </c>
      <c r="C39" s="10" t="s">
        <v>39</v>
      </c>
      <c r="D39" s="31">
        <f t="shared" si="1"/>
        <v>0</v>
      </c>
      <c r="E39" s="29"/>
      <c r="F39" s="29"/>
      <c r="G39" s="29"/>
    </row>
    <row r="40" spans="1:7" x14ac:dyDescent="0.2">
      <c r="A40" s="20">
        <v>29</v>
      </c>
      <c r="B40" s="12" t="s">
        <v>90</v>
      </c>
      <c r="C40" s="10" t="s">
        <v>37</v>
      </c>
      <c r="D40" s="31">
        <f t="shared" si="1"/>
        <v>0</v>
      </c>
      <c r="E40" s="29"/>
      <c r="F40" s="29"/>
      <c r="G40" s="29"/>
    </row>
    <row r="41" spans="1:7" s="1" customFormat="1" x14ac:dyDescent="0.2">
      <c r="A41" s="20">
        <v>30</v>
      </c>
      <c r="B41" s="13" t="s">
        <v>91</v>
      </c>
      <c r="C41" s="10" t="s">
        <v>16</v>
      </c>
      <c r="D41" s="31">
        <f t="shared" si="1"/>
        <v>0</v>
      </c>
      <c r="E41" s="29"/>
      <c r="F41" s="29"/>
      <c r="G41" s="29"/>
    </row>
    <row r="42" spans="1:7" s="1" customFormat="1" x14ac:dyDescent="0.2">
      <c r="A42" s="20">
        <v>31</v>
      </c>
      <c r="B42" s="21" t="s">
        <v>92</v>
      </c>
      <c r="C42" s="10" t="s">
        <v>21</v>
      </c>
      <c r="D42" s="31">
        <f t="shared" si="1"/>
        <v>0</v>
      </c>
      <c r="E42" s="29"/>
      <c r="F42" s="29"/>
      <c r="G42" s="29"/>
    </row>
    <row r="43" spans="1:7" s="1" customFormat="1" x14ac:dyDescent="0.2">
      <c r="A43" s="20">
        <v>32</v>
      </c>
      <c r="B43" s="13" t="s">
        <v>93</v>
      </c>
      <c r="C43" s="10" t="s">
        <v>24</v>
      </c>
      <c r="D43" s="31">
        <f t="shared" si="1"/>
        <v>0</v>
      </c>
      <c r="E43" s="29"/>
      <c r="F43" s="29"/>
      <c r="G43" s="29"/>
    </row>
    <row r="44" spans="1:7" x14ac:dyDescent="0.2">
      <c r="A44" s="20">
        <v>33</v>
      </c>
      <c r="B44" s="12" t="s">
        <v>94</v>
      </c>
      <c r="C44" s="10" t="s">
        <v>213</v>
      </c>
      <c r="D44" s="31">
        <f t="shared" si="1"/>
        <v>0</v>
      </c>
      <c r="E44" s="29"/>
      <c r="F44" s="29"/>
      <c r="G44" s="29"/>
    </row>
    <row r="45" spans="1:7" s="1" customFormat="1" x14ac:dyDescent="0.2">
      <c r="A45" s="20">
        <v>34</v>
      </c>
      <c r="B45" s="14" t="s">
        <v>95</v>
      </c>
      <c r="C45" s="15" t="s">
        <v>214</v>
      </c>
      <c r="D45" s="31">
        <f t="shared" si="1"/>
        <v>0</v>
      </c>
      <c r="E45" s="29"/>
      <c r="F45" s="29"/>
      <c r="G45" s="29"/>
    </row>
    <row r="46" spans="1:7" s="1" customFormat="1" x14ac:dyDescent="0.2">
      <c r="A46" s="20">
        <v>35</v>
      </c>
      <c r="B46" s="12" t="s">
        <v>96</v>
      </c>
      <c r="C46" s="10" t="s">
        <v>215</v>
      </c>
      <c r="D46" s="31">
        <f t="shared" si="1"/>
        <v>0</v>
      </c>
      <c r="E46" s="29"/>
      <c r="F46" s="29"/>
      <c r="G46" s="29"/>
    </row>
    <row r="47" spans="1:7" s="1" customFormat="1" x14ac:dyDescent="0.2">
      <c r="A47" s="20">
        <v>36</v>
      </c>
      <c r="B47" s="12" t="s">
        <v>97</v>
      </c>
      <c r="C47" s="10" t="s">
        <v>23</v>
      </c>
      <c r="D47" s="31">
        <f t="shared" si="1"/>
        <v>0</v>
      </c>
      <c r="E47" s="29"/>
      <c r="F47" s="29"/>
      <c r="G47" s="29"/>
    </row>
    <row r="48" spans="1:7" s="1" customFormat="1" x14ac:dyDescent="0.2">
      <c r="A48" s="20">
        <v>37</v>
      </c>
      <c r="B48" s="21" t="s">
        <v>98</v>
      </c>
      <c r="C48" s="10" t="s">
        <v>20</v>
      </c>
      <c r="D48" s="31">
        <f t="shared" si="1"/>
        <v>0</v>
      </c>
      <c r="E48" s="29"/>
      <c r="F48" s="29"/>
      <c r="G48" s="29"/>
    </row>
    <row r="49" spans="1:7" s="1" customFormat="1" x14ac:dyDescent="0.2">
      <c r="A49" s="20">
        <v>38</v>
      </c>
      <c r="B49" s="13" t="s">
        <v>99</v>
      </c>
      <c r="C49" s="10" t="s">
        <v>100</v>
      </c>
      <c r="D49" s="31">
        <f t="shared" si="1"/>
        <v>0</v>
      </c>
      <c r="E49" s="29"/>
      <c r="F49" s="29"/>
      <c r="G49" s="29"/>
    </row>
    <row r="50" spans="1:7" s="19" customFormat="1" x14ac:dyDescent="0.2">
      <c r="A50" s="20">
        <v>39</v>
      </c>
      <c r="B50" s="21" t="s">
        <v>101</v>
      </c>
      <c r="C50" s="10" t="s">
        <v>102</v>
      </c>
      <c r="D50" s="31">
        <f t="shared" si="1"/>
        <v>0</v>
      </c>
      <c r="E50" s="29"/>
      <c r="F50" s="29"/>
      <c r="G50" s="29"/>
    </row>
    <row r="51" spans="1:7" s="1" customFormat="1" x14ac:dyDescent="0.2">
      <c r="A51" s="20">
        <v>40</v>
      </c>
      <c r="B51" s="12" t="s">
        <v>103</v>
      </c>
      <c r="C51" s="10" t="s">
        <v>220</v>
      </c>
      <c r="D51" s="31">
        <f t="shared" si="1"/>
        <v>0</v>
      </c>
      <c r="E51" s="29"/>
      <c r="F51" s="29"/>
      <c r="G51" s="29"/>
    </row>
    <row r="52" spans="1:7" s="1" customFormat="1" ht="10.5" customHeight="1" x14ac:dyDescent="0.2">
      <c r="A52" s="20">
        <v>41</v>
      </c>
      <c r="B52" s="12" t="s">
        <v>104</v>
      </c>
      <c r="C52" s="10" t="s">
        <v>2</v>
      </c>
      <c r="D52" s="31">
        <f t="shared" si="1"/>
        <v>0</v>
      </c>
      <c r="E52" s="29"/>
      <c r="F52" s="29"/>
      <c r="G52" s="29"/>
    </row>
    <row r="53" spans="1:7" s="1" customFormat="1" x14ac:dyDescent="0.2">
      <c r="A53" s="20">
        <v>42</v>
      </c>
      <c r="B53" s="21" t="s">
        <v>105</v>
      </c>
      <c r="C53" s="10" t="s">
        <v>3</v>
      </c>
      <c r="D53" s="31">
        <f t="shared" si="1"/>
        <v>0</v>
      </c>
      <c r="E53" s="29"/>
      <c r="F53" s="29"/>
      <c r="G53" s="29"/>
    </row>
    <row r="54" spans="1:7" s="1" customFormat="1" x14ac:dyDescent="0.2">
      <c r="A54" s="20">
        <v>43</v>
      </c>
      <c r="B54" s="13" t="s">
        <v>151</v>
      </c>
      <c r="C54" s="10" t="s">
        <v>32</v>
      </c>
      <c r="D54" s="31">
        <f t="shared" si="1"/>
        <v>0</v>
      </c>
      <c r="E54" s="29"/>
      <c r="F54" s="29"/>
      <c r="G54" s="29"/>
    </row>
    <row r="55" spans="1:7" s="1" customFormat="1" x14ac:dyDescent="0.2">
      <c r="A55" s="20">
        <v>44</v>
      </c>
      <c r="B55" s="21" t="s">
        <v>106</v>
      </c>
      <c r="C55" s="10" t="s">
        <v>216</v>
      </c>
      <c r="D55" s="31">
        <f t="shared" si="1"/>
        <v>0</v>
      </c>
      <c r="E55" s="29"/>
      <c r="F55" s="29"/>
      <c r="G55" s="29"/>
    </row>
    <row r="56" spans="1:7" s="1" customFormat="1" ht="10.5" customHeight="1" x14ac:dyDescent="0.2">
      <c r="A56" s="20">
        <v>45</v>
      </c>
      <c r="B56" s="13" t="s">
        <v>107</v>
      </c>
      <c r="C56" s="10" t="s">
        <v>0</v>
      </c>
      <c r="D56" s="31">
        <f t="shared" si="1"/>
        <v>0</v>
      </c>
      <c r="E56" s="29"/>
      <c r="F56" s="29"/>
      <c r="G56" s="29"/>
    </row>
    <row r="57" spans="1:7" s="1" customFormat="1" x14ac:dyDescent="0.2">
      <c r="A57" s="20">
        <v>46</v>
      </c>
      <c r="B57" s="21" t="s">
        <v>108</v>
      </c>
      <c r="C57" s="10" t="s">
        <v>4</v>
      </c>
      <c r="D57" s="31">
        <f t="shared" si="1"/>
        <v>0</v>
      </c>
      <c r="E57" s="29"/>
      <c r="F57" s="29"/>
      <c r="G57" s="29"/>
    </row>
    <row r="58" spans="1:7" s="1" customFormat="1" x14ac:dyDescent="0.2">
      <c r="A58" s="20">
        <v>47</v>
      </c>
      <c r="B58" s="13" t="s">
        <v>109</v>
      </c>
      <c r="C58" s="10" t="s">
        <v>1</v>
      </c>
      <c r="D58" s="31">
        <f t="shared" si="1"/>
        <v>0</v>
      </c>
      <c r="E58" s="29"/>
      <c r="F58" s="29"/>
      <c r="G58" s="29"/>
    </row>
    <row r="59" spans="1:7" s="1" customFormat="1" x14ac:dyDescent="0.2">
      <c r="A59" s="20">
        <v>48</v>
      </c>
      <c r="B59" s="21" t="s">
        <v>110</v>
      </c>
      <c r="C59" s="10" t="s">
        <v>217</v>
      </c>
      <c r="D59" s="31">
        <f t="shared" si="1"/>
        <v>0</v>
      </c>
      <c r="E59" s="29"/>
      <c r="F59" s="29"/>
      <c r="G59" s="29"/>
    </row>
    <row r="60" spans="1:7" s="1" customFormat="1" x14ac:dyDescent="0.2">
      <c r="A60" s="20">
        <v>49</v>
      </c>
      <c r="B60" s="21" t="s">
        <v>111</v>
      </c>
      <c r="C60" s="10" t="s">
        <v>25</v>
      </c>
      <c r="D60" s="31">
        <f t="shared" si="1"/>
        <v>0</v>
      </c>
      <c r="E60" s="29"/>
      <c r="F60" s="29"/>
      <c r="G60" s="29"/>
    </row>
    <row r="61" spans="1:7" s="1" customFormat="1" x14ac:dyDescent="0.2">
      <c r="A61" s="20">
        <v>50</v>
      </c>
      <c r="B61" s="21" t="s">
        <v>159</v>
      </c>
      <c r="C61" s="10" t="s">
        <v>52</v>
      </c>
      <c r="D61" s="31">
        <f t="shared" si="1"/>
        <v>0</v>
      </c>
      <c r="E61" s="29"/>
      <c r="F61" s="29"/>
      <c r="G61" s="29"/>
    </row>
    <row r="62" spans="1:7" s="1" customFormat="1" x14ac:dyDescent="0.2">
      <c r="A62" s="20">
        <v>51</v>
      </c>
      <c r="B62" s="21" t="s">
        <v>112</v>
      </c>
      <c r="C62" s="10" t="s">
        <v>218</v>
      </c>
      <c r="D62" s="31">
        <f t="shared" si="1"/>
        <v>0</v>
      </c>
      <c r="E62" s="29"/>
      <c r="F62" s="29"/>
      <c r="G62" s="29"/>
    </row>
    <row r="63" spans="1:7" s="1" customFormat="1" x14ac:dyDescent="0.2">
      <c r="A63" s="20">
        <v>52</v>
      </c>
      <c r="B63" s="13" t="s">
        <v>161</v>
      </c>
      <c r="C63" s="10" t="s">
        <v>219</v>
      </c>
      <c r="D63" s="31">
        <f t="shared" si="1"/>
        <v>0</v>
      </c>
      <c r="E63" s="29"/>
      <c r="F63" s="29"/>
      <c r="G63" s="29"/>
    </row>
    <row r="64" spans="1:7" s="1" customFormat="1" x14ac:dyDescent="0.2">
      <c r="A64" s="20">
        <v>53</v>
      </c>
      <c r="B64" s="21" t="s">
        <v>222</v>
      </c>
      <c r="C64" s="10" t="s">
        <v>221</v>
      </c>
      <c r="D64" s="31">
        <f t="shared" si="1"/>
        <v>0</v>
      </c>
      <c r="E64" s="29"/>
      <c r="F64" s="29"/>
      <c r="G64" s="29"/>
    </row>
    <row r="65" spans="1:7" s="1" customFormat="1" x14ac:dyDescent="0.2">
      <c r="A65" s="20">
        <v>54</v>
      </c>
      <c r="B65" s="21" t="s">
        <v>232</v>
      </c>
      <c r="C65" s="10" t="s">
        <v>233</v>
      </c>
      <c r="D65" s="31">
        <f t="shared" si="1"/>
        <v>0</v>
      </c>
      <c r="E65" s="29"/>
      <c r="F65" s="29"/>
      <c r="G65" s="29"/>
    </row>
    <row r="66" spans="1:7" s="1" customFormat="1" ht="23.25" customHeight="1" x14ac:dyDescent="0.2">
      <c r="A66" s="20">
        <v>55</v>
      </c>
      <c r="B66" s="21" t="s">
        <v>113</v>
      </c>
      <c r="C66" s="10" t="s">
        <v>51</v>
      </c>
      <c r="D66" s="31">
        <f t="shared" si="1"/>
        <v>0</v>
      </c>
      <c r="E66" s="29"/>
      <c r="F66" s="29"/>
      <c r="G66" s="29"/>
    </row>
    <row r="67" spans="1:7" s="1" customFormat="1" ht="22.5" customHeight="1" x14ac:dyDescent="0.2">
      <c r="A67" s="20">
        <v>56</v>
      </c>
      <c r="B67" s="13" t="s">
        <v>114</v>
      </c>
      <c r="C67" s="10" t="s">
        <v>234</v>
      </c>
      <c r="D67" s="31">
        <f t="shared" si="1"/>
        <v>0</v>
      </c>
      <c r="E67" s="29"/>
      <c r="F67" s="29"/>
      <c r="G67" s="29"/>
    </row>
    <row r="68" spans="1:7" s="1" customFormat="1" ht="24" x14ac:dyDescent="0.2">
      <c r="A68" s="20">
        <v>57</v>
      </c>
      <c r="B68" s="12" t="s">
        <v>115</v>
      </c>
      <c r="C68" s="10" t="s">
        <v>116</v>
      </c>
      <c r="D68" s="31">
        <f t="shared" si="1"/>
        <v>0</v>
      </c>
      <c r="E68" s="29"/>
      <c r="F68" s="29"/>
      <c r="G68" s="29"/>
    </row>
    <row r="69" spans="1:7" s="1" customFormat="1" x14ac:dyDescent="0.2">
      <c r="A69" s="20">
        <v>58</v>
      </c>
      <c r="B69" s="13" t="s">
        <v>117</v>
      </c>
      <c r="C69" s="10" t="s">
        <v>235</v>
      </c>
      <c r="D69" s="31">
        <f t="shared" si="1"/>
        <v>0</v>
      </c>
      <c r="E69" s="29"/>
      <c r="F69" s="29"/>
      <c r="G69" s="29"/>
    </row>
    <row r="70" spans="1:7" s="1" customFormat="1" x14ac:dyDescent="0.2">
      <c r="A70" s="20">
        <v>59</v>
      </c>
      <c r="B70" s="21" t="s">
        <v>118</v>
      </c>
      <c r="C70" s="10" t="s">
        <v>325</v>
      </c>
      <c r="D70" s="31">
        <f t="shared" si="1"/>
        <v>0</v>
      </c>
      <c r="E70" s="29"/>
      <c r="F70" s="29"/>
      <c r="G70" s="29"/>
    </row>
    <row r="71" spans="1:7" s="1" customFormat="1" ht="24" x14ac:dyDescent="0.2">
      <c r="A71" s="20">
        <v>60</v>
      </c>
      <c r="B71" s="12" t="s">
        <v>119</v>
      </c>
      <c r="C71" s="10" t="s">
        <v>236</v>
      </c>
      <c r="D71" s="31">
        <f t="shared" si="1"/>
        <v>0</v>
      </c>
      <c r="E71" s="29"/>
      <c r="F71" s="29"/>
      <c r="G71" s="29"/>
    </row>
    <row r="72" spans="1:7" s="1" customFormat="1" ht="24" x14ac:dyDescent="0.2">
      <c r="A72" s="20">
        <v>61</v>
      </c>
      <c r="B72" s="12" t="s">
        <v>120</v>
      </c>
      <c r="C72" s="10" t="s">
        <v>237</v>
      </c>
      <c r="D72" s="31">
        <f t="shared" si="1"/>
        <v>0</v>
      </c>
      <c r="E72" s="29"/>
      <c r="F72" s="29"/>
      <c r="G72" s="29"/>
    </row>
    <row r="73" spans="1:7" s="1" customFormat="1" x14ac:dyDescent="0.2">
      <c r="A73" s="20">
        <v>62</v>
      </c>
      <c r="B73" s="13" t="s">
        <v>121</v>
      </c>
      <c r="C73" s="10" t="s">
        <v>238</v>
      </c>
      <c r="D73" s="31">
        <f t="shared" ref="D73:D136" si="2">E73+F73+G73</f>
        <v>0</v>
      </c>
      <c r="E73" s="29"/>
      <c r="F73" s="29"/>
      <c r="G73" s="29"/>
    </row>
    <row r="74" spans="1:7" s="1" customFormat="1" x14ac:dyDescent="0.2">
      <c r="A74" s="20">
        <v>63</v>
      </c>
      <c r="B74" s="13" t="s">
        <v>122</v>
      </c>
      <c r="C74" s="10" t="s">
        <v>50</v>
      </c>
      <c r="D74" s="31">
        <f t="shared" si="2"/>
        <v>0</v>
      </c>
      <c r="E74" s="29"/>
      <c r="F74" s="29"/>
      <c r="G74" s="29"/>
    </row>
    <row r="75" spans="1:7" s="1" customFormat="1" x14ac:dyDescent="0.2">
      <c r="A75" s="20">
        <v>64</v>
      </c>
      <c r="B75" s="13" t="s">
        <v>123</v>
      </c>
      <c r="C75" s="10" t="s">
        <v>239</v>
      </c>
      <c r="D75" s="31">
        <f t="shared" si="2"/>
        <v>0</v>
      </c>
      <c r="E75" s="29"/>
      <c r="F75" s="29"/>
      <c r="G75" s="29"/>
    </row>
    <row r="76" spans="1:7" s="1" customFormat="1" ht="24" x14ac:dyDescent="0.2">
      <c r="A76" s="20">
        <v>65</v>
      </c>
      <c r="B76" s="13" t="s">
        <v>124</v>
      </c>
      <c r="C76" s="10" t="s">
        <v>240</v>
      </c>
      <c r="D76" s="31">
        <f t="shared" si="2"/>
        <v>0</v>
      </c>
      <c r="E76" s="29"/>
      <c r="F76" s="29"/>
      <c r="G76" s="29"/>
    </row>
    <row r="77" spans="1:7" s="1" customFormat="1" ht="24" x14ac:dyDescent="0.2">
      <c r="A77" s="20">
        <v>66</v>
      </c>
      <c r="B77" s="12" t="s">
        <v>125</v>
      </c>
      <c r="C77" s="10" t="s">
        <v>241</v>
      </c>
      <c r="D77" s="31">
        <f t="shared" si="2"/>
        <v>0</v>
      </c>
      <c r="E77" s="29"/>
      <c r="F77" s="29"/>
      <c r="G77" s="29"/>
    </row>
    <row r="78" spans="1:7" s="1" customFormat="1" ht="24" x14ac:dyDescent="0.2">
      <c r="A78" s="20">
        <v>67</v>
      </c>
      <c r="B78" s="13" t="s">
        <v>126</v>
      </c>
      <c r="C78" s="10" t="s">
        <v>242</v>
      </c>
      <c r="D78" s="31">
        <f t="shared" si="2"/>
        <v>0</v>
      </c>
      <c r="E78" s="29"/>
      <c r="F78" s="29"/>
      <c r="G78" s="29"/>
    </row>
    <row r="79" spans="1:7" s="1" customFormat="1" ht="24" x14ac:dyDescent="0.2">
      <c r="A79" s="20">
        <v>68</v>
      </c>
      <c r="B79" s="13" t="s">
        <v>127</v>
      </c>
      <c r="C79" s="10" t="s">
        <v>243</v>
      </c>
      <c r="D79" s="31">
        <f t="shared" si="2"/>
        <v>0</v>
      </c>
      <c r="E79" s="29"/>
      <c r="F79" s="29"/>
      <c r="G79" s="29"/>
    </row>
    <row r="80" spans="1:7" s="1" customFormat="1" ht="24" x14ac:dyDescent="0.2">
      <c r="A80" s="20">
        <v>69</v>
      </c>
      <c r="B80" s="12" t="s">
        <v>128</v>
      </c>
      <c r="C80" s="10" t="s">
        <v>244</v>
      </c>
      <c r="D80" s="31">
        <f t="shared" si="2"/>
        <v>0</v>
      </c>
      <c r="E80" s="29"/>
      <c r="F80" s="29"/>
      <c r="G80" s="29"/>
    </row>
    <row r="81" spans="1:7" s="1" customFormat="1" ht="24" x14ac:dyDescent="0.2">
      <c r="A81" s="20">
        <v>70</v>
      </c>
      <c r="B81" s="12" t="s">
        <v>129</v>
      </c>
      <c r="C81" s="10" t="s">
        <v>245</v>
      </c>
      <c r="D81" s="31">
        <f t="shared" si="2"/>
        <v>0</v>
      </c>
      <c r="E81" s="29"/>
      <c r="F81" s="29"/>
      <c r="G81" s="29"/>
    </row>
    <row r="82" spans="1:7" s="1" customFormat="1" ht="24" x14ac:dyDescent="0.2">
      <c r="A82" s="20">
        <v>71</v>
      </c>
      <c r="B82" s="12" t="s">
        <v>130</v>
      </c>
      <c r="C82" s="10" t="s">
        <v>246</v>
      </c>
      <c r="D82" s="31">
        <f t="shared" si="2"/>
        <v>0</v>
      </c>
      <c r="E82" s="29"/>
      <c r="F82" s="29"/>
      <c r="G82" s="29"/>
    </row>
    <row r="83" spans="1:7" s="1" customFormat="1" x14ac:dyDescent="0.2">
      <c r="A83" s="20">
        <v>72</v>
      </c>
      <c r="B83" s="21" t="s">
        <v>131</v>
      </c>
      <c r="C83" s="10" t="s">
        <v>132</v>
      </c>
      <c r="D83" s="31">
        <f t="shared" si="2"/>
        <v>0</v>
      </c>
      <c r="E83" s="29"/>
      <c r="F83" s="29"/>
      <c r="G83" s="29"/>
    </row>
    <row r="84" spans="1:7" s="1" customFormat="1" ht="13.5" customHeight="1" x14ac:dyDescent="0.2">
      <c r="A84" s="20">
        <v>73</v>
      </c>
      <c r="B84" s="12" t="s">
        <v>133</v>
      </c>
      <c r="C84" s="10" t="s">
        <v>247</v>
      </c>
      <c r="D84" s="31">
        <f t="shared" si="2"/>
        <v>0</v>
      </c>
      <c r="E84" s="29"/>
      <c r="F84" s="29"/>
      <c r="G84" s="29"/>
    </row>
    <row r="85" spans="1:7" s="1" customFormat="1" ht="14.25" customHeight="1" x14ac:dyDescent="0.2">
      <c r="A85" s="20">
        <v>74</v>
      </c>
      <c r="B85" s="21" t="s">
        <v>134</v>
      </c>
      <c r="C85" s="10" t="s">
        <v>35</v>
      </c>
      <c r="D85" s="31">
        <f t="shared" si="2"/>
        <v>0</v>
      </c>
      <c r="E85" s="29"/>
      <c r="F85" s="29"/>
      <c r="G85" s="29"/>
    </row>
    <row r="86" spans="1:7" s="1" customFormat="1" x14ac:dyDescent="0.2">
      <c r="A86" s="20">
        <v>75</v>
      </c>
      <c r="B86" s="12" t="s">
        <v>135</v>
      </c>
      <c r="C86" s="10" t="s">
        <v>413</v>
      </c>
      <c r="D86" s="31">
        <f t="shared" si="2"/>
        <v>0</v>
      </c>
      <c r="E86" s="29"/>
      <c r="F86" s="29"/>
      <c r="G86" s="29"/>
    </row>
    <row r="87" spans="1:7" s="1" customFormat="1" x14ac:dyDescent="0.2">
      <c r="A87" s="20">
        <v>76</v>
      </c>
      <c r="B87" s="12" t="s">
        <v>136</v>
      </c>
      <c r="C87" s="10" t="s">
        <v>36</v>
      </c>
      <c r="D87" s="31">
        <f t="shared" si="2"/>
        <v>0</v>
      </c>
      <c r="E87" s="29"/>
      <c r="F87" s="29"/>
      <c r="G87" s="29"/>
    </row>
    <row r="88" spans="1:7" s="1" customFormat="1" x14ac:dyDescent="0.2">
      <c r="A88" s="20">
        <v>77</v>
      </c>
      <c r="B88" s="12" t="s">
        <v>137</v>
      </c>
      <c r="C88" s="10" t="s">
        <v>49</v>
      </c>
      <c r="D88" s="31">
        <f t="shared" si="2"/>
        <v>0</v>
      </c>
      <c r="E88" s="29"/>
      <c r="F88" s="29"/>
      <c r="G88" s="29"/>
    </row>
    <row r="89" spans="1:7" s="1" customFormat="1" x14ac:dyDescent="0.2">
      <c r="A89" s="20">
        <v>78</v>
      </c>
      <c r="B89" s="12" t="s">
        <v>138</v>
      </c>
      <c r="C89" s="10" t="s">
        <v>228</v>
      </c>
      <c r="D89" s="31">
        <f t="shared" si="2"/>
        <v>6111790</v>
      </c>
      <c r="E89" s="29">
        <v>6111790</v>
      </c>
      <c r="F89" s="29"/>
      <c r="G89" s="29"/>
    </row>
    <row r="90" spans="1:7" s="1" customFormat="1" x14ac:dyDescent="0.2">
      <c r="A90" s="20">
        <v>79</v>
      </c>
      <c r="B90" s="12" t="s">
        <v>139</v>
      </c>
      <c r="C90" s="10" t="s">
        <v>309</v>
      </c>
      <c r="D90" s="31">
        <f t="shared" si="2"/>
        <v>0</v>
      </c>
      <c r="E90" s="29"/>
      <c r="F90" s="29"/>
      <c r="G90" s="29"/>
    </row>
    <row r="91" spans="1:7" s="1" customFormat="1" x14ac:dyDescent="0.2">
      <c r="A91" s="20">
        <v>80</v>
      </c>
      <c r="B91" s="13" t="s">
        <v>140</v>
      </c>
      <c r="C91" s="10" t="s">
        <v>258</v>
      </c>
      <c r="D91" s="31">
        <f t="shared" si="2"/>
        <v>0</v>
      </c>
      <c r="E91" s="29"/>
      <c r="F91" s="29"/>
      <c r="G91" s="29"/>
    </row>
    <row r="92" spans="1:7" s="1" customFormat="1" ht="24" x14ac:dyDescent="0.2">
      <c r="A92" s="256">
        <v>81</v>
      </c>
      <c r="B92" s="259" t="s">
        <v>141</v>
      </c>
      <c r="C92" s="16" t="s">
        <v>248</v>
      </c>
      <c r="D92" s="31">
        <f t="shared" si="2"/>
        <v>0</v>
      </c>
      <c r="E92" s="29"/>
      <c r="F92" s="29"/>
      <c r="G92" s="29"/>
    </row>
    <row r="93" spans="1:7" s="1" customFormat="1" ht="36" x14ac:dyDescent="0.2">
      <c r="A93" s="257"/>
      <c r="B93" s="260"/>
      <c r="C93" s="10" t="s">
        <v>307</v>
      </c>
      <c r="D93" s="31">
        <f t="shared" si="2"/>
        <v>0</v>
      </c>
      <c r="E93" s="29"/>
      <c r="F93" s="29"/>
      <c r="G93" s="29"/>
    </row>
    <row r="94" spans="1:7" s="1" customFormat="1" ht="24" x14ac:dyDescent="0.2">
      <c r="A94" s="257"/>
      <c r="B94" s="260"/>
      <c r="C94" s="10" t="s">
        <v>249</v>
      </c>
      <c r="D94" s="31">
        <f t="shared" si="2"/>
        <v>0</v>
      </c>
      <c r="E94" s="29"/>
      <c r="F94" s="29"/>
      <c r="G94" s="29"/>
    </row>
    <row r="95" spans="1:7" s="1" customFormat="1" ht="36" x14ac:dyDescent="0.2">
      <c r="A95" s="258"/>
      <c r="B95" s="261"/>
      <c r="C95" s="22" t="s">
        <v>308</v>
      </c>
      <c r="D95" s="31">
        <f t="shared" si="2"/>
        <v>0</v>
      </c>
      <c r="E95" s="29"/>
      <c r="F95" s="29"/>
      <c r="G95" s="29"/>
    </row>
    <row r="96" spans="1:7" s="1" customFormat="1" ht="24" x14ac:dyDescent="0.2">
      <c r="A96" s="20">
        <v>82</v>
      </c>
      <c r="B96" s="13" t="s">
        <v>142</v>
      </c>
      <c r="C96" s="10" t="s">
        <v>48</v>
      </c>
      <c r="D96" s="31">
        <f t="shared" si="2"/>
        <v>0</v>
      </c>
      <c r="E96" s="29"/>
      <c r="F96" s="29"/>
      <c r="G96" s="29"/>
    </row>
    <row r="97" spans="1:7" s="1" customFormat="1" x14ac:dyDescent="0.2">
      <c r="A97" s="20">
        <v>83</v>
      </c>
      <c r="B97" s="13" t="s">
        <v>143</v>
      </c>
      <c r="C97" s="10" t="s">
        <v>144</v>
      </c>
      <c r="D97" s="31">
        <f t="shared" si="2"/>
        <v>0</v>
      </c>
      <c r="E97" s="29"/>
      <c r="F97" s="29"/>
      <c r="G97" s="29"/>
    </row>
    <row r="98" spans="1:7" s="1" customFormat="1" x14ac:dyDescent="0.2">
      <c r="A98" s="20">
        <v>84</v>
      </c>
      <c r="B98" s="21" t="s">
        <v>145</v>
      </c>
      <c r="C98" s="10" t="s">
        <v>146</v>
      </c>
      <c r="D98" s="31">
        <f t="shared" si="2"/>
        <v>0</v>
      </c>
      <c r="E98" s="29"/>
      <c r="F98" s="29"/>
      <c r="G98" s="29"/>
    </row>
    <row r="99" spans="1:7" s="1" customFormat="1" x14ac:dyDescent="0.2">
      <c r="A99" s="20">
        <v>85</v>
      </c>
      <c r="B99" s="13" t="s">
        <v>147</v>
      </c>
      <c r="C99" s="10" t="s">
        <v>27</v>
      </c>
      <c r="D99" s="31">
        <f t="shared" si="2"/>
        <v>0</v>
      </c>
      <c r="E99" s="29"/>
      <c r="F99" s="29"/>
      <c r="G99" s="29"/>
    </row>
    <row r="100" spans="1:7" s="1" customFormat="1" x14ac:dyDescent="0.2">
      <c r="A100" s="20">
        <v>86</v>
      </c>
      <c r="B100" s="21" t="s">
        <v>148</v>
      </c>
      <c r="C100" s="10" t="s">
        <v>12</v>
      </c>
      <c r="D100" s="31">
        <f t="shared" si="2"/>
        <v>0</v>
      </c>
      <c r="E100" s="29"/>
      <c r="F100" s="29"/>
      <c r="G100" s="29"/>
    </row>
    <row r="101" spans="1:7" s="1" customFormat="1" x14ac:dyDescent="0.2">
      <c r="A101" s="20">
        <v>87</v>
      </c>
      <c r="B101" s="21" t="s">
        <v>149</v>
      </c>
      <c r="C101" s="10" t="s">
        <v>26</v>
      </c>
      <c r="D101" s="31">
        <f t="shared" si="2"/>
        <v>0</v>
      </c>
      <c r="E101" s="29"/>
      <c r="F101" s="29"/>
      <c r="G101" s="29"/>
    </row>
    <row r="102" spans="1:7" s="1" customFormat="1" x14ac:dyDescent="0.2">
      <c r="A102" s="20">
        <v>88</v>
      </c>
      <c r="B102" s="13" t="s">
        <v>150</v>
      </c>
      <c r="C102" s="10" t="s">
        <v>42</v>
      </c>
      <c r="D102" s="31">
        <f t="shared" si="2"/>
        <v>0</v>
      </c>
      <c r="E102" s="29"/>
      <c r="F102" s="29"/>
      <c r="G102" s="29"/>
    </row>
    <row r="103" spans="1:7" s="1" customFormat="1" x14ac:dyDescent="0.2">
      <c r="A103" s="20">
        <v>89</v>
      </c>
      <c r="B103" s="12" t="s">
        <v>152</v>
      </c>
      <c r="C103" s="10" t="s">
        <v>28</v>
      </c>
      <c r="D103" s="31">
        <f t="shared" si="2"/>
        <v>0</v>
      </c>
      <c r="E103" s="29"/>
      <c r="F103" s="29"/>
      <c r="G103" s="29"/>
    </row>
    <row r="104" spans="1:7" s="1" customFormat="1" x14ac:dyDescent="0.2">
      <c r="A104" s="20">
        <v>90</v>
      </c>
      <c r="B104" s="12" t="s">
        <v>153</v>
      </c>
      <c r="C104" s="10" t="s">
        <v>29</v>
      </c>
      <c r="D104" s="31">
        <f t="shared" si="2"/>
        <v>0</v>
      </c>
      <c r="E104" s="29"/>
      <c r="F104" s="29"/>
      <c r="G104" s="29"/>
    </row>
    <row r="105" spans="1:7" s="1" customFormat="1" ht="12" customHeight="1" x14ac:dyDescent="0.2">
      <c r="A105" s="20">
        <v>91</v>
      </c>
      <c r="B105" s="21" t="s">
        <v>154</v>
      </c>
      <c r="C105" s="10" t="s">
        <v>14</v>
      </c>
      <c r="D105" s="31">
        <f t="shared" si="2"/>
        <v>0</v>
      </c>
      <c r="E105" s="29"/>
      <c r="F105" s="29"/>
      <c r="G105" s="29"/>
    </row>
    <row r="106" spans="1:7" s="19" customFormat="1" x14ac:dyDescent="0.2">
      <c r="A106" s="20">
        <v>92</v>
      </c>
      <c r="B106" s="12" t="s">
        <v>155</v>
      </c>
      <c r="C106" s="10" t="s">
        <v>30</v>
      </c>
      <c r="D106" s="31">
        <f t="shared" si="2"/>
        <v>0</v>
      </c>
      <c r="E106" s="29"/>
      <c r="F106" s="29"/>
      <c r="G106" s="29"/>
    </row>
    <row r="107" spans="1:7" s="1" customFormat="1" x14ac:dyDescent="0.2">
      <c r="A107" s="20">
        <v>93</v>
      </c>
      <c r="B107" s="12" t="s">
        <v>156</v>
      </c>
      <c r="C107" s="10" t="s">
        <v>15</v>
      </c>
      <c r="D107" s="31">
        <f t="shared" si="2"/>
        <v>0</v>
      </c>
      <c r="E107" s="29"/>
      <c r="F107" s="29"/>
      <c r="G107" s="29"/>
    </row>
    <row r="108" spans="1:7" s="1" customFormat="1" x14ac:dyDescent="0.2">
      <c r="A108" s="20">
        <v>94</v>
      </c>
      <c r="B108" s="13" t="s">
        <v>157</v>
      </c>
      <c r="C108" s="10" t="s">
        <v>13</v>
      </c>
      <c r="D108" s="31">
        <f t="shared" si="2"/>
        <v>79860</v>
      </c>
      <c r="E108" s="29">
        <v>79860</v>
      </c>
      <c r="F108" s="29"/>
      <c r="G108" s="29"/>
    </row>
    <row r="109" spans="1:7" s="1" customFormat="1" x14ac:dyDescent="0.2">
      <c r="A109" s="20">
        <v>95</v>
      </c>
      <c r="B109" s="21" t="s">
        <v>158</v>
      </c>
      <c r="C109" s="10" t="s">
        <v>31</v>
      </c>
      <c r="D109" s="31">
        <f t="shared" si="2"/>
        <v>0</v>
      </c>
      <c r="E109" s="29"/>
      <c r="F109" s="29"/>
      <c r="G109" s="29"/>
    </row>
    <row r="110" spans="1:7" s="1" customFormat="1" x14ac:dyDescent="0.2">
      <c r="A110" s="20">
        <v>96</v>
      </c>
      <c r="B110" s="12" t="s">
        <v>160</v>
      </c>
      <c r="C110" s="10" t="s">
        <v>33</v>
      </c>
      <c r="D110" s="31">
        <f t="shared" si="2"/>
        <v>0</v>
      </c>
      <c r="E110" s="29"/>
      <c r="F110" s="29"/>
      <c r="G110" s="29"/>
    </row>
    <row r="111" spans="1:7" s="1" customFormat="1" ht="13.5" customHeight="1" x14ac:dyDescent="0.2">
      <c r="A111" s="20">
        <v>97</v>
      </c>
      <c r="B111" s="12" t="s">
        <v>162</v>
      </c>
      <c r="C111" s="10" t="s">
        <v>163</v>
      </c>
      <c r="D111" s="31">
        <f t="shared" si="2"/>
        <v>279114121</v>
      </c>
      <c r="E111" s="29"/>
      <c r="F111" s="29"/>
      <c r="G111" s="29">
        <v>279114121</v>
      </c>
    </row>
    <row r="112" spans="1:7" s="1" customFormat="1" x14ac:dyDescent="0.2">
      <c r="A112" s="20">
        <v>98</v>
      </c>
      <c r="B112" s="12" t="s">
        <v>164</v>
      </c>
      <c r="C112" s="10" t="s">
        <v>165</v>
      </c>
      <c r="D112" s="31">
        <f t="shared" si="2"/>
        <v>0</v>
      </c>
      <c r="E112" s="29"/>
      <c r="F112" s="29"/>
      <c r="G112" s="29"/>
    </row>
    <row r="113" spans="1:7" s="1" customFormat="1" x14ac:dyDescent="0.2">
      <c r="A113" s="20">
        <v>99</v>
      </c>
      <c r="B113" s="21" t="s">
        <v>166</v>
      </c>
      <c r="C113" s="10" t="s">
        <v>167</v>
      </c>
      <c r="D113" s="31">
        <f t="shared" si="2"/>
        <v>0</v>
      </c>
      <c r="E113" s="29"/>
      <c r="F113" s="29"/>
      <c r="G113" s="29"/>
    </row>
    <row r="114" spans="1:7" s="1" customFormat="1" ht="12.75" customHeight="1" x14ac:dyDescent="0.2">
      <c r="A114" s="20">
        <v>100</v>
      </c>
      <c r="B114" s="21" t="s">
        <v>168</v>
      </c>
      <c r="C114" s="10" t="s">
        <v>169</v>
      </c>
      <c r="D114" s="31">
        <f t="shared" si="2"/>
        <v>0</v>
      </c>
      <c r="E114" s="29"/>
      <c r="F114" s="29"/>
      <c r="G114" s="29"/>
    </row>
    <row r="115" spans="1:7" s="1" customFormat="1" ht="24" x14ac:dyDescent="0.2">
      <c r="A115" s="20">
        <v>101</v>
      </c>
      <c r="B115" s="21" t="s">
        <v>170</v>
      </c>
      <c r="C115" s="10" t="s">
        <v>171</v>
      </c>
      <c r="D115" s="31">
        <f t="shared" si="2"/>
        <v>0</v>
      </c>
      <c r="E115" s="29"/>
      <c r="F115" s="29"/>
      <c r="G115" s="29"/>
    </row>
    <row r="116" spans="1:7" s="1" customFormat="1" x14ac:dyDescent="0.2">
      <c r="A116" s="20">
        <v>102</v>
      </c>
      <c r="B116" s="21" t="s">
        <v>172</v>
      </c>
      <c r="C116" s="10" t="s">
        <v>173</v>
      </c>
      <c r="D116" s="31">
        <f t="shared" si="2"/>
        <v>0</v>
      </c>
      <c r="E116" s="29"/>
      <c r="F116" s="29"/>
      <c r="G116" s="29"/>
    </row>
    <row r="117" spans="1:7" s="1" customFormat="1" x14ac:dyDescent="0.2">
      <c r="A117" s="20">
        <v>103</v>
      </c>
      <c r="B117" s="21" t="s">
        <v>174</v>
      </c>
      <c r="C117" s="10" t="s">
        <v>175</v>
      </c>
      <c r="D117" s="31">
        <f t="shared" si="2"/>
        <v>1211154543</v>
      </c>
      <c r="E117" s="29"/>
      <c r="F117" s="29"/>
      <c r="G117" s="29">
        <v>1211154543</v>
      </c>
    </row>
    <row r="118" spans="1:7" s="1" customFormat="1" x14ac:dyDescent="0.2">
      <c r="A118" s="20">
        <v>104</v>
      </c>
      <c r="B118" s="17" t="s">
        <v>176</v>
      </c>
      <c r="C118" s="15" t="s">
        <v>177</v>
      </c>
      <c r="D118" s="31">
        <f t="shared" si="2"/>
        <v>0</v>
      </c>
      <c r="E118" s="29"/>
      <c r="F118" s="29"/>
      <c r="G118" s="29"/>
    </row>
    <row r="119" spans="1:7" s="1" customFormat="1" x14ac:dyDescent="0.2">
      <c r="A119" s="20">
        <v>105</v>
      </c>
      <c r="B119" s="13" t="s">
        <v>178</v>
      </c>
      <c r="C119" s="10" t="s">
        <v>179</v>
      </c>
      <c r="D119" s="31">
        <f t="shared" si="2"/>
        <v>0</v>
      </c>
      <c r="E119" s="29"/>
      <c r="F119" s="29"/>
      <c r="G119" s="29"/>
    </row>
    <row r="120" spans="1:7" s="1" customFormat="1" ht="11.25" customHeight="1" x14ac:dyDescent="0.2">
      <c r="A120" s="20">
        <v>106</v>
      </c>
      <c r="B120" s="21" t="s">
        <v>180</v>
      </c>
      <c r="C120" s="10" t="s">
        <v>181</v>
      </c>
      <c r="D120" s="31">
        <f t="shared" si="2"/>
        <v>0</v>
      </c>
      <c r="E120" s="29"/>
      <c r="F120" s="29"/>
      <c r="G120" s="29"/>
    </row>
    <row r="121" spans="1:7" s="1" customFormat="1" x14ac:dyDescent="0.2">
      <c r="A121" s="20">
        <v>107</v>
      </c>
      <c r="B121" s="12" t="s">
        <v>182</v>
      </c>
      <c r="C121" s="18" t="s">
        <v>183</v>
      </c>
      <c r="D121" s="31">
        <f t="shared" si="2"/>
        <v>0</v>
      </c>
      <c r="E121" s="29"/>
      <c r="F121" s="29"/>
      <c r="G121" s="29"/>
    </row>
    <row r="122" spans="1:7" s="1" customFormat="1" x14ac:dyDescent="0.2">
      <c r="A122" s="20">
        <v>108</v>
      </c>
      <c r="B122" s="21" t="s">
        <v>184</v>
      </c>
      <c r="C122" s="10" t="s">
        <v>261</v>
      </c>
      <c r="D122" s="31">
        <f t="shared" si="2"/>
        <v>0</v>
      </c>
      <c r="E122" s="29"/>
      <c r="F122" s="29"/>
      <c r="G122" s="29"/>
    </row>
    <row r="123" spans="1:7" s="1" customFormat="1" ht="14.25" customHeight="1" x14ac:dyDescent="0.2">
      <c r="A123" s="20">
        <v>109</v>
      </c>
      <c r="B123" s="13" t="s">
        <v>185</v>
      </c>
      <c r="C123" s="10" t="s">
        <v>250</v>
      </c>
      <c r="D123" s="31">
        <f t="shared" si="2"/>
        <v>0</v>
      </c>
      <c r="E123" s="29"/>
      <c r="F123" s="29"/>
      <c r="G123" s="29"/>
    </row>
    <row r="124" spans="1:7" s="1" customFormat="1" ht="12.75" customHeight="1" x14ac:dyDescent="0.2">
      <c r="A124" s="20">
        <v>110</v>
      </c>
      <c r="B124" s="12" t="s">
        <v>329</v>
      </c>
      <c r="C124" s="10" t="s">
        <v>317</v>
      </c>
      <c r="D124" s="31">
        <f t="shared" si="2"/>
        <v>0</v>
      </c>
      <c r="E124" s="29"/>
      <c r="F124" s="29"/>
      <c r="G124" s="29"/>
    </row>
    <row r="125" spans="1:7" s="1" customFormat="1" x14ac:dyDescent="0.2">
      <c r="A125" s="20">
        <v>111</v>
      </c>
      <c r="B125" s="53" t="s">
        <v>418</v>
      </c>
      <c r="C125" s="15" t="s">
        <v>419</v>
      </c>
      <c r="D125" s="31">
        <f t="shared" si="2"/>
        <v>0</v>
      </c>
      <c r="E125" s="29"/>
      <c r="F125" s="29"/>
      <c r="G125" s="29"/>
    </row>
    <row r="126" spans="1:7" s="1" customFormat="1" ht="13.5" customHeight="1" x14ac:dyDescent="0.2">
      <c r="A126" s="20">
        <v>112</v>
      </c>
      <c r="B126" s="13" t="s">
        <v>186</v>
      </c>
      <c r="C126" s="10" t="s">
        <v>320</v>
      </c>
      <c r="D126" s="31">
        <f t="shared" si="2"/>
        <v>0</v>
      </c>
      <c r="E126" s="29"/>
      <c r="F126" s="29"/>
      <c r="G126" s="29"/>
    </row>
    <row r="127" spans="1:7" s="1" customFormat="1" x14ac:dyDescent="0.2">
      <c r="A127" s="20">
        <v>113</v>
      </c>
      <c r="B127" s="21" t="s">
        <v>187</v>
      </c>
      <c r="C127" s="10" t="s">
        <v>188</v>
      </c>
      <c r="D127" s="31">
        <f t="shared" si="2"/>
        <v>317835012</v>
      </c>
      <c r="E127" s="29"/>
      <c r="F127" s="29"/>
      <c r="G127" s="29">
        <v>317835012</v>
      </c>
    </row>
    <row r="128" spans="1:7" s="1" customFormat="1" ht="24" x14ac:dyDescent="0.2">
      <c r="A128" s="20">
        <v>114</v>
      </c>
      <c r="B128" s="21" t="s">
        <v>189</v>
      </c>
      <c r="C128" s="35" t="s">
        <v>306</v>
      </c>
      <c r="D128" s="31">
        <f t="shared" si="2"/>
        <v>0</v>
      </c>
      <c r="E128" s="29"/>
      <c r="F128" s="29"/>
      <c r="G128" s="29"/>
    </row>
    <row r="129" spans="1:7" s="1" customFormat="1" x14ac:dyDescent="0.2">
      <c r="A129" s="20">
        <v>115</v>
      </c>
      <c r="B129" s="21" t="s">
        <v>190</v>
      </c>
      <c r="C129" s="10" t="s">
        <v>225</v>
      </c>
      <c r="D129" s="31">
        <f t="shared" si="2"/>
        <v>31289996</v>
      </c>
      <c r="E129" s="29">
        <v>19630946</v>
      </c>
      <c r="F129" s="29">
        <v>4830210</v>
      </c>
      <c r="G129" s="29">
        <v>6828840</v>
      </c>
    </row>
    <row r="130" spans="1:7" s="1" customFormat="1" ht="10.5" customHeight="1" x14ac:dyDescent="0.2">
      <c r="A130" s="20">
        <v>116</v>
      </c>
      <c r="B130" s="21" t="s">
        <v>191</v>
      </c>
      <c r="C130" s="10" t="s">
        <v>192</v>
      </c>
      <c r="D130" s="31">
        <f t="shared" si="2"/>
        <v>267456</v>
      </c>
      <c r="E130" s="29">
        <v>267456</v>
      </c>
      <c r="F130" s="29"/>
      <c r="G130" s="29"/>
    </row>
    <row r="131" spans="1:7" s="1" customFormat="1" x14ac:dyDescent="0.2">
      <c r="A131" s="20">
        <v>117</v>
      </c>
      <c r="B131" s="21" t="s">
        <v>193</v>
      </c>
      <c r="C131" s="10" t="s">
        <v>40</v>
      </c>
      <c r="D131" s="31">
        <f t="shared" si="2"/>
        <v>4011840</v>
      </c>
      <c r="E131" s="29">
        <v>4011840</v>
      </c>
      <c r="F131" s="29"/>
      <c r="G131" s="29"/>
    </row>
    <row r="132" spans="1:7" s="1" customFormat="1" x14ac:dyDescent="0.2">
      <c r="A132" s="20">
        <v>118</v>
      </c>
      <c r="B132" s="12" t="s">
        <v>194</v>
      </c>
      <c r="C132" s="10" t="s">
        <v>45</v>
      </c>
      <c r="D132" s="31">
        <f t="shared" si="2"/>
        <v>19266772</v>
      </c>
      <c r="E132" s="29">
        <v>329590</v>
      </c>
      <c r="F132" s="29"/>
      <c r="G132" s="29">
        <v>18937182</v>
      </c>
    </row>
    <row r="133" spans="1:7" s="1" customFormat="1" x14ac:dyDescent="0.2">
      <c r="A133" s="20">
        <v>119</v>
      </c>
      <c r="B133" s="12" t="s">
        <v>195</v>
      </c>
      <c r="C133" s="10" t="s">
        <v>227</v>
      </c>
      <c r="D133" s="31">
        <f t="shared" si="2"/>
        <v>0</v>
      </c>
      <c r="E133" s="29"/>
      <c r="F133" s="29"/>
      <c r="G133" s="29"/>
    </row>
    <row r="134" spans="1:7" s="1" customFormat="1" x14ac:dyDescent="0.2">
      <c r="A134" s="20">
        <v>120</v>
      </c>
      <c r="B134" s="12" t="s">
        <v>196</v>
      </c>
      <c r="C134" s="10" t="s">
        <v>47</v>
      </c>
      <c r="D134" s="31">
        <f t="shared" si="2"/>
        <v>0</v>
      </c>
      <c r="E134" s="29"/>
      <c r="F134" s="29"/>
      <c r="G134" s="29"/>
    </row>
    <row r="135" spans="1:7" s="1" customFormat="1" x14ac:dyDescent="0.2">
      <c r="A135" s="20">
        <v>121</v>
      </c>
      <c r="B135" s="21" t="s">
        <v>197</v>
      </c>
      <c r="C135" s="10" t="s">
        <v>46</v>
      </c>
      <c r="D135" s="31">
        <f t="shared" si="2"/>
        <v>0</v>
      </c>
      <c r="E135" s="29"/>
      <c r="F135" s="29"/>
      <c r="G135" s="29"/>
    </row>
    <row r="136" spans="1:7" s="1" customFormat="1" x14ac:dyDescent="0.2">
      <c r="A136" s="20">
        <v>122</v>
      </c>
      <c r="B136" s="21" t="s">
        <v>198</v>
      </c>
      <c r="C136" s="10" t="s">
        <v>199</v>
      </c>
      <c r="D136" s="31">
        <f t="shared" si="2"/>
        <v>0</v>
      </c>
      <c r="E136" s="29"/>
      <c r="F136" s="29"/>
      <c r="G136" s="29"/>
    </row>
    <row r="137" spans="1:7" s="1" customFormat="1" x14ac:dyDescent="0.2">
      <c r="A137" s="20">
        <v>123</v>
      </c>
      <c r="B137" s="21" t="s">
        <v>200</v>
      </c>
      <c r="C137" s="10" t="s">
        <v>468</v>
      </c>
      <c r="D137" s="31">
        <f t="shared" ref="D137:D149" si="3">E137+F137+G137</f>
        <v>0</v>
      </c>
      <c r="E137" s="29"/>
      <c r="F137" s="29"/>
      <c r="G137" s="29"/>
    </row>
    <row r="138" spans="1:7" s="1" customFormat="1" x14ac:dyDescent="0.2">
      <c r="A138" s="20">
        <v>124</v>
      </c>
      <c r="B138" s="12" t="s">
        <v>201</v>
      </c>
      <c r="C138" s="10" t="s">
        <v>226</v>
      </c>
      <c r="D138" s="31">
        <f t="shared" si="3"/>
        <v>1998956</v>
      </c>
      <c r="E138" s="29">
        <v>1998956</v>
      </c>
      <c r="F138" s="29"/>
      <c r="G138" s="29"/>
    </row>
    <row r="139" spans="1:7" s="1" customFormat="1" ht="24" x14ac:dyDescent="0.2">
      <c r="A139" s="20">
        <v>125</v>
      </c>
      <c r="B139" s="13" t="s">
        <v>202</v>
      </c>
      <c r="C139" s="10" t="s">
        <v>459</v>
      </c>
      <c r="D139" s="31">
        <f t="shared" si="3"/>
        <v>1337280</v>
      </c>
      <c r="E139" s="29">
        <v>1337280</v>
      </c>
      <c r="F139" s="29"/>
      <c r="G139" s="29"/>
    </row>
    <row r="140" spans="1:7" s="1" customFormat="1" x14ac:dyDescent="0.2">
      <c r="A140" s="20">
        <v>126</v>
      </c>
      <c r="B140" s="21" t="s">
        <v>203</v>
      </c>
      <c r="C140" s="10" t="s">
        <v>204</v>
      </c>
      <c r="D140" s="31">
        <f t="shared" si="3"/>
        <v>0</v>
      </c>
      <c r="E140" s="29"/>
      <c r="F140" s="29"/>
      <c r="G140" s="29"/>
    </row>
    <row r="141" spans="1:7" s="1" customFormat="1" x14ac:dyDescent="0.2">
      <c r="A141" s="20">
        <v>127</v>
      </c>
      <c r="B141" s="12" t="s">
        <v>205</v>
      </c>
      <c r="C141" s="10" t="s">
        <v>206</v>
      </c>
      <c r="D141" s="31">
        <f t="shared" si="3"/>
        <v>0</v>
      </c>
      <c r="E141" s="29"/>
      <c r="F141" s="29"/>
      <c r="G141" s="29"/>
    </row>
    <row r="142" spans="1:7" x14ac:dyDescent="0.2">
      <c r="A142" s="20">
        <v>128</v>
      </c>
      <c r="B142" s="21" t="s">
        <v>207</v>
      </c>
      <c r="C142" s="10" t="s">
        <v>208</v>
      </c>
      <c r="D142" s="31">
        <f t="shared" si="3"/>
        <v>0</v>
      </c>
      <c r="E142" s="29"/>
      <c r="F142" s="29"/>
      <c r="G142" s="29"/>
    </row>
    <row r="143" spans="1:7" x14ac:dyDescent="0.2">
      <c r="A143" s="20">
        <v>129</v>
      </c>
      <c r="B143" s="83" t="s">
        <v>251</v>
      </c>
      <c r="C143" s="85" t="s">
        <v>252</v>
      </c>
      <c r="D143" s="31">
        <f t="shared" si="3"/>
        <v>0</v>
      </c>
      <c r="E143" s="29"/>
      <c r="F143" s="29"/>
      <c r="G143" s="29"/>
    </row>
    <row r="144" spans="1:7" x14ac:dyDescent="0.2">
      <c r="A144" s="20">
        <v>130</v>
      </c>
      <c r="B144" s="86" t="s">
        <v>253</v>
      </c>
      <c r="C144" s="41" t="s">
        <v>254</v>
      </c>
      <c r="D144" s="31">
        <f t="shared" si="3"/>
        <v>0</v>
      </c>
      <c r="E144" s="29"/>
      <c r="F144" s="29"/>
      <c r="G144" s="29"/>
    </row>
    <row r="145" spans="1:9" x14ac:dyDescent="0.2">
      <c r="A145" s="20">
        <v>131</v>
      </c>
      <c r="B145" s="87" t="s">
        <v>255</v>
      </c>
      <c r="C145" s="134" t="s">
        <v>416</v>
      </c>
      <c r="D145" s="31">
        <f t="shared" si="3"/>
        <v>0</v>
      </c>
      <c r="E145" s="29"/>
      <c r="F145" s="29"/>
      <c r="G145" s="29"/>
    </row>
    <row r="146" spans="1:9" x14ac:dyDescent="0.2">
      <c r="A146" s="20">
        <v>132</v>
      </c>
      <c r="B146" s="20" t="s">
        <v>259</v>
      </c>
      <c r="C146" s="28" t="s">
        <v>260</v>
      </c>
      <c r="D146" s="31">
        <f t="shared" si="3"/>
        <v>0</v>
      </c>
      <c r="E146" s="29"/>
      <c r="F146" s="29"/>
      <c r="G146" s="29"/>
    </row>
    <row r="147" spans="1:9" x14ac:dyDescent="0.2">
      <c r="A147" s="20">
        <v>133</v>
      </c>
      <c r="B147" s="53" t="s">
        <v>311</v>
      </c>
      <c r="C147" s="28" t="s">
        <v>310</v>
      </c>
      <c r="D147" s="31">
        <f t="shared" si="3"/>
        <v>0</v>
      </c>
      <c r="E147" s="29"/>
      <c r="F147" s="29"/>
      <c r="G147" s="29"/>
    </row>
    <row r="148" spans="1:9" x14ac:dyDescent="0.2">
      <c r="A148" s="20">
        <v>134</v>
      </c>
      <c r="B148" s="53" t="s">
        <v>319</v>
      </c>
      <c r="C148" s="28" t="s">
        <v>316</v>
      </c>
      <c r="D148" s="31">
        <f t="shared" si="3"/>
        <v>0</v>
      </c>
      <c r="E148" s="29"/>
      <c r="F148" s="29"/>
      <c r="G148" s="29"/>
    </row>
    <row r="149" spans="1:9" s="4" customFormat="1" x14ac:dyDescent="0.2">
      <c r="A149" s="20">
        <v>135</v>
      </c>
      <c r="B149" s="53" t="s">
        <v>411</v>
      </c>
      <c r="C149" s="15" t="s">
        <v>412</v>
      </c>
      <c r="D149" s="31">
        <f t="shared" si="3"/>
        <v>0</v>
      </c>
      <c r="E149" s="29"/>
      <c r="F149" s="29"/>
      <c r="G149" s="29"/>
      <c r="H149" s="8"/>
      <c r="I149" s="8"/>
    </row>
  </sheetData>
  <mergeCells count="5">
    <mergeCell ref="A92:A95"/>
    <mergeCell ref="B92:B95"/>
    <mergeCell ref="A4:G4"/>
    <mergeCell ref="A11:C11"/>
    <mergeCell ref="A8:C8"/>
  </mergeCells>
  <pageMargins left="0" right="0" top="0" bottom="0" header="0" footer="0"/>
  <pageSetup paperSize="9" scale="8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26"/>
  <sheetViews>
    <sheetView zoomScale="110" zoomScaleNormal="110" workbookViewId="0">
      <pane xSplit="4" ySplit="7" topLeftCell="L8" activePane="bottomRight" state="frozen"/>
      <selection pane="topRight" activeCell="E1" sqref="E1"/>
      <selection pane="bottomLeft" activeCell="A8" sqref="A8"/>
      <selection pane="bottomRight" activeCell="C10" sqref="C10"/>
    </sheetView>
  </sheetViews>
  <sheetFormatPr defaultRowHeight="11.25" x14ac:dyDescent="0.2"/>
  <cols>
    <col min="1" max="1" width="3.7109375" style="235" customWidth="1"/>
    <col min="2" max="2" width="9.140625" style="235"/>
    <col min="3" max="3" width="27.7109375" style="235" customWidth="1"/>
    <col min="4" max="4" width="10.42578125" style="235" customWidth="1"/>
    <col min="5" max="6" width="12" style="235" customWidth="1"/>
    <col min="7" max="8" width="11.140625" style="235" customWidth="1"/>
    <col min="9" max="9" width="12" style="235" customWidth="1"/>
    <col min="10" max="10" width="11" style="235" customWidth="1"/>
    <col min="11" max="11" width="11.7109375" style="235" customWidth="1"/>
    <col min="12" max="12" width="11.42578125" style="235" customWidth="1"/>
    <col min="13" max="14" width="12.7109375" style="235" customWidth="1"/>
    <col min="15" max="15" width="12.28515625" style="235" customWidth="1"/>
    <col min="16" max="16" width="11.28515625" style="235" customWidth="1"/>
    <col min="17" max="17" width="9.7109375" style="235" customWidth="1"/>
    <col min="18" max="18" width="13.28515625" style="235" customWidth="1"/>
    <col min="19" max="19" width="11" style="235" customWidth="1"/>
    <col min="20" max="21" width="10.85546875" style="235" bestFit="1" customWidth="1"/>
    <col min="22" max="22" width="9.28515625" style="235" bestFit="1" customWidth="1"/>
    <col min="23" max="23" width="10.85546875" style="235" bestFit="1" customWidth="1"/>
    <col min="24" max="16384" width="9.140625" style="235"/>
  </cols>
  <sheetData>
    <row r="1" spans="1:23" s="234" customFormat="1" ht="15.75" x14ac:dyDescent="0.25">
      <c r="A1" s="443" t="s">
        <v>428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</row>
    <row r="3" spans="1:23" x14ac:dyDescent="0.2">
      <c r="A3" s="444" t="s">
        <v>43</v>
      </c>
      <c r="B3" s="445" t="s">
        <v>344</v>
      </c>
      <c r="C3" s="448" t="s">
        <v>335</v>
      </c>
      <c r="D3" s="451" t="s">
        <v>345</v>
      </c>
      <c r="E3" s="454" t="s">
        <v>346</v>
      </c>
      <c r="F3" s="455"/>
      <c r="G3" s="455"/>
      <c r="H3" s="455"/>
      <c r="I3" s="455"/>
      <c r="J3" s="455"/>
      <c r="K3" s="456"/>
      <c r="L3" s="425" t="s">
        <v>347</v>
      </c>
      <c r="M3" s="426"/>
      <c r="N3" s="426"/>
      <c r="O3" s="426"/>
      <c r="P3" s="426"/>
      <c r="Q3" s="426"/>
      <c r="R3" s="426"/>
      <c r="S3" s="426"/>
      <c r="T3" s="427"/>
    </row>
    <row r="4" spans="1:23" ht="16.5" customHeight="1" x14ac:dyDescent="0.2">
      <c r="A4" s="444"/>
      <c r="B4" s="446"/>
      <c r="C4" s="449"/>
      <c r="D4" s="452"/>
      <c r="E4" s="457" t="s">
        <v>348</v>
      </c>
      <c r="F4" s="458"/>
      <c r="G4" s="461" t="s">
        <v>349</v>
      </c>
      <c r="H4" s="461"/>
      <c r="I4" s="461"/>
      <c r="J4" s="461"/>
      <c r="K4" s="461"/>
      <c r="L4" s="428" t="s">
        <v>350</v>
      </c>
      <c r="M4" s="428"/>
      <c r="N4" s="428"/>
      <c r="O4" s="428"/>
      <c r="P4" s="429" t="s">
        <v>348</v>
      </c>
      <c r="Q4" s="430"/>
      <c r="R4" s="430"/>
      <c r="S4" s="430"/>
      <c r="T4" s="431"/>
    </row>
    <row r="5" spans="1:23" ht="20.25" customHeight="1" x14ac:dyDescent="0.2">
      <c r="A5" s="444"/>
      <c r="B5" s="446"/>
      <c r="C5" s="449"/>
      <c r="D5" s="452"/>
      <c r="E5" s="459"/>
      <c r="F5" s="460"/>
      <c r="G5" s="461"/>
      <c r="H5" s="461"/>
      <c r="I5" s="461"/>
      <c r="J5" s="461"/>
      <c r="K5" s="461"/>
      <c r="L5" s="248" t="s">
        <v>351</v>
      </c>
      <c r="M5" s="435" t="s">
        <v>349</v>
      </c>
      <c r="N5" s="436"/>
      <c r="O5" s="437"/>
      <c r="P5" s="432"/>
      <c r="Q5" s="433"/>
      <c r="R5" s="433"/>
      <c r="S5" s="433"/>
      <c r="T5" s="434"/>
    </row>
    <row r="6" spans="1:23" ht="15" customHeight="1" x14ac:dyDescent="0.2">
      <c r="A6" s="444"/>
      <c r="B6" s="446"/>
      <c r="C6" s="449"/>
      <c r="D6" s="452"/>
      <c r="E6" s="438" t="s">
        <v>352</v>
      </c>
      <c r="F6" s="440" t="s">
        <v>353</v>
      </c>
      <c r="G6" s="438" t="s">
        <v>354</v>
      </c>
      <c r="H6" s="440" t="s">
        <v>353</v>
      </c>
      <c r="I6" s="442" t="s">
        <v>352</v>
      </c>
      <c r="J6" s="442" t="s">
        <v>355</v>
      </c>
      <c r="K6" s="442"/>
      <c r="L6" s="440" t="s">
        <v>352</v>
      </c>
      <c r="M6" s="440" t="s">
        <v>353</v>
      </c>
      <c r="N6" s="440" t="s">
        <v>356</v>
      </c>
      <c r="O6" s="438" t="s">
        <v>354</v>
      </c>
      <c r="P6" s="440" t="s">
        <v>353</v>
      </c>
      <c r="Q6" s="440" t="s">
        <v>356</v>
      </c>
      <c r="R6" s="440" t="s">
        <v>357</v>
      </c>
      <c r="S6" s="442" t="s">
        <v>358</v>
      </c>
      <c r="T6" s="438" t="s">
        <v>354</v>
      </c>
    </row>
    <row r="7" spans="1:23" ht="33.75" customHeight="1" x14ac:dyDescent="0.2">
      <c r="A7" s="444"/>
      <c r="B7" s="447"/>
      <c r="C7" s="450"/>
      <c r="D7" s="453"/>
      <c r="E7" s="439"/>
      <c r="F7" s="441"/>
      <c r="G7" s="439"/>
      <c r="H7" s="441"/>
      <c r="I7" s="442"/>
      <c r="J7" s="249" t="s">
        <v>359</v>
      </c>
      <c r="K7" s="249" t="s">
        <v>360</v>
      </c>
      <c r="L7" s="441"/>
      <c r="M7" s="441"/>
      <c r="N7" s="441"/>
      <c r="O7" s="439"/>
      <c r="P7" s="441"/>
      <c r="Q7" s="441"/>
      <c r="R7" s="441"/>
      <c r="S7" s="442"/>
      <c r="T7" s="439"/>
      <c r="U7" s="245" t="s">
        <v>326</v>
      </c>
      <c r="V7" s="245" t="s">
        <v>327</v>
      </c>
      <c r="W7" s="245" t="s">
        <v>328</v>
      </c>
    </row>
    <row r="8" spans="1:23" ht="15" customHeight="1" x14ac:dyDescent="0.2">
      <c r="A8" s="237">
        <v>1</v>
      </c>
      <c r="B8" s="79" t="s">
        <v>190</v>
      </c>
      <c r="C8" s="246" t="s">
        <v>361</v>
      </c>
      <c r="D8" s="238">
        <f>SUM(E8:T8)</f>
        <v>31289996</v>
      </c>
      <c r="E8" s="248">
        <v>0</v>
      </c>
      <c r="F8" s="248">
        <v>0</v>
      </c>
      <c r="G8" s="248">
        <v>0</v>
      </c>
      <c r="H8" s="250"/>
      <c r="I8" s="248">
        <v>3450150</v>
      </c>
      <c r="J8" s="248">
        <v>4457600</v>
      </c>
      <c r="K8" s="248">
        <v>3970056</v>
      </c>
      <c r="L8" s="251">
        <v>4830210</v>
      </c>
      <c r="M8" s="251"/>
      <c r="N8" s="248">
        <v>7436990</v>
      </c>
      <c r="O8" s="248">
        <v>316150</v>
      </c>
      <c r="P8" s="248">
        <v>0</v>
      </c>
      <c r="Q8" s="248">
        <v>0</v>
      </c>
      <c r="R8" s="248">
        <v>0</v>
      </c>
      <c r="S8" s="248">
        <v>0</v>
      </c>
      <c r="T8" s="248">
        <v>6828840</v>
      </c>
      <c r="U8" s="245">
        <v>19630946</v>
      </c>
      <c r="V8" s="245">
        <v>4830210</v>
      </c>
      <c r="W8" s="245">
        <v>6828840</v>
      </c>
    </row>
    <row r="9" spans="1:23" ht="15" customHeight="1" x14ac:dyDescent="0.2">
      <c r="A9" s="237">
        <v>2</v>
      </c>
      <c r="B9" s="80" t="s">
        <v>194</v>
      </c>
      <c r="C9" s="239" t="s">
        <v>45</v>
      </c>
      <c r="D9" s="238">
        <f t="shared" ref="D9:D20" si="0">SUM(E9:T9)</f>
        <v>19266772</v>
      </c>
      <c r="E9" s="248">
        <v>0</v>
      </c>
      <c r="F9" s="248">
        <v>0</v>
      </c>
      <c r="G9" s="248">
        <v>252920</v>
      </c>
      <c r="H9" s="250"/>
      <c r="I9" s="248">
        <v>76670</v>
      </c>
      <c r="J9" s="248">
        <v>0</v>
      </c>
      <c r="K9" s="248">
        <v>0</v>
      </c>
      <c r="L9" s="251">
        <v>0</v>
      </c>
      <c r="M9" s="251"/>
      <c r="N9" s="248">
        <v>0</v>
      </c>
      <c r="O9" s="248">
        <v>0</v>
      </c>
      <c r="P9" s="248">
        <v>0</v>
      </c>
      <c r="Q9" s="248">
        <v>6164268</v>
      </c>
      <c r="R9" s="248">
        <v>2247552</v>
      </c>
      <c r="S9" s="248">
        <v>1078800</v>
      </c>
      <c r="T9" s="248">
        <v>9446562</v>
      </c>
      <c r="U9" s="245">
        <v>329590</v>
      </c>
      <c r="V9" s="245">
        <v>0</v>
      </c>
      <c r="W9" s="245">
        <v>18937182</v>
      </c>
    </row>
    <row r="10" spans="1:23" ht="12" x14ac:dyDescent="0.2">
      <c r="A10" s="237">
        <v>3</v>
      </c>
      <c r="B10" s="80" t="s">
        <v>191</v>
      </c>
      <c r="C10" s="231" t="s">
        <v>192</v>
      </c>
      <c r="D10" s="238">
        <f t="shared" si="0"/>
        <v>267456</v>
      </c>
      <c r="E10" s="248">
        <v>0</v>
      </c>
      <c r="F10" s="248">
        <v>0</v>
      </c>
      <c r="G10" s="248">
        <v>0</v>
      </c>
      <c r="H10" s="250"/>
      <c r="I10" s="248">
        <v>0</v>
      </c>
      <c r="J10" s="248">
        <v>267456</v>
      </c>
      <c r="K10" s="248">
        <v>0</v>
      </c>
      <c r="L10" s="251">
        <v>0</v>
      </c>
      <c r="M10" s="252"/>
      <c r="N10" s="248">
        <v>0</v>
      </c>
      <c r="O10" s="248">
        <v>0</v>
      </c>
      <c r="P10" s="248">
        <v>0</v>
      </c>
      <c r="Q10" s="248">
        <v>0</v>
      </c>
      <c r="R10" s="248">
        <v>0</v>
      </c>
      <c r="S10" s="248">
        <v>0</v>
      </c>
      <c r="T10" s="248">
        <v>0</v>
      </c>
      <c r="U10" s="245">
        <v>267456</v>
      </c>
      <c r="V10" s="245">
        <v>0</v>
      </c>
      <c r="W10" s="245">
        <v>0</v>
      </c>
    </row>
    <row r="11" spans="1:23" x14ac:dyDescent="0.2">
      <c r="A11" s="237">
        <v>4</v>
      </c>
      <c r="B11" s="79" t="s">
        <v>193</v>
      </c>
      <c r="C11" s="239" t="s">
        <v>40</v>
      </c>
      <c r="D11" s="238">
        <f t="shared" si="0"/>
        <v>4011840</v>
      </c>
      <c r="E11" s="248">
        <v>0</v>
      </c>
      <c r="F11" s="248">
        <v>0</v>
      </c>
      <c r="G11" s="248">
        <v>0</v>
      </c>
      <c r="H11" s="250"/>
      <c r="I11" s="248">
        <v>0</v>
      </c>
      <c r="J11" s="248">
        <v>4011840</v>
      </c>
      <c r="K11" s="248">
        <v>0</v>
      </c>
      <c r="L11" s="251">
        <v>0</v>
      </c>
      <c r="M11" s="252"/>
      <c r="N11" s="248">
        <v>0</v>
      </c>
      <c r="O11" s="248">
        <v>0</v>
      </c>
      <c r="P11" s="248">
        <v>0</v>
      </c>
      <c r="Q11" s="248">
        <v>0</v>
      </c>
      <c r="R11" s="248">
        <v>0</v>
      </c>
      <c r="S11" s="248">
        <v>0</v>
      </c>
      <c r="T11" s="248">
        <v>0</v>
      </c>
      <c r="U11" s="245">
        <v>4011840</v>
      </c>
      <c r="V11" s="245">
        <v>0</v>
      </c>
      <c r="W11" s="245">
        <v>0</v>
      </c>
    </row>
    <row r="12" spans="1:23" x14ac:dyDescent="0.2">
      <c r="A12" s="237">
        <v>5</v>
      </c>
      <c r="B12" s="81" t="s">
        <v>201</v>
      </c>
      <c r="C12" s="239" t="s">
        <v>226</v>
      </c>
      <c r="D12" s="238">
        <f t="shared" si="0"/>
        <v>1998956</v>
      </c>
      <c r="E12" s="248">
        <v>0</v>
      </c>
      <c r="F12" s="248">
        <v>0</v>
      </c>
      <c r="G12" s="248">
        <v>0</v>
      </c>
      <c r="H12" s="250"/>
      <c r="I12" s="248">
        <v>0</v>
      </c>
      <c r="J12" s="248">
        <v>1337280</v>
      </c>
      <c r="K12" s="248">
        <v>661676</v>
      </c>
      <c r="L12" s="251">
        <v>0</v>
      </c>
      <c r="M12" s="252"/>
      <c r="N12" s="248">
        <v>0</v>
      </c>
      <c r="O12" s="248">
        <v>0</v>
      </c>
      <c r="P12" s="248">
        <v>0</v>
      </c>
      <c r="Q12" s="248">
        <v>0</v>
      </c>
      <c r="R12" s="248">
        <v>0</v>
      </c>
      <c r="S12" s="248">
        <v>0</v>
      </c>
      <c r="T12" s="248">
        <v>0</v>
      </c>
      <c r="U12" s="245">
        <v>1998956</v>
      </c>
      <c r="V12" s="245">
        <v>0</v>
      </c>
      <c r="W12" s="245">
        <v>0</v>
      </c>
    </row>
    <row r="13" spans="1:23" x14ac:dyDescent="0.2">
      <c r="A13" s="237">
        <v>6</v>
      </c>
      <c r="B13" s="82" t="s">
        <v>202</v>
      </c>
      <c r="C13" s="239" t="s">
        <v>460</v>
      </c>
      <c r="D13" s="238">
        <f t="shared" si="0"/>
        <v>1337280</v>
      </c>
      <c r="E13" s="248">
        <v>0</v>
      </c>
      <c r="F13" s="248">
        <v>0</v>
      </c>
      <c r="G13" s="248">
        <v>0</v>
      </c>
      <c r="H13" s="250"/>
      <c r="I13" s="248">
        <v>0</v>
      </c>
      <c r="J13" s="248">
        <v>1337280</v>
      </c>
      <c r="K13" s="248">
        <v>0</v>
      </c>
      <c r="L13" s="251">
        <v>0</v>
      </c>
      <c r="M13" s="252"/>
      <c r="N13" s="248">
        <v>0</v>
      </c>
      <c r="O13" s="248">
        <v>0</v>
      </c>
      <c r="P13" s="248">
        <v>0</v>
      </c>
      <c r="Q13" s="248">
        <v>0</v>
      </c>
      <c r="R13" s="248">
        <v>0</v>
      </c>
      <c r="S13" s="248">
        <v>0</v>
      </c>
      <c r="T13" s="248">
        <v>0</v>
      </c>
      <c r="U13" s="245">
        <v>1337280</v>
      </c>
      <c r="V13" s="245">
        <v>0</v>
      </c>
      <c r="W13" s="245">
        <v>0</v>
      </c>
    </row>
    <row r="14" spans="1:23" x14ac:dyDescent="0.2">
      <c r="A14" s="237">
        <v>7</v>
      </c>
      <c r="B14" s="80" t="s">
        <v>138</v>
      </c>
      <c r="C14" s="239" t="s">
        <v>362</v>
      </c>
      <c r="D14" s="238">
        <f t="shared" si="0"/>
        <v>6111790</v>
      </c>
      <c r="E14" s="248">
        <v>0</v>
      </c>
      <c r="F14" s="248">
        <v>0</v>
      </c>
      <c r="G14" s="248">
        <v>0</v>
      </c>
      <c r="H14" s="250"/>
      <c r="I14" s="248">
        <v>0</v>
      </c>
      <c r="J14" s="248">
        <v>4457600</v>
      </c>
      <c r="K14" s="248">
        <v>1654190</v>
      </c>
      <c r="L14" s="251">
        <v>0</v>
      </c>
      <c r="M14" s="252"/>
      <c r="N14" s="248">
        <v>0</v>
      </c>
      <c r="O14" s="248">
        <v>0</v>
      </c>
      <c r="P14" s="248">
        <v>0</v>
      </c>
      <c r="Q14" s="248">
        <v>0</v>
      </c>
      <c r="R14" s="248">
        <v>0</v>
      </c>
      <c r="S14" s="248">
        <v>0</v>
      </c>
      <c r="T14" s="248">
        <v>0</v>
      </c>
      <c r="U14" s="245">
        <v>6111790</v>
      </c>
      <c r="V14" s="245">
        <v>0</v>
      </c>
      <c r="W14" s="245">
        <v>0</v>
      </c>
    </row>
    <row r="15" spans="1:23" x14ac:dyDescent="0.2">
      <c r="A15" s="237">
        <v>8</v>
      </c>
      <c r="B15" s="79" t="s">
        <v>61</v>
      </c>
      <c r="C15" s="239" t="s">
        <v>363</v>
      </c>
      <c r="D15" s="238">
        <f t="shared" si="0"/>
        <v>1337280</v>
      </c>
      <c r="E15" s="248">
        <v>0</v>
      </c>
      <c r="F15" s="248">
        <v>0</v>
      </c>
      <c r="G15" s="248">
        <v>0</v>
      </c>
      <c r="H15" s="250"/>
      <c r="I15" s="248">
        <v>0</v>
      </c>
      <c r="J15" s="248">
        <v>1337280</v>
      </c>
      <c r="K15" s="248">
        <v>0</v>
      </c>
      <c r="L15" s="251">
        <v>0</v>
      </c>
      <c r="M15" s="252"/>
      <c r="N15" s="248">
        <v>0</v>
      </c>
      <c r="O15" s="248">
        <v>0</v>
      </c>
      <c r="P15" s="248">
        <v>0</v>
      </c>
      <c r="Q15" s="248">
        <v>0</v>
      </c>
      <c r="R15" s="248">
        <v>0</v>
      </c>
      <c r="S15" s="248">
        <v>0</v>
      </c>
      <c r="T15" s="248">
        <v>0</v>
      </c>
      <c r="U15" s="245">
        <v>1337280</v>
      </c>
      <c r="V15" s="245">
        <v>0</v>
      </c>
      <c r="W15" s="245">
        <v>0</v>
      </c>
    </row>
    <row r="16" spans="1:23" ht="13.5" customHeight="1" x14ac:dyDescent="0.2">
      <c r="A16" s="237">
        <v>9</v>
      </c>
      <c r="B16" s="80" t="s">
        <v>83</v>
      </c>
      <c r="C16" s="246" t="s">
        <v>364</v>
      </c>
      <c r="D16" s="238">
        <f t="shared" si="0"/>
        <v>1916750</v>
      </c>
      <c r="E16" s="248">
        <v>0</v>
      </c>
      <c r="F16" s="248">
        <v>0</v>
      </c>
      <c r="G16" s="248">
        <v>0</v>
      </c>
      <c r="H16" s="248"/>
      <c r="I16" s="248">
        <v>1150050</v>
      </c>
      <c r="J16" s="248">
        <v>0</v>
      </c>
      <c r="K16" s="248">
        <v>0</v>
      </c>
      <c r="L16" s="251">
        <v>0</v>
      </c>
      <c r="M16" s="252"/>
      <c r="N16" s="252">
        <v>766700</v>
      </c>
      <c r="O16" s="248">
        <v>0</v>
      </c>
      <c r="P16" s="248">
        <v>0</v>
      </c>
      <c r="Q16" s="248">
        <v>0</v>
      </c>
      <c r="R16" s="248">
        <v>0</v>
      </c>
      <c r="S16" s="248">
        <v>0</v>
      </c>
      <c r="T16" s="248">
        <v>0</v>
      </c>
      <c r="U16" s="245">
        <v>1916750</v>
      </c>
      <c r="V16" s="245">
        <v>0</v>
      </c>
      <c r="W16" s="245">
        <v>0</v>
      </c>
    </row>
    <row r="17" spans="1:23" ht="13.5" customHeight="1" x14ac:dyDescent="0.2">
      <c r="A17" s="237">
        <v>10</v>
      </c>
      <c r="B17" s="233" t="s">
        <v>157</v>
      </c>
      <c r="C17" s="231" t="s">
        <v>13</v>
      </c>
      <c r="D17" s="238">
        <f t="shared" si="0"/>
        <v>79860</v>
      </c>
      <c r="E17" s="248">
        <v>0</v>
      </c>
      <c r="F17" s="248">
        <v>0</v>
      </c>
      <c r="G17" s="248">
        <v>0</v>
      </c>
      <c r="H17" s="248">
        <v>36300</v>
      </c>
      <c r="I17" s="248">
        <v>0</v>
      </c>
      <c r="J17" s="248">
        <v>0</v>
      </c>
      <c r="K17" s="248">
        <v>0</v>
      </c>
      <c r="L17" s="251">
        <v>0</v>
      </c>
      <c r="M17" s="252">
        <v>43560</v>
      </c>
      <c r="N17" s="252">
        <v>0</v>
      </c>
      <c r="O17" s="248">
        <v>0</v>
      </c>
      <c r="P17" s="248">
        <v>0</v>
      </c>
      <c r="Q17" s="248">
        <v>0</v>
      </c>
      <c r="R17" s="248">
        <v>0</v>
      </c>
      <c r="S17" s="248">
        <v>0</v>
      </c>
      <c r="T17" s="248">
        <v>0</v>
      </c>
      <c r="U17" s="245">
        <v>79860</v>
      </c>
      <c r="V17" s="245">
        <v>0</v>
      </c>
      <c r="W17" s="245">
        <v>0</v>
      </c>
    </row>
    <row r="18" spans="1:23" ht="12" customHeight="1" x14ac:dyDescent="0.2">
      <c r="A18" s="237">
        <v>11</v>
      </c>
      <c r="B18" s="79" t="s">
        <v>174</v>
      </c>
      <c r="C18" s="246" t="s">
        <v>175</v>
      </c>
      <c r="D18" s="238">
        <f t="shared" si="0"/>
        <v>1211154543</v>
      </c>
      <c r="E18" s="248">
        <v>6417279</v>
      </c>
      <c r="F18" s="248">
        <v>0</v>
      </c>
      <c r="G18" s="248">
        <v>0</v>
      </c>
      <c r="H18" s="248"/>
      <c r="I18" s="248">
        <v>0</v>
      </c>
      <c r="J18" s="248">
        <v>0</v>
      </c>
      <c r="K18" s="248">
        <v>0</v>
      </c>
      <c r="L18" s="251">
        <v>0</v>
      </c>
      <c r="M18" s="252"/>
      <c r="N18" s="252">
        <v>0</v>
      </c>
      <c r="O18" s="248">
        <v>0</v>
      </c>
      <c r="P18" s="248">
        <v>0</v>
      </c>
      <c r="Q18" s="248">
        <v>936501049</v>
      </c>
      <c r="R18" s="248">
        <v>210052464</v>
      </c>
      <c r="S18" s="248">
        <v>54105416</v>
      </c>
      <c r="T18" s="248">
        <v>4078335</v>
      </c>
      <c r="U18" s="245">
        <v>0</v>
      </c>
      <c r="V18" s="245">
        <v>0</v>
      </c>
      <c r="W18" s="245">
        <v>1211154543</v>
      </c>
    </row>
    <row r="19" spans="1:23" x14ac:dyDescent="0.2">
      <c r="A19" s="237">
        <v>12</v>
      </c>
      <c r="B19" s="80" t="s">
        <v>162</v>
      </c>
      <c r="C19" s="239" t="s">
        <v>365</v>
      </c>
      <c r="D19" s="238">
        <f t="shared" si="0"/>
        <v>279114121</v>
      </c>
      <c r="E19" s="248">
        <v>383350</v>
      </c>
      <c r="F19" s="248">
        <v>0</v>
      </c>
      <c r="G19" s="248">
        <v>0</v>
      </c>
      <c r="H19" s="248"/>
      <c r="I19" s="248">
        <v>0</v>
      </c>
      <c r="J19" s="248">
        <v>0</v>
      </c>
      <c r="K19" s="248">
        <v>0</v>
      </c>
      <c r="L19" s="251">
        <v>0</v>
      </c>
      <c r="M19" s="252"/>
      <c r="N19" s="252">
        <v>0</v>
      </c>
      <c r="O19" s="248">
        <v>0</v>
      </c>
      <c r="P19" s="248">
        <v>0</v>
      </c>
      <c r="Q19" s="248">
        <v>219069191</v>
      </c>
      <c r="R19" s="248">
        <v>59661580</v>
      </c>
      <c r="S19" s="248">
        <v>0</v>
      </c>
      <c r="T19" s="248">
        <v>0</v>
      </c>
      <c r="U19" s="245">
        <v>0</v>
      </c>
      <c r="V19" s="245">
        <v>0</v>
      </c>
      <c r="W19" s="245">
        <v>279114121</v>
      </c>
    </row>
    <row r="20" spans="1:23" x14ac:dyDescent="0.2">
      <c r="A20" s="237">
        <v>13</v>
      </c>
      <c r="B20" s="79" t="s">
        <v>187</v>
      </c>
      <c r="C20" s="239" t="s">
        <v>188</v>
      </c>
      <c r="D20" s="238">
        <f t="shared" si="0"/>
        <v>317835012</v>
      </c>
      <c r="E20" s="248">
        <v>920040</v>
      </c>
      <c r="F20" s="248">
        <v>871200</v>
      </c>
      <c r="G20" s="248">
        <v>0</v>
      </c>
      <c r="H20" s="248"/>
      <c r="I20" s="248">
        <v>0</v>
      </c>
      <c r="J20" s="248">
        <v>0</v>
      </c>
      <c r="K20" s="248">
        <v>0</v>
      </c>
      <c r="L20" s="251">
        <v>0</v>
      </c>
      <c r="M20" s="252"/>
      <c r="N20" s="252">
        <v>0</v>
      </c>
      <c r="O20" s="248">
        <v>0</v>
      </c>
      <c r="P20" s="248">
        <v>53571540</v>
      </c>
      <c r="Q20" s="248">
        <v>213111932</v>
      </c>
      <c r="R20" s="248">
        <v>49360300</v>
      </c>
      <c r="S20" s="248">
        <v>0</v>
      </c>
      <c r="T20" s="248">
        <v>0</v>
      </c>
      <c r="U20" s="245">
        <v>0</v>
      </c>
      <c r="V20" s="245">
        <v>0</v>
      </c>
      <c r="W20" s="245">
        <v>317835012</v>
      </c>
    </row>
    <row r="21" spans="1:23" s="243" customFormat="1" ht="10.5" x14ac:dyDescent="0.15">
      <c r="A21" s="241"/>
      <c r="B21" s="241"/>
      <c r="C21" s="242" t="s">
        <v>366</v>
      </c>
      <c r="D21" s="238">
        <f t="shared" ref="D21:W21" si="1">SUM(D8:D20)</f>
        <v>1875721656</v>
      </c>
      <c r="E21" s="238">
        <f t="shared" si="1"/>
        <v>7720669</v>
      </c>
      <c r="F21" s="238">
        <f t="shared" si="1"/>
        <v>871200</v>
      </c>
      <c r="G21" s="238">
        <f t="shared" si="1"/>
        <v>252920</v>
      </c>
      <c r="H21" s="238">
        <f t="shared" si="1"/>
        <v>36300</v>
      </c>
      <c r="I21" s="238">
        <f t="shared" si="1"/>
        <v>4676870</v>
      </c>
      <c r="J21" s="238">
        <f t="shared" si="1"/>
        <v>17206336</v>
      </c>
      <c r="K21" s="238">
        <f t="shared" si="1"/>
        <v>6285922</v>
      </c>
      <c r="L21" s="238">
        <f t="shared" si="1"/>
        <v>4830210</v>
      </c>
      <c r="M21" s="238">
        <f t="shared" si="1"/>
        <v>43560</v>
      </c>
      <c r="N21" s="238">
        <f t="shared" si="1"/>
        <v>8203690</v>
      </c>
      <c r="O21" s="238">
        <f t="shared" si="1"/>
        <v>316150</v>
      </c>
      <c r="P21" s="238">
        <f t="shared" si="1"/>
        <v>53571540</v>
      </c>
      <c r="Q21" s="238">
        <f t="shared" si="1"/>
        <v>1374846440</v>
      </c>
      <c r="R21" s="238">
        <f t="shared" si="1"/>
        <v>321321896</v>
      </c>
      <c r="S21" s="238">
        <f t="shared" si="1"/>
        <v>55184216</v>
      </c>
      <c r="T21" s="238">
        <f t="shared" si="1"/>
        <v>20353737</v>
      </c>
      <c r="U21" s="238">
        <f t="shared" si="1"/>
        <v>37021748</v>
      </c>
      <c r="V21" s="238">
        <f t="shared" si="1"/>
        <v>4830210</v>
      </c>
      <c r="W21" s="238">
        <f t="shared" si="1"/>
        <v>1833869698</v>
      </c>
    </row>
    <row r="22" spans="1:23" ht="22.5" x14ac:dyDescent="0.2">
      <c r="C22" s="246" t="s">
        <v>367</v>
      </c>
      <c r="D22" s="238">
        <v>44245719</v>
      </c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>
        <v>44245719</v>
      </c>
      <c r="R22" s="238"/>
      <c r="S22" s="238"/>
      <c r="T22" s="245"/>
      <c r="U22" s="245"/>
      <c r="V22" s="245"/>
      <c r="W22" s="245">
        <v>44245719</v>
      </c>
    </row>
    <row r="23" spans="1:23" ht="21" x14ac:dyDescent="0.2">
      <c r="C23" s="247" t="s">
        <v>368</v>
      </c>
      <c r="D23" s="238">
        <f>D22+D21</f>
        <v>1919967375</v>
      </c>
      <c r="E23" s="238">
        <f t="shared" ref="E23:W23" si="2">E22+E21</f>
        <v>7720669</v>
      </c>
      <c r="F23" s="238">
        <f t="shared" si="2"/>
        <v>871200</v>
      </c>
      <c r="G23" s="238">
        <f t="shared" si="2"/>
        <v>252920</v>
      </c>
      <c r="H23" s="238">
        <f t="shared" si="2"/>
        <v>36300</v>
      </c>
      <c r="I23" s="238">
        <f t="shared" si="2"/>
        <v>4676870</v>
      </c>
      <c r="J23" s="238">
        <f t="shared" si="2"/>
        <v>17206336</v>
      </c>
      <c r="K23" s="238">
        <f t="shared" si="2"/>
        <v>6285922</v>
      </c>
      <c r="L23" s="238">
        <f t="shared" si="2"/>
        <v>4830210</v>
      </c>
      <c r="M23" s="238">
        <f t="shared" si="2"/>
        <v>43560</v>
      </c>
      <c r="N23" s="238">
        <f t="shared" si="2"/>
        <v>8203690</v>
      </c>
      <c r="O23" s="238">
        <f t="shared" si="2"/>
        <v>316150</v>
      </c>
      <c r="P23" s="238">
        <f t="shared" si="2"/>
        <v>53571540</v>
      </c>
      <c r="Q23" s="238">
        <f t="shared" si="2"/>
        <v>1419092159</v>
      </c>
      <c r="R23" s="238">
        <f t="shared" si="2"/>
        <v>321321896</v>
      </c>
      <c r="S23" s="238">
        <f t="shared" si="2"/>
        <v>55184216</v>
      </c>
      <c r="T23" s="240">
        <f t="shared" si="2"/>
        <v>20353737</v>
      </c>
      <c r="U23" s="240">
        <f t="shared" si="2"/>
        <v>37021748</v>
      </c>
      <c r="V23" s="240">
        <f t="shared" si="2"/>
        <v>4830210</v>
      </c>
      <c r="W23" s="240">
        <f t="shared" si="2"/>
        <v>1878115417</v>
      </c>
    </row>
    <row r="25" spans="1:23" s="244" customFormat="1" x14ac:dyDescent="0.2"/>
    <row r="26" spans="1:23" x14ac:dyDescent="0.2">
      <c r="D26" s="244"/>
      <c r="P26" s="236"/>
    </row>
  </sheetData>
  <mergeCells count="27">
    <mergeCell ref="A1:S1"/>
    <mergeCell ref="A3:A7"/>
    <mergeCell ref="B3:B7"/>
    <mergeCell ref="C3:C7"/>
    <mergeCell ref="D3:D7"/>
    <mergeCell ref="E3:K3"/>
    <mergeCell ref="E4:F5"/>
    <mergeCell ref="G4:K5"/>
    <mergeCell ref="E6:E7"/>
    <mergeCell ref="F6:F7"/>
    <mergeCell ref="G6:G7"/>
    <mergeCell ref="H6:H7"/>
    <mergeCell ref="I6:I7"/>
    <mergeCell ref="J6:K6"/>
    <mergeCell ref="L6:L7"/>
    <mergeCell ref="M6:M7"/>
    <mergeCell ref="L3:T3"/>
    <mergeCell ref="L4:O4"/>
    <mergeCell ref="P4:T5"/>
    <mergeCell ref="M5:O5"/>
    <mergeCell ref="T6:T7"/>
    <mergeCell ref="N6:N7"/>
    <mergeCell ref="O6:O7"/>
    <mergeCell ref="P6:P7"/>
    <mergeCell ref="Q6:Q7"/>
    <mergeCell ref="R6:R7"/>
    <mergeCell ref="S6:S7"/>
  </mergeCells>
  <pageMargins left="0" right="0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1"/>
  <sheetViews>
    <sheetView zoomScale="91" zoomScaleNormal="91" workbookViewId="0">
      <pane xSplit="3" ySplit="11" topLeftCell="D130" activePane="bottomRight" state="frozen"/>
      <selection pane="topRight" activeCell="D1" sqref="D1"/>
      <selection pane="bottomLeft" activeCell="A14" sqref="A14"/>
      <selection pane="bottomRight" activeCell="H163" sqref="H163"/>
    </sheetView>
  </sheetViews>
  <sheetFormatPr defaultColWidth="9.140625" defaultRowHeight="12" x14ac:dyDescent="0.2"/>
  <cols>
    <col min="1" max="1" width="4.7109375" style="6" customWidth="1"/>
    <col min="2" max="2" width="9.28515625" style="6" customWidth="1"/>
    <col min="3" max="3" width="31.7109375" style="7" bestFit="1" customWidth="1"/>
    <col min="4" max="4" width="15.140625" style="4" customWidth="1"/>
    <col min="5" max="5" width="12.85546875" style="8" customWidth="1"/>
    <col min="6" max="6" width="13.5703125" style="8" customWidth="1"/>
    <col min="7" max="7" width="15" style="4" customWidth="1"/>
    <col min="8" max="10" width="12.85546875" style="4" customWidth="1"/>
    <col min="11" max="11" width="13.28515625" style="4" customWidth="1"/>
    <col min="12" max="12" width="13" style="4" customWidth="1"/>
    <col min="13" max="14" width="13.7109375" style="4" customWidth="1"/>
    <col min="15" max="15" width="12.28515625" style="4" customWidth="1"/>
    <col min="16" max="16" width="13.5703125" style="8" hidden="1" customWidth="1"/>
    <col min="17" max="17" width="13.7109375" style="8" customWidth="1"/>
    <col min="18" max="18" width="12.28515625" style="8" customWidth="1"/>
    <col min="19" max="19" width="14.7109375" style="4" customWidth="1"/>
    <col min="20" max="20" width="15.42578125" style="8" customWidth="1"/>
    <col min="21" max="16384" width="9.140625" style="8"/>
  </cols>
  <sheetData>
    <row r="1" spans="1:20" x14ac:dyDescent="0.2">
      <c r="B1" s="139"/>
    </row>
    <row r="2" spans="1:20" ht="20.25" customHeight="1" x14ac:dyDescent="0.2">
      <c r="A2" s="266" t="s">
        <v>424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</row>
    <row r="3" spans="1:20" x14ac:dyDescent="0.2">
      <c r="C3" s="9"/>
      <c r="T3" s="8" t="s">
        <v>277</v>
      </c>
    </row>
    <row r="4" spans="1:20" s="2" customFormat="1" ht="15.75" customHeight="1" x14ac:dyDescent="0.2">
      <c r="A4" s="268" t="s">
        <v>43</v>
      </c>
      <c r="B4" s="268" t="s">
        <v>55</v>
      </c>
      <c r="C4" s="269" t="s">
        <v>44</v>
      </c>
      <c r="D4" s="267" t="s">
        <v>263</v>
      </c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</row>
    <row r="5" spans="1:20" ht="15" customHeight="1" x14ac:dyDescent="0.2">
      <c r="A5" s="268"/>
      <c r="B5" s="268"/>
      <c r="C5" s="269"/>
      <c r="D5" s="267" t="s">
        <v>264</v>
      </c>
      <c r="E5" s="267" t="s">
        <v>265</v>
      </c>
      <c r="F5" s="267" t="s">
        <v>266</v>
      </c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 t="s">
        <v>271</v>
      </c>
      <c r="R5" s="267" t="s">
        <v>272</v>
      </c>
      <c r="S5" s="267" t="s">
        <v>288</v>
      </c>
      <c r="T5" s="267" t="s">
        <v>422</v>
      </c>
    </row>
    <row r="6" spans="1:20" ht="14.25" customHeight="1" x14ac:dyDescent="0.2">
      <c r="A6" s="268"/>
      <c r="B6" s="268"/>
      <c r="C6" s="269"/>
      <c r="D6" s="267"/>
      <c r="E6" s="267"/>
      <c r="F6" s="267" t="s">
        <v>262</v>
      </c>
      <c r="G6" s="267" t="s">
        <v>274</v>
      </c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</row>
    <row r="7" spans="1:20" ht="58.5" customHeight="1" x14ac:dyDescent="0.2">
      <c r="A7" s="268"/>
      <c r="B7" s="268"/>
      <c r="C7" s="269"/>
      <c r="D7" s="267"/>
      <c r="E7" s="267"/>
      <c r="F7" s="267"/>
      <c r="G7" s="67" t="s">
        <v>267</v>
      </c>
      <c r="H7" s="67" t="s">
        <v>300</v>
      </c>
      <c r="I7" s="67" t="s">
        <v>449</v>
      </c>
      <c r="J7" s="67" t="s">
        <v>372</v>
      </c>
      <c r="K7" s="67" t="s">
        <v>268</v>
      </c>
      <c r="L7" s="67" t="s">
        <v>269</v>
      </c>
      <c r="M7" s="67" t="s">
        <v>270</v>
      </c>
      <c r="N7" s="67" t="s">
        <v>448</v>
      </c>
      <c r="O7" s="67" t="s">
        <v>275</v>
      </c>
      <c r="P7" s="67" t="s">
        <v>276</v>
      </c>
      <c r="Q7" s="267"/>
      <c r="R7" s="267"/>
      <c r="S7" s="267"/>
      <c r="T7" s="267"/>
    </row>
    <row r="8" spans="1:20" s="2" customFormat="1" x14ac:dyDescent="0.2">
      <c r="A8" s="265" t="s">
        <v>224</v>
      </c>
      <c r="B8" s="265"/>
      <c r="C8" s="265"/>
      <c r="D8" s="50">
        <f>D11+D10+D9</f>
        <v>41675590112</v>
      </c>
      <c r="E8" s="50">
        <f t="shared" ref="E8:T8" si="0">E11+E10+E9</f>
        <v>9618478240</v>
      </c>
      <c r="F8" s="50">
        <f t="shared" si="0"/>
        <v>34903531457.510002</v>
      </c>
      <c r="G8" s="50">
        <f t="shared" si="0"/>
        <v>13920153383</v>
      </c>
      <c r="H8" s="50">
        <f t="shared" si="0"/>
        <v>3649202596</v>
      </c>
      <c r="I8" s="50">
        <f t="shared" si="0"/>
        <v>85142732</v>
      </c>
      <c r="J8" s="50">
        <f t="shared" si="0"/>
        <v>450555530</v>
      </c>
      <c r="K8" s="50">
        <f t="shared" si="0"/>
        <v>2115518022.51</v>
      </c>
      <c r="L8" s="50">
        <f t="shared" si="0"/>
        <v>8315218419</v>
      </c>
      <c r="M8" s="50">
        <f t="shared" si="0"/>
        <v>2666049836</v>
      </c>
      <c r="N8" s="50">
        <f t="shared" si="0"/>
        <v>859484560</v>
      </c>
      <c r="O8" s="50">
        <f t="shared" si="0"/>
        <v>2842206379</v>
      </c>
      <c r="P8" s="50">
        <f t="shared" si="0"/>
        <v>0</v>
      </c>
      <c r="Q8" s="50">
        <f t="shared" si="0"/>
        <v>5663149924</v>
      </c>
      <c r="R8" s="50">
        <f t="shared" si="0"/>
        <v>1919967375</v>
      </c>
      <c r="S8" s="50">
        <f t="shared" si="0"/>
        <v>2344500420</v>
      </c>
      <c r="T8" s="50">
        <f t="shared" si="0"/>
        <v>96125217528.51001</v>
      </c>
    </row>
    <row r="9" spans="1:20" s="3" customFormat="1" ht="11.25" customHeight="1" x14ac:dyDescent="0.2">
      <c r="A9" s="5"/>
      <c r="B9" s="5"/>
      <c r="C9" s="11" t="s">
        <v>53</v>
      </c>
      <c r="D9" s="38">
        <f>КС!D9</f>
        <v>3838485873</v>
      </c>
      <c r="E9" s="38">
        <f>'ДС(6-26)'!D9</f>
        <v>586419878.97999954</v>
      </c>
      <c r="F9" s="38">
        <f>G9+H9+I9+J9+K9+L9+M9+N9+O9+P9</f>
        <v>654486870.69000006</v>
      </c>
      <c r="G9" s="38">
        <f>' Профилактика 6-26'!D11</f>
        <v>107151596</v>
      </c>
      <c r="H9" s="38">
        <f>'Диспан.набл.(КП) '!D9</f>
        <v>11444654</v>
      </c>
      <c r="I9" s="38">
        <f>'Дистанционное набл.(КП)'!D10</f>
        <v>537</v>
      </c>
      <c r="J9" s="38">
        <f>'Центры здоровья'!D9</f>
        <v>312306661.69</v>
      </c>
      <c r="K9" s="38">
        <f>'АПУ неотл.пом.(6-26)'!D9</f>
        <v>62847770</v>
      </c>
      <c r="L9" s="38">
        <f>'АПУ обращения  (6-26)'!D9</f>
        <v>64238710</v>
      </c>
      <c r="M9" s="38">
        <f>'ОДИ ПГГ(6-26)'!D9</f>
        <v>16751256</v>
      </c>
      <c r="N9" s="38">
        <f>'Школа(7-26)'!D8</f>
        <v>738</v>
      </c>
      <c r="O9" s="38">
        <f>'ФАП(6-26)'!D9</f>
        <v>79744948</v>
      </c>
      <c r="P9" s="37"/>
      <c r="Q9" s="38">
        <f>' СМП '!D9</f>
        <v>127298330</v>
      </c>
      <c r="R9" s="38">
        <f>'Гемодиализ по видам МП(6-26)'!D9</f>
        <v>44245719</v>
      </c>
      <c r="S9" s="38">
        <f>'Мед.реаб.(АПУ,ДС,КС)(6-26) '!D9</f>
        <v>20403543</v>
      </c>
      <c r="T9" s="38">
        <f>D9+E9+F9+Q9+R9+S9</f>
        <v>5271340214.6700001</v>
      </c>
    </row>
    <row r="10" spans="1:20" s="3" customFormat="1" ht="24.75" customHeight="1" x14ac:dyDescent="0.2">
      <c r="A10" s="5"/>
      <c r="B10" s="5"/>
      <c r="C10" s="11" t="s">
        <v>279</v>
      </c>
      <c r="D10" s="38">
        <f>КС!D10</f>
        <v>0</v>
      </c>
      <c r="E10" s="38">
        <f>'ДС(6-26)'!D10</f>
        <v>0</v>
      </c>
      <c r="F10" s="38">
        <f t="shared" ref="F10:F71" si="1">G10+H10+I10+J10+K10+L10+M10+N10+O10+P10</f>
        <v>138135199</v>
      </c>
      <c r="G10" s="38">
        <f>' Профилактика 6-26'!D12</f>
        <v>47751681</v>
      </c>
      <c r="H10" s="38">
        <f>'Диспан.набл.(КП) '!D10</f>
        <v>0</v>
      </c>
      <c r="I10" s="38">
        <f>'Дистанционное набл.(КП)'!D11</f>
        <v>0</v>
      </c>
      <c r="J10" s="38">
        <f>'Центры здоровья'!D10</f>
        <v>0</v>
      </c>
      <c r="K10" s="38">
        <f>'АПУ неотл.пом.(6-26)'!D10</f>
        <v>0</v>
      </c>
      <c r="L10" s="38">
        <f>'АПУ обращения  (6-26)'!D10</f>
        <v>90383518</v>
      </c>
      <c r="M10" s="38">
        <f>'ОДИ ПГГ(6-26)'!D10</f>
        <v>0</v>
      </c>
      <c r="N10" s="38">
        <f>'Школа(7-26)'!D9</f>
        <v>0</v>
      </c>
      <c r="O10" s="38">
        <f>'ФАП(6-26)'!D10</f>
        <v>0</v>
      </c>
      <c r="P10" s="37"/>
      <c r="Q10" s="38">
        <f>' СМП '!D10</f>
        <v>0</v>
      </c>
      <c r="R10" s="38">
        <f>'Гемодиализ по видам МП(6-26)'!D10</f>
        <v>0</v>
      </c>
      <c r="S10" s="38">
        <f>'Мед.реаб.(АПУ,ДС,КС)(6-26) '!D10</f>
        <v>0</v>
      </c>
      <c r="T10" s="38">
        <f>D10+E10+F10+Q10+R10+S10</f>
        <v>138135199</v>
      </c>
    </row>
    <row r="11" spans="1:20" s="2" customFormat="1" x14ac:dyDescent="0.2">
      <c r="A11" s="265" t="s">
        <v>223</v>
      </c>
      <c r="B11" s="265"/>
      <c r="C11" s="265"/>
      <c r="D11" s="50">
        <f t="shared" ref="D11:T11" si="2">SUM(D12:D149)-D92</f>
        <v>37837104239</v>
      </c>
      <c r="E11" s="50">
        <f t="shared" si="2"/>
        <v>9032058361.0200005</v>
      </c>
      <c r="F11" s="50">
        <f t="shared" si="2"/>
        <v>34110909387.820004</v>
      </c>
      <c r="G11" s="50">
        <f t="shared" si="2"/>
        <v>13765250106</v>
      </c>
      <c r="H11" s="50">
        <f t="shared" si="2"/>
        <v>3637757942</v>
      </c>
      <c r="I11" s="50">
        <f t="shared" si="2"/>
        <v>85142195</v>
      </c>
      <c r="J11" s="50">
        <f t="shared" si="2"/>
        <v>138248868.31</v>
      </c>
      <c r="K11" s="50">
        <f t="shared" si="2"/>
        <v>2052670252.51</v>
      </c>
      <c r="L11" s="50">
        <f t="shared" si="2"/>
        <v>8160596191</v>
      </c>
      <c r="M11" s="50">
        <f t="shared" si="2"/>
        <v>2649298580</v>
      </c>
      <c r="N11" s="50">
        <f t="shared" si="2"/>
        <v>859483822</v>
      </c>
      <c r="O11" s="50">
        <f t="shared" si="2"/>
        <v>2762461431</v>
      </c>
      <c r="P11" s="50">
        <f t="shared" si="2"/>
        <v>0</v>
      </c>
      <c r="Q11" s="50">
        <f t="shared" si="2"/>
        <v>5535851594</v>
      </c>
      <c r="R11" s="50">
        <f t="shared" si="2"/>
        <v>1875721656</v>
      </c>
      <c r="S11" s="50">
        <f t="shared" si="2"/>
        <v>2324096877</v>
      </c>
      <c r="T11" s="50">
        <f t="shared" si="2"/>
        <v>90715742114.840012</v>
      </c>
    </row>
    <row r="12" spans="1:20" s="1" customFormat="1" ht="12" customHeight="1" x14ac:dyDescent="0.2">
      <c r="A12" s="20">
        <v>1</v>
      </c>
      <c r="B12" s="12" t="s">
        <v>56</v>
      </c>
      <c r="C12" s="10" t="s">
        <v>41</v>
      </c>
      <c r="D12" s="38">
        <f>КС!D12</f>
        <v>66508454</v>
      </c>
      <c r="E12" s="38">
        <f>'ДС(6-26)'!D12</f>
        <v>11708608</v>
      </c>
      <c r="F12" s="38">
        <f t="shared" si="1"/>
        <v>175890158</v>
      </c>
      <c r="G12" s="38">
        <f>' Профилактика 6-26'!D14</f>
        <v>55665417</v>
      </c>
      <c r="H12" s="38">
        <f>'Диспан.набл.(КП) '!D12</f>
        <v>19084618</v>
      </c>
      <c r="I12" s="38">
        <f>'Дистанционное набл.(КП)'!D13</f>
        <v>528771</v>
      </c>
      <c r="J12" s="38">
        <f>'Центры здоровья'!D12</f>
        <v>0</v>
      </c>
      <c r="K12" s="38">
        <f>'АПУ неотл.пом.(6-26)'!D12</f>
        <v>9747480</v>
      </c>
      <c r="L12" s="38">
        <f>'АПУ обращения  (6-26)'!D12</f>
        <v>35973864</v>
      </c>
      <c r="M12" s="38">
        <f>'ОДИ ПГГ(6-26)'!D12</f>
        <v>2054406</v>
      </c>
      <c r="N12" s="38">
        <f>'Школа(7-26)'!D11</f>
        <v>5513945</v>
      </c>
      <c r="O12" s="38">
        <f>'ФАП(6-26)'!D12</f>
        <v>47321657</v>
      </c>
      <c r="P12" s="38"/>
      <c r="Q12" s="38">
        <f>' СМП '!D12</f>
        <v>0</v>
      </c>
      <c r="R12" s="38">
        <f>'Гемодиализ по видам МП(6-26)'!D12</f>
        <v>0</v>
      </c>
      <c r="S12" s="38">
        <f>'Мед.реаб.(АПУ,ДС,КС)(6-26) '!D12</f>
        <v>0</v>
      </c>
      <c r="T12" s="38">
        <f t="shared" ref="T12:T43" si="3">D12+E12+F12+Q12+R12+S12</f>
        <v>254107220</v>
      </c>
    </row>
    <row r="13" spans="1:20" s="1" customFormat="1" x14ac:dyDescent="0.2">
      <c r="A13" s="20">
        <v>2</v>
      </c>
      <c r="B13" s="13" t="s">
        <v>57</v>
      </c>
      <c r="C13" s="10" t="s">
        <v>209</v>
      </c>
      <c r="D13" s="38">
        <f>КС!D13</f>
        <v>54440996</v>
      </c>
      <c r="E13" s="38">
        <f>'ДС(6-26)'!D13</f>
        <v>12834392</v>
      </c>
      <c r="F13" s="38">
        <f t="shared" si="1"/>
        <v>175660337</v>
      </c>
      <c r="G13" s="38">
        <f>' Профилактика 6-26'!D15</f>
        <v>55572297</v>
      </c>
      <c r="H13" s="38">
        <f>'Диспан.набл.(КП) '!D13</f>
        <v>18495694</v>
      </c>
      <c r="I13" s="38">
        <f>'Дистанционное набл.(КП)'!D14</f>
        <v>507065</v>
      </c>
      <c r="J13" s="38">
        <f>'Центры здоровья'!D13</f>
        <v>0</v>
      </c>
      <c r="K13" s="38">
        <f>'АПУ неотл.пом.(6-26)'!D13</f>
        <v>9844331</v>
      </c>
      <c r="L13" s="38">
        <f>'АПУ обращения  (6-26)'!D13</f>
        <v>36320574</v>
      </c>
      <c r="M13" s="38">
        <f>'ОДИ ПГГ(6-26)'!D13</f>
        <v>2193661</v>
      </c>
      <c r="N13" s="38">
        <f>'Школа(7-26)'!D12</f>
        <v>4418825</v>
      </c>
      <c r="O13" s="38">
        <f>'ФАП(6-26)'!D13</f>
        <v>48307890</v>
      </c>
      <c r="P13" s="38"/>
      <c r="Q13" s="38">
        <f>' СМП '!D13</f>
        <v>0</v>
      </c>
      <c r="R13" s="38">
        <f>'Гемодиализ по видам МП(6-26)'!D13</f>
        <v>0</v>
      </c>
      <c r="S13" s="38">
        <f>'Мед.реаб.(АПУ,ДС,КС)(6-26) '!D13</f>
        <v>0</v>
      </c>
      <c r="T13" s="38">
        <f t="shared" si="3"/>
        <v>242935725</v>
      </c>
    </row>
    <row r="14" spans="1:20" s="19" customFormat="1" x14ac:dyDescent="0.2">
      <c r="A14" s="20">
        <v>3</v>
      </c>
      <c r="B14" s="21" t="s">
        <v>58</v>
      </c>
      <c r="C14" s="10" t="s">
        <v>5</v>
      </c>
      <c r="D14" s="38">
        <f>КС!D14</f>
        <v>317628902</v>
      </c>
      <c r="E14" s="38">
        <f>'ДС(6-26)'!D14</f>
        <v>39532415</v>
      </c>
      <c r="F14" s="38">
        <f t="shared" si="1"/>
        <v>456275871.01999998</v>
      </c>
      <c r="G14" s="38">
        <f>' Профилактика 6-26'!D16</f>
        <v>188737805</v>
      </c>
      <c r="H14" s="38">
        <f>'Диспан.набл.(КП) '!D14</f>
        <v>44623538</v>
      </c>
      <c r="I14" s="38">
        <f>'Дистанционное набл.(КП)'!D15</f>
        <v>1387840</v>
      </c>
      <c r="J14" s="38">
        <f>'Центры здоровья'!D14</f>
        <v>5050285.0200000005</v>
      </c>
      <c r="K14" s="38">
        <f>'АПУ неотл.пом.(6-26)'!D14</f>
        <v>26443870</v>
      </c>
      <c r="L14" s="38">
        <f>'АПУ обращения  (6-26)'!D14</f>
        <v>111475460</v>
      </c>
      <c r="M14" s="38">
        <f>'ОДИ ПГГ(6-26)'!D14</f>
        <v>29444840</v>
      </c>
      <c r="N14" s="38">
        <f>'Школа(7-26)'!D13</f>
        <v>13535650</v>
      </c>
      <c r="O14" s="38">
        <f>'ФАП(6-26)'!D14</f>
        <v>35576583</v>
      </c>
      <c r="P14" s="39"/>
      <c r="Q14" s="38">
        <f>' СМП '!D14</f>
        <v>200243008</v>
      </c>
      <c r="R14" s="38">
        <f>'Гемодиализ по видам МП(6-26)'!D14</f>
        <v>0</v>
      </c>
      <c r="S14" s="38">
        <f>'Мед.реаб.(АПУ,ДС,КС)(6-26) '!D14</f>
        <v>14059298</v>
      </c>
      <c r="T14" s="38">
        <f t="shared" si="3"/>
        <v>1027739494.02</v>
      </c>
    </row>
    <row r="15" spans="1:20" s="1" customFormat="1" ht="14.25" customHeight="1" x14ac:dyDescent="0.2">
      <c r="A15" s="20">
        <v>4</v>
      </c>
      <c r="B15" s="12" t="s">
        <v>59</v>
      </c>
      <c r="C15" s="10" t="s">
        <v>210</v>
      </c>
      <c r="D15" s="38">
        <f>КС!D15</f>
        <v>57143325</v>
      </c>
      <c r="E15" s="38">
        <f>'ДС(6-26)'!D15</f>
        <v>12552015</v>
      </c>
      <c r="F15" s="38">
        <f t="shared" si="1"/>
        <v>193490385</v>
      </c>
      <c r="G15" s="38">
        <f>' Профилактика 6-26'!D17</f>
        <v>57387464</v>
      </c>
      <c r="H15" s="38">
        <f>'Диспан.набл.(КП) '!D15</f>
        <v>22535041</v>
      </c>
      <c r="I15" s="38">
        <f>'Дистанционное набл.(КП)'!D16</f>
        <v>613188</v>
      </c>
      <c r="J15" s="38">
        <f>'Центры здоровья'!D15</f>
        <v>0</v>
      </c>
      <c r="K15" s="38">
        <f>'АПУ неотл.пом.(6-26)'!D15</f>
        <v>10197723</v>
      </c>
      <c r="L15" s="38">
        <f>'АПУ обращения  (6-26)'!D15</f>
        <v>38655617</v>
      </c>
      <c r="M15" s="38">
        <f>'ОДИ ПГГ(6-26)'!D15</f>
        <v>1690157</v>
      </c>
      <c r="N15" s="38">
        <f>'Школа(7-26)'!D14</f>
        <v>4542030</v>
      </c>
      <c r="O15" s="38">
        <f>'ФАП(6-26)'!D15</f>
        <v>57869165</v>
      </c>
      <c r="P15" s="38"/>
      <c r="Q15" s="38">
        <f>' СМП '!D15</f>
        <v>0</v>
      </c>
      <c r="R15" s="38">
        <f>'Гемодиализ по видам МП(6-26)'!D15</f>
        <v>0</v>
      </c>
      <c r="S15" s="38">
        <f>'Мед.реаб.(АПУ,ДС,КС)(6-26) '!D15</f>
        <v>0</v>
      </c>
      <c r="T15" s="38">
        <f t="shared" si="3"/>
        <v>263185725</v>
      </c>
    </row>
    <row r="16" spans="1:20" s="1" customFormat="1" x14ac:dyDescent="0.2">
      <c r="A16" s="20">
        <v>5</v>
      </c>
      <c r="B16" s="12" t="s">
        <v>60</v>
      </c>
      <c r="C16" s="10" t="s">
        <v>8</v>
      </c>
      <c r="D16" s="38">
        <f>КС!D16</f>
        <v>68259978</v>
      </c>
      <c r="E16" s="38">
        <f>'ДС(6-26)'!D16</f>
        <v>14409629</v>
      </c>
      <c r="F16" s="38">
        <f t="shared" si="1"/>
        <v>195394630</v>
      </c>
      <c r="G16" s="38">
        <f>' Профилактика 6-26'!D18</f>
        <v>66765653</v>
      </c>
      <c r="H16" s="38">
        <f>'Диспан.набл.(КП) '!D16</f>
        <v>21790601</v>
      </c>
      <c r="I16" s="38">
        <f>'Дистанционное набл.(КП)'!D17</f>
        <v>559109</v>
      </c>
      <c r="J16" s="38">
        <f>'Центры здоровья'!D16</f>
        <v>0</v>
      </c>
      <c r="K16" s="38">
        <f>'АПУ неотл.пом.(6-26)'!D16</f>
        <v>11741049</v>
      </c>
      <c r="L16" s="38">
        <f>'АПУ обращения  (6-26)'!D16</f>
        <v>41880471</v>
      </c>
      <c r="M16" s="38">
        <f>'ОДИ ПГГ(6-26)'!D16</f>
        <v>2602922</v>
      </c>
      <c r="N16" s="38">
        <f>'Школа(7-26)'!D15</f>
        <v>4964369</v>
      </c>
      <c r="O16" s="38">
        <f>'ФАП(6-26)'!D16</f>
        <v>45090456</v>
      </c>
      <c r="P16" s="38"/>
      <c r="Q16" s="38">
        <f>' СМП '!D16</f>
        <v>0</v>
      </c>
      <c r="R16" s="38">
        <f>'Гемодиализ по видам МП(6-26)'!D16</f>
        <v>0</v>
      </c>
      <c r="S16" s="38">
        <f>'Мед.реаб.(АПУ,ДС,КС)(6-26) '!D16</f>
        <v>0</v>
      </c>
      <c r="T16" s="38">
        <f t="shared" si="3"/>
        <v>278064237</v>
      </c>
    </row>
    <row r="17" spans="1:20" s="19" customFormat="1" x14ac:dyDescent="0.2">
      <c r="A17" s="20">
        <v>6</v>
      </c>
      <c r="B17" s="21" t="s">
        <v>61</v>
      </c>
      <c r="C17" s="10" t="s">
        <v>62</v>
      </c>
      <c r="D17" s="38">
        <f>КС!D17</f>
        <v>915397738</v>
      </c>
      <c r="E17" s="38">
        <f>'ДС(6-26)'!D17</f>
        <v>149089009</v>
      </c>
      <c r="F17" s="38">
        <f t="shared" si="1"/>
        <v>1135944956.78</v>
      </c>
      <c r="G17" s="38">
        <f>' Профилактика 6-26'!D19</f>
        <v>511623296</v>
      </c>
      <c r="H17" s="38">
        <f>'Диспан.набл.(КП) '!D17</f>
        <v>131771908</v>
      </c>
      <c r="I17" s="38">
        <f>'Дистанционное набл.(КП)'!D18</f>
        <v>2699150</v>
      </c>
      <c r="J17" s="38">
        <f>'Центры здоровья'!D17</f>
        <v>9181614.7800000012</v>
      </c>
      <c r="K17" s="38">
        <f>'АПУ неотл.пом.(6-26)'!D17</f>
        <v>81204208</v>
      </c>
      <c r="L17" s="38">
        <f>'АПУ обращения  (6-26)'!D17</f>
        <v>297519726</v>
      </c>
      <c r="M17" s="38">
        <f>'ОДИ ПГГ(6-26)'!D17</f>
        <v>68947511</v>
      </c>
      <c r="N17" s="38">
        <f>'Школа(7-26)'!D16</f>
        <v>28780584</v>
      </c>
      <c r="O17" s="38">
        <f>'ФАП(6-26)'!D17</f>
        <v>4216959</v>
      </c>
      <c r="P17" s="39"/>
      <c r="Q17" s="38">
        <f>' СМП '!D17</f>
        <v>432328698</v>
      </c>
      <c r="R17" s="38">
        <f>'Гемодиализ по видам МП(6-26)'!D17</f>
        <v>1337280</v>
      </c>
      <c r="S17" s="38">
        <f>'Мед.реаб.(АПУ,ДС,КС)(6-26) '!D17</f>
        <v>40112518</v>
      </c>
      <c r="T17" s="38">
        <f t="shared" si="3"/>
        <v>2674210199.7799997</v>
      </c>
    </row>
    <row r="18" spans="1:20" s="1" customFormat="1" x14ac:dyDescent="0.2">
      <c r="A18" s="20">
        <v>7</v>
      </c>
      <c r="B18" s="12" t="s">
        <v>63</v>
      </c>
      <c r="C18" s="10" t="s">
        <v>211</v>
      </c>
      <c r="D18" s="38">
        <f>КС!D18</f>
        <v>279020755</v>
      </c>
      <c r="E18" s="38">
        <f>'ДС(6-26)'!D18</f>
        <v>34494033</v>
      </c>
      <c r="F18" s="38">
        <f t="shared" si="1"/>
        <v>449690544.73000002</v>
      </c>
      <c r="G18" s="38">
        <f>' Профилактика 6-26'!D20</f>
        <v>179574296</v>
      </c>
      <c r="H18" s="38">
        <f>'Диспан.набл.(КП) '!D18</f>
        <v>56723851</v>
      </c>
      <c r="I18" s="38">
        <f>'Дистанционное набл.(КП)'!D19</f>
        <v>1246083</v>
      </c>
      <c r="J18" s="38">
        <f>'Центры здоровья'!D18</f>
        <v>4722919.7300000004</v>
      </c>
      <c r="K18" s="38">
        <f>'АПУ неотл.пом.(6-26)'!D18</f>
        <v>29751419</v>
      </c>
      <c r="L18" s="38">
        <f>'АПУ обращения  (6-26)'!D18</f>
        <v>108948239</v>
      </c>
      <c r="M18" s="38">
        <f>'ОДИ ПГГ(6-26)'!D18</f>
        <v>16180606</v>
      </c>
      <c r="N18" s="38">
        <f>'Школа(7-26)'!D17</f>
        <v>9997910</v>
      </c>
      <c r="O18" s="38">
        <f>'ФАП(6-26)'!D18</f>
        <v>42545221</v>
      </c>
      <c r="P18" s="38"/>
      <c r="Q18" s="38">
        <f>' СМП '!D18</f>
        <v>0</v>
      </c>
      <c r="R18" s="38">
        <f>'Гемодиализ по видам МП(6-26)'!D18</f>
        <v>0</v>
      </c>
      <c r="S18" s="38">
        <f>'Мед.реаб.(АПУ,ДС,КС)(6-26) '!D18</f>
        <v>24603777</v>
      </c>
      <c r="T18" s="38">
        <f t="shared" si="3"/>
        <v>787809109.73000002</v>
      </c>
    </row>
    <row r="19" spans="1:20" s="1" customFormat="1" x14ac:dyDescent="0.2">
      <c r="A19" s="20">
        <v>8</v>
      </c>
      <c r="B19" s="21" t="s">
        <v>64</v>
      </c>
      <c r="C19" s="10" t="s">
        <v>17</v>
      </c>
      <c r="D19" s="38">
        <f>КС!D19</f>
        <v>51928740</v>
      </c>
      <c r="E19" s="38">
        <f>'ДС(6-26)'!D19</f>
        <v>15540119</v>
      </c>
      <c r="F19" s="38">
        <f t="shared" si="1"/>
        <v>189744312</v>
      </c>
      <c r="G19" s="38">
        <f>' Профилактика 6-26'!D21</f>
        <v>70903712</v>
      </c>
      <c r="H19" s="38">
        <f>'Диспан.набл.(КП) '!D19</f>
        <v>19123811</v>
      </c>
      <c r="I19" s="38">
        <f>'Дистанционное набл.(КП)'!D20</f>
        <v>511002</v>
      </c>
      <c r="J19" s="38">
        <f>'Центры здоровья'!D19</f>
        <v>0</v>
      </c>
      <c r="K19" s="38">
        <f>'АПУ неотл.пом.(6-26)'!D19</f>
        <v>11482696</v>
      </c>
      <c r="L19" s="38">
        <f>'АПУ обращения  (6-26)'!D19</f>
        <v>43520154</v>
      </c>
      <c r="M19" s="38">
        <f>'ОДИ ПГГ(6-26)'!D19</f>
        <v>1794457</v>
      </c>
      <c r="N19" s="38">
        <f>'Школа(7-26)'!D18</f>
        <v>2838200</v>
      </c>
      <c r="O19" s="38">
        <f>'ФАП(6-26)'!D19</f>
        <v>39570280</v>
      </c>
      <c r="P19" s="38"/>
      <c r="Q19" s="38">
        <f>' СМП '!D19</f>
        <v>0</v>
      </c>
      <c r="R19" s="38">
        <f>'Гемодиализ по видам МП(6-26)'!D19</f>
        <v>0</v>
      </c>
      <c r="S19" s="38">
        <f>'Мед.реаб.(АПУ,ДС,КС)(6-26) '!D19</f>
        <v>0</v>
      </c>
      <c r="T19" s="38">
        <f t="shared" si="3"/>
        <v>257213171</v>
      </c>
    </row>
    <row r="20" spans="1:20" s="1" customFormat="1" x14ac:dyDescent="0.2">
      <c r="A20" s="20">
        <v>9</v>
      </c>
      <c r="B20" s="21" t="s">
        <v>65</v>
      </c>
      <c r="C20" s="10" t="s">
        <v>6</v>
      </c>
      <c r="D20" s="38">
        <f>КС!D20</f>
        <v>80462139</v>
      </c>
      <c r="E20" s="38">
        <f>'ДС(6-26)'!D20</f>
        <v>13366071</v>
      </c>
      <c r="F20" s="38">
        <f t="shared" si="1"/>
        <v>201638803</v>
      </c>
      <c r="G20" s="38">
        <f>' Профилактика 6-26'!D22</f>
        <v>61116425</v>
      </c>
      <c r="H20" s="38">
        <f>'Диспан.набл.(КП) '!D20</f>
        <v>23955095</v>
      </c>
      <c r="I20" s="38">
        <f>'Дистанционное набл.(КП)'!D21</f>
        <v>644593</v>
      </c>
      <c r="J20" s="38">
        <f>'Центры здоровья'!D20</f>
        <v>0</v>
      </c>
      <c r="K20" s="38">
        <f>'АПУ неотл.пом.(6-26)'!D20</f>
        <v>10562058</v>
      </c>
      <c r="L20" s="38">
        <f>'АПУ обращения  (6-26)'!D20</f>
        <v>41664130</v>
      </c>
      <c r="M20" s="38">
        <f>'ОДИ ПГГ(6-26)'!D20</f>
        <v>2433101</v>
      </c>
      <c r="N20" s="38">
        <f>'Школа(7-26)'!D19</f>
        <v>5730545</v>
      </c>
      <c r="O20" s="38">
        <f>'ФАП(6-26)'!D20</f>
        <v>55532856</v>
      </c>
      <c r="P20" s="38"/>
      <c r="Q20" s="38">
        <f>' СМП '!D20</f>
        <v>0</v>
      </c>
      <c r="R20" s="38">
        <f>'Гемодиализ по видам МП(6-26)'!D20</f>
        <v>0</v>
      </c>
      <c r="S20" s="38">
        <f>'Мед.реаб.(АПУ,ДС,КС)(6-26) '!D20</f>
        <v>0</v>
      </c>
      <c r="T20" s="38">
        <f t="shared" si="3"/>
        <v>295467013</v>
      </c>
    </row>
    <row r="21" spans="1:20" s="1" customFormat="1" x14ac:dyDescent="0.2">
      <c r="A21" s="20">
        <v>10</v>
      </c>
      <c r="B21" s="21" t="s">
        <v>66</v>
      </c>
      <c r="C21" s="10" t="s">
        <v>18</v>
      </c>
      <c r="D21" s="38">
        <f>КС!D21</f>
        <v>64442357</v>
      </c>
      <c r="E21" s="38">
        <f>'ДС(6-26)'!D21</f>
        <v>18064145</v>
      </c>
      <c r="F21" s="38">
        <f t="shared" si="1"/>
        <v>239093384</v>
      </c>
      <c r="G21" s="38">
        <f>' Профилактика 6-26'!D23</f>
        <v>81508536</v>
      </c>
      <c r="H21" s="38">
        <f>'Диспан.набл.(КП) '!D21</f>
        <v>31965883</v>
      </c>
      <c r="I21" s="38">
        <f>'Дистанционное набл.(КП)'!D22</f>
        <v>762450</v>
      </c>
      <c r="J21" s="38">
        <f>'Центры здоровья'!D21</f>
        <v>0</v>
      </c>
      <c r="K21" s="38">
        <f>'АПУ неотл.пом.(6-26)'!D21</f>
        <v>14969148</v>
      </c>
      <c r="L21" s="38">
        <f>'АПУ обращения  (6-26)'!D21</f>
        <v>52798820</v>
      </c>
      <c r="M21" s="38">
        <f>'ОДИ ПГГ(6-26)'!D21</f>
        <v>3370485</v>
      </c>
      <c r="N21" s="38">
        <f>'Школа(7-26)'!D20</f>
        <v>6183107</v>
      </c>
      <c r="O21" s="38">
        <f>'ФАП(6-26)'!D21</f>
        <v>47534955</v>
      </c>
      <c r="P21" s="38"/>
      <c r="Q21" s="38">
        <f>' СМП '!D21</f>
        <v>0</v>
      </c>
      <c r="R21" s="38">
        <f>'Гемодиализ по видам МП(6-26)'!D21</f>
        <v>0</v>
      </c>
      <c r="S21" s="38">
        <f>'Мед.реаб.(АПУ,ДС,КС)(6-26) '!D21</f>
        <v>0</v>
      </c>
      <c r="T21" s="38">
        <f t="shared" si="3"/>
        <v>321599886</v>
      </c>
    </row>
    <row r="22" spans="1:20" s="1" customFormat="1" x14ac:dyDescent="0.2">
      <c r="A22" s="20">
        <v>11</v>
      </c>
      <c r="B22" s="21" t="s">
        <v>67</v>
      </c>
      <c r="C22" s="10" t="s">
        <v>7</v>
      </c>
      <c r="D22" s="38">
        <f>КС!D22</f>
        <v>66759294</v>
      </c>
      <c r="E22" s="38">
        <f>'ДС(6-26)'!D22</f>
        <v>12799941</v>
      </c>
      <c r="F22" s="38">
        <f t="shared" si="1"/>
        <v>187539237</v>
      </c>
      <c r="G22" s="38">
        <f>' Профилактика 6-26'!D24</f>
        <v>63262660</v>
      </c>
      <c r="H22" s="38">
        <f>'Диспан.набл.(КП) '!D22</f>
        <v>20261570</v>
      </c>
      <c r="I22" s="38">
        <f>'Дистанционное набл.(КП)'!D23</f>
        <v>597148</v>
      </c>
      <c r="J22" s="38">
        <f>'Центры здоровья'!D22</f>
        <v>0</v>
      </c>
      <c r="K22" s="38">
        <f>'АПУ неотл.пом.(6-26)'!D22</f>
        <v>10809907</v>
      </c>
      <c r="L22" s="38">
        <f>'АПУ обращения  (6-26)'!D22</f>
        <v>41248480</v>
      </c>
      <c r="M22" s="38">
        <f>'ОДИ ПГГ(6-26)'!D22</f>
        <v>2441927</v>
      </c>
      <c r="N22" s="38">
        <f>'Школа(7-26)'!D21</f>
        <v>4927675</v>
      </c>
      <c r="O22" s="38">
        <f>'ФАП(6-26)'!D22</f>
        <v>43989870</v>
      </c>
      <c r="P22" s="38"/>
      <c r="Q22" s="38">
        <f>' СМП '!D22</f>
        <v>0</v>
      </c>
      <c r="R22" s="38">
        <f>'Гемодиализ по видам МП(6-26)'!D22</f>
        <v>0</v>
      </c>
      <c r="S22" s="38">
        <f>'Мед.реаб.(АПУ,ДС,КС)(6-26) '!D22</f>
        <v>0</v>
      </c>
      <c r="T22" s="38">
        <f t="shared" si="3"/>
        <v>267098472</v>
      </c>
    </row>
    <row r="23" spans="1:20" s="1" customFormat="1" x14ac:dyDescent="0.2">
      <c r="A23" s="20">
        <v>12</v>
      </c>
      <c r="B23" s="21" t="s">
        <v>68</v>
      </c>
      <c r="C23" s="10" t="s">
        <v>19</v>
      </c>
      <c r="D23" s="38">
        <f>КС!D23</f>
        <v>154288189</v>
      </c>
      <c r="E23" s="38">
        <f>'ДС(6-26)'!D23</f>
        <v>28119154</v>
      </c>
      <c r="F23" s="38">
        <f t="shared" si="1"/>
        <v>354322903</v>
      </c>
      <c r="G23" s="38">
        <f>' Профилактика 6-26'!D25</f>
        <v>129978296</v>
      </c>
      <c r="H23" s="38">
        <f>'Диспан.набл.(КП) '!D23</f>
        <v>40890918</v>
      </c>
      <c r="I23" s="38">
        <f>'Дистанционное набл.(КП)'!D24</f>
        <v>1075175</v>
      </c>
      <c r="J23" s="38">
        <f>'Центры здоровья'!D23</f>
        <v>0</v>
      </c>
      <c r="K23" s="38">
        <f>'АПУ неотл.пом.(6-26)'!D23</f>
        <v>22844612</v>
      </c>
      <c r="L23" s="38">
        <f>'АПУ обращения  (6-26)'!D23</f>
        <v>77908189</v>
      </c>
      <c r="M23" s="38">
        <f>'ОДИ ПГГ(6-26)'!D23</f>
        <v>7160691</v>
      </c>
      <c r="N23" s="38">
        <f>'Школа(7-26)'!D22</f>
        <v>8092395</v>
      </c>
      <c r="O23" s="38">
        <f>'ФАП(6-26)'!D23</f>
        <v>66372627</v>
      </c>
      <c r="P23" s="38"/>
      <c r="Q23" s="38">
        <f>' СМП '!D23</f>
        <v>0</v>
      </c>
      <c r="R23" s="38">
        <f>'Гемодиализ по видам МП(6-26)'!D23</f>
        <v>0</v>
      </c>
      <c r="S23" s="38">
        <f>'Мед.реаб.(АПУ,ДС,КС)(6-26) '!D23</f>
        <v>0</v>
      </c>
      <c r="T23" s="38">
        <f t="shared" si="3"/>
        <v>536730246</v>
      </c>
    </row>
    <row r="24" spans="1:20" s="1" customFormat="1" x14ac:dyDescent="0.2">
      <c r="A24" s="20">
        <v>13</v>
      </c>
      <c r="B24" s="21" t="s">
        <v>230</v>
      </c>
      <c r="C24" s="10" t="s">
        <v>231</v>
      </c>
      <c r="D24" s="38">
        <f>КС!D24</f>
        <v>0</v>
      </c>
      <c r="E24" s="38">
        <f>'ДС(6-26)'!D24</f>
        <v>0</v>
      </c>
      <c r="F24" s="38">
        <f t="shared" si="1"/>
        <v>9384015</v>
      </c>
      <c r="G24" s="38">
        <f>' Профилактика 6-26'!D26</f>
        <v>0</v>
      </c>
      <c r="H24" s="38">
        <f>'Диспан.набл.(КП) '!D24</f>
        <v>0</v>
      </c>
      <c r="I24" s="38">
        <f>'Дистанционное набл.(КП)'!D25</f>
        <v>0</v>
      </c>
      <c r="J24" s="38">
        <f>'Центры здоровья'!D24</f>
        <v>0</v>
      </c>
      <c r="K24" s="38">
        <f>'АПУ неотл.пом.(6-26)'!D24</f>
        <v>0</v>
      </c>
      <c r="L24" s="38">
        <f>'АПУ обращения  (6-26)'!D24</f>
        <v>0</v>
      </c>
      <c r="M24" s="38">
        <f>'ОДИ ПГГ(6-26)'!D24</f>
        <v>9384015</v>
      </c>
      <c r="N24" s="38">
        <f>'Школа(7-26)'!D23</f>
        <v>0</v>
      </c>
      <c r="O24" s="38">
        <f>'ФАП(6-26)'!D24</f>
        <v>0</v>
      </c>
      <c r="P24" s="38"/>
      <c r="Q24" s="38">
        <f>' СМП '!D24</f>
        <v>0</v>
      </c>
      <c r="R24" s="38">
        <f>'Гемодиализ по видам МП(6-26)'!D24</f>
        <v>0</v>
      </c>
      <c r="S24" s="38">
        <f>'Мед.реаб.(АПУ,ДС,КС)(6-26) '!D24</f>
        <v>0</v>
      </c>
      <c r="T24" s="38">
        <f t="shared" si="3"/>
        <v>9384015</v>
      </c>
    </row>
    <row r="25" spans="1:20" s="1" customFormat="1" x14ac:dyDescent="0.2">
      <c r="A25" s="20">
        <v>14</v>
      </c>
      <c r="B25" s="21" t="s">
        <v>69</v>
      </c>
      <c r="C25" s="10" t="s">
        <v>22</v>
      </c>
      <c r="D25" s="38">
        <f>КС!D25</f>
        <v>73388815</v>
      </c>
      <c r="E25" s="38">
        <f>'ДС(6-26)'!D25</f>
        <v>50597515</v>
      </c>
      <c r="F25" s="38">
        <f t="shared" si="1"/>
        <v>228506139</v>
      </c>
      <c r="G25" s="38">
        <f>' Профилактика 6-26'!D27</f>
        <v>85467065</v>
      </c>
      <c r="H25" s="38">
        <f>'Диспан.набл.(КП) '!D25</f>
        <v>24056579</v>
      </c>
      <c r="I25" s="38">
        <f>'Дистанционное набл.(КП)'!D26</f>
        <v>657628</v>
      </c>
      <c r="J25" s="38">
        <f>'Центры здоровья'!D25</f>
        <v>0</v>
      </c>
      <c r="K25" s="38">
        <f>'АПУ неотл.пом.(6-26)'!D25</f>
        <v>12907339</v>
      </c>
      <c r="L25" s="38">
        <f>'АПУ обращения  (6-26)'!D25</f>
        <v>51101207</v>
      </c>
      <c r="M25" s="38">
        <f>'ОДИ ПГГ(6-26)'!D25</f>
        <v>1802587</v>
      </c>
      <c r="N25" s="38">
        <f>'Школа(7-26)'!D24</f>
        <v>5306973</v>
      </c>
      <c r="O25" s="38">
        <f>'ФАП(6-26)'!D25</f>
        <v>47206761</v>
      </c>
      <c r="P25" s="38"/>
      <c r="Q25" s="38">
        <f>' СМП '!D25</f>
        <v>0</v>
      </c>
      <c r="R25" s="38">
        <f>'Гемодиализ по видам МП(6-26)'!D25</f>
        <v>0</v>
      </c>
      <c r="S25" s="38">
        <f>'Мед.реаб.(АПУ,ДС,КС)(6-26) '!D25</f>
        <v>0</v>
      </c>
      <c r="T25" s="38">
        <f t="shared" si="3"/>
        <v>352492469</v>
      </c>
    </row>
    <row r="26" spans="1:20" s="1" customFormat="1" x14ac:dyDescent="0.2">
      <c r="A26" s="20">
        <v>15</v>
      </c>
      <c r="B26" s="21" t="s">
        <v>70</v>
      </c>
      <c r="C26" s="10" t="s">
        <v>10</v>
      </c>
      <c r="D26" s="38">
        <f>КС!D26</f>
        <v>105882514</v>
      </c>
      <c r="E26" s="38">
        <f>'ДС(6-26)'!D26</f>
        <v>25448289</v>
      </c>
      <c r="F26" s="38">
        <f t="shared" si="1"/>
        <v>358138564</v>
      </c>
      <c r="G26" s="38">
        <f>' Профилактика 6-26'!D28</f>
        <v>130171585</v>
      </c>
      <c r="H26" s="38">
        <f>'Диспан.набл.(КП) '!D26</f>
        <v>26800935</v>
      </c>
      <c r="I26" s="38">
        <f>'Дистанционное набл.(КП)'!D27</f>
        <v>750347</v>
      </c>
      <c r="J26" s="38">
        <f>'Центры здоровья'!D26</f>
        <v>0</v>
      </c>
      <c r="K26" s="38">
        <f>'АПУ неотл.пом.(6-26)'!D26</f>
        <v>21899734</v>
      </c>
      <c r="L26" s="38">
        <f>'АПУ обращения  (6-26)'!D26</f>
        <v>76981448</v>
      </c>
      <c r="M26" s="38">
        <f>'ОДИ ПГГ(6-26)'!D26</f>
        <v>7294124</v>
      </c>
      <c r="N26" s="38">
        <f>'Школа(7-26)'!D25</f>
        <v>6558029</v>
      </c>
      <c r="O26" s="38">
        <f>'ФАП(6-26)'!D26</f>
        <v>87682362</v>
      </c>
      <c r="P26" s="38"/>
      <c r="Q26" s="38">
        <f>' СМП '!D26</f>
        <v>0</v>
      </c>
      <c r="R26" s="38">
        <f>'Гемодиализ по видам МП(6-26)'!D26</f>
        <v>0</v>
      </c>
      <c r="S26" s="38">
        <f>'Мед.реаб.(АПУ,ДС,КС)(6-26) '!D26</f>
        <v>0</v>
      </c>
      <c r="T26" s="38">
        <f t="shared" si="3"/>
        <v>489469367</v>
      </c>
    </row>
    <row r="27" spans="1:20" s="1" customFormat="1" x14ac:dyDescent="0.2">
      <c r="A27" s="20">
        <v>16</v>
      </c>
      <c r="B27" s="21" t="s">
        <v>71</v>
      </c>
      <c r="C27" s="10" t="s">
        <v>342</v>
      </c>
      <c r="D27" s="38">
        <f>КС!D27</f>
        <v>152792247</v>
      </c>
      <c r="E27" s="38">
        <f>'ДС(6-26)'!D27</f>
        <v>33824624</v>
      </c>
      <c r="F27" s="38">
        <f t="shared" si="1"/>
        <v>413346164</v>
      </c>
      <c r="G27" s="38">
        <f>' Профилактика 6-26'!D29</f>
        <v>161272505</v>
      </c>
      <c r="H27" s="38">
        <f>'Диспан.набл.(КП) '!D27</f>
        <v>36358461</v>
      </c>
      <c r="I27" s="38">
        <f>'Дистанционное набл.(КП)'!D28</f>
        <v>917280</v>
      </c>
      <c r="J27" s="38">
        <f>'Центры здоровья'!D27</f>
        <v>0</v>
      </c>
      <c r="K27" s="38">
        <f>'АПУ неотл.пом.(6-26)'!D27</f>
        <v>25634040</v>
      </c>
      <c r="L27" s="38">
        <f>'АПУ обращения  (6-26)'!D27</f>
        <v>94755734</v>
      </c>
      <c r="M27" s="38">
        <f>'ОДИ ПГГ(6-26)'!D27</f>
        <v>13304997</v>
      </c>
      <c r="N27" s="38">
        <f>'Школа(7-26)'!D26</f>
        <v>7752405</v>
      </c>
      <c r="O27" s="38">
        <f>'ФАП(6-26)'!D27</f>
        <v>73350742</v>
      </c>
      <c r="P27" s="38"/>
      <c r="Q27" s="38">
        <f>' СМП '!D27</f>
        <v>0</v>
      </c>
      <c r="R27" s="38">
        <f>'Гемодиализ по видам МП(6-26)'!D27</f>
        <v>0</v>
      </c>
      <c r="S27" s="38">
        <f>'Мед.реаб.(АПУ,ДС,КС)(6-26) '!D27</f>
        <v>0</v>
      </c>
      <c r="T27" s="38">
        <f t="shared" si="3"/>
        <v>599963035</v>
      </c>
    </row>
    <row r="28" spans="1:20" s="19" customFormat="1" x14ac:dyDescent="0.2">
      <c r="A28" s="20">
        <v>17</v>
      </c>
      <c r="B28" s="21" t="s">
        <v>72</v>
      </c>
      <c r="C28" s="10" t="s">
        <v>9</v>
      </c>
      <c r="D28" s="38">
        <f>КС!D28</f>
        <v>883618846</v>
      </c>
      <c r="E28" s="38">
        <f>'ДС(6-26)'!D28</f>
        <v>119692035</v>
      </c>
      <c r="F28" s="38">
        <f t="shared" si="1"/>
        <v>734019777.03999996</v>
      </c>
      <c r="G28" s="38">
        <f>' Профилактика 6-26'!D30</f>
        <v>313107580</v>
      </c>
      <c r="H28" s="38">
        <f>'Диспан.набл.(КП) '!D28</f>
        <v>69416131</v>
      </c>
      <c r="I28" s="38">
        <f>'Дистанционное набл.(КП)'!D29</f>
        <v>1896071</v>
      </c>
      <c r="J28" s="38">
        <f>'Центры здоровья'!D28</f>
        <v>7900303.04</v>
      </c>
      <c r="K28" s="38">
        <f>'АПУ неотл.пом.(6-26)'!D28</f>
        <v>37935985</v>
      </c>
      <c r="L28" s="38">
        <f>'АПУ обращения  (6-26)'!D28</f>
        <v>174391565</v>
      </c>
      <c r="M28" s="38">
        <f>'ОДИ ПГГ(6-26)'!D28</f>
        <v>55437756</v>
      </c>
      <c r="N28" s="38">
        <f>'Школа(7-26)'!D27</f>
        <v>25187866</v>
      </c>
      <c r="O28" s="38">
        <f>'ФАП(6-26)'!D28</f>
        <v>48746520</v>
      </c>
      <c r="P28" s="39"/>
      <c r="Q28" s="38">
        <f>' СМП '!D28</f>
        <v>290212044</v>
      </c>
      <c r="R28" s="38">
        <f>'Гемодиализ по видам МП(6-26)'!D28</f>
        <v>0</v>
      </c>
      <c r="S28" s="38">
        <f>'Мед.реаб.(АПУ,ДС,КС)(6-26) '!D28</f>
        <v>50803791</v>
      </c>
      <c r="T28" s="38">
        <f t="shared" si="3"/>
        <v>2078346493.04</v>
      </c>
    </row>
    <row r="29" spans="1:20" s="1" customFormat="1" x14ac:dyDescent="0.2">
      <c r="A29" s="20">
        <v>18</v>
      </c>
      <c r="B29" s="12" t="s">
        <v>73</v>
      </c>
      <c r="C29" s="10" t="s">
        <v>11</v>
      </c>
      <c r="D29" s="38">
        <f>КС!D29</f>
        <v>39470240</v>
      </c>
      <c r="E29" s="38">
        <f>'ДС(6-26)'!D29</f>
        <v>10831238</v>
      </c>
      <c r="F29" s="38">
        <f t="shared" si="1"/>
        <v>144720704</v>
      </c>
      <c r="G29" s="38">
        <f>' Профилактика 6-26'!D31</f>
        <v>54339456</v>
      </c>
      <c r="H29" s="38">
        <f>'Диспан.набл.(КП) '!D29</f>
        <v>11342826</v>
      </c>
      <c r="I29" s="38">
        <f>'Дистанционное набл.(КП)'!D30</f>
        <v>338465</v>
      </c>
      <c r="J29" s="38">
        <f>'Центры здоровья'!D29</f>
        <v>0</v>
      </c>
      <c r="K29" s="38">
        <f>'АПУ неотл.пом.(6-26)'!D29</f>
        <v>8698390</v>
      </c>
      <c r="L29" s="38">
        <f>'АПУ обращения  (6-26)'!D29</f>
        <v>31962311</v>
      </c>
      <c r="M29" s="38">
        <f>'ОДИ ПГГ(6-26)'!D29</f>
        <v>933632</v>
      </c>
      <c r="N29" s="38">
        <f>'Школа(7-26)'!D28</f>
        <v>2863820</v>
      </c>
      <c r="O29" s="38">
        <f>'ФАП(6-26)'!D29</f>
        <v>34241804</v>
      </c>
      <c r="P29" s="38"/>
      <c r="Q29" s="38">
        <f>' СМП '!D29</f>
        <v>0</v>
      </c>
      <c r="R29" s="38">
        <f>'Гемодиализ по видам МП(6-26)'!D29</f>
        <v>0</v>
      </c>
      <c r="S29" s="38">
        <f>'Мед.реаб.(АПУ,ДС,КС)(6-26) '!D29</f>
        <v>0</v>
      </c>
      <c r="T29" s="38">
        <f t="shared" si="3"/>
        <v>195022182</v>
      </c>
    </row>
    <row r="30" spans="1:20" s="1" customFormat="1" x14ac:dyDescent="0.2">
      <c r="A30" s="20">
        <v>19</v>
      </c>
      <c r="B30" s="12" t="s">
        <v>74</v>
      </c>
      <c r="C30" s="10" t="s">
        <v>212</v>
      </c>
      <c r="D30" s="38">
        <f>КС!D30</f>
        <v>39852695</v>
      </c>
      <c r="E30" s="38">
        <f>'ДС(6-26)'!D30</f>
        <v>8350597</v>
      </c>
      <c r="F30" s="38">
        <f t="shared" si="1"/>
        <v>122131412</v>
      </c>
      <c r="G30" s="38">
        <f>' Профилактика 6-26'!D32</f>
        <v>42263199</v>
      </c>
      <c r="H30" s="38">
        <f>'Диспан.набл.(КП) '!D30</f>
        <v>14273677</v>
      </c>
      <c r="I30" s="38">
        <f>'Дистанционное набл.(КП)'!D31</f>
        <v>307661</v>
      </c>
      <c r="J30" s="38">
        <f>'Центры здоровья'!D30</f>
        <v>0</v>
      </c>
      <c r="K30" s="38">
        <f>'АПУ неотл.пом.(6-26)'!D30</f>
        <v>7161530</v>
      </c>
      <c r="L30" s="38">
        <f>'АПУ обращения  (6-26)'!D30</f>
        <v>26676968</v>
      </c>
      <c r="M30" s="38">
        <f>'ОДИ ПГГ(6-26)'!D30</f>
        <v>551275</v>
      </c>
      <c r="N30" s="38">
        <f>'Школа(7-26)'!D29</f>
        <v>2377737</v>
      </c>
      <c r="O30" s="38">
        <f>'ФАП(6-26)'!D30</f>
        <v>28519365</v>
      </c>
      <c r="P30" s="38"/>
      <c r="Q30" s="38">
        <f>' СМП '!D30</f>
        <v>0</v>
      </c>
      <c r="R30" s="38">
        <f>'Гемодиализ по видам МП(6-26)'!D30</f>
        <v>0</v>
      </c>
      <c r="S30" s="38">
        <f>'Мед.реаб.(АПУ,ДС,КС)(6-26) '!D30</f>
        <v>0</v>
      </c>
      <c r="T30" s="38">
        <f t="shared" si="3"/>
        <v>170334704</v>
      </c>
    </row>
    <row r="31" spans="1:20" x14ac:dyDescent="0.2">
      <c r="A31" s="20">
        <v>20</v>
      </c>
      <c r="B31" s="12" t="s">
        <v>75</v>
      </c>
      <c r="C31" s="10" t="s">
        <v>343</v>
      </c>
      <c r="D31" s="38">
        <f>КС!D31</f>
        <v>267876632</v>
      </c>
      <c r="E31" s="38">
        <f>'ДС(6-26)'!D31</f>
        <v>46598736</v>
      </c>
      <c r="F31" s="38">
        <f t="shared" si="1"/>
        <v>543912354</v>
      </c>
      <c r="G31" s="38">
        <f>' Профилактика 6-26'!D33</f>
        <v>216485465</v>
      </c>
      <c r="H31" s="38">
        <f>'Диспан.набл.(КП) '!D31</f>
        <v>65289210</v>
      </c>
      <c r="I31" s="38">
        <f>'Дистанционное набл.(КП)'!D32</f>
        <v>1469928</v>
      </c>
      <c r="J31" s="38">
        <f>'Центры здоровья'!D31</f>
        <v>0</v>
      </c>
      <c r="K31" s="38">
        <f>'АПУ неотл.пом.(6-26)'!D31</f>
        <v>25369949</v>
      </c>
      <c r="L31" s="38">
        <f>'АПУ обращения  (6-26)'!D31</f>
        <v>130951365</v>
      </c>
      <c r="M31" s="38">
        <f>'ОДИ ПГГ(6-26)'!D31</f>
        <v>13615237</v>
      </c>
      <c r="N31" s="38">
        <f>'Школа(7-26)'!D30</f>
        <v>16883865</v>
      </c>
      <c r="O31" s="38">
        <f>'ФАП(6-26)'!D31</f>
        <v>73847335</v>
      </c>
      <c r="P31" s="40"/>
      <c r="Q31" s="38">
        <f>' СМП '!D31</f>
        <v>0</v>
      </c>
      <c r="R31" s="38">
        <f>'Гемодиализ по видам МП(6-26)'!D31</f>
        <v>0</v>
      </c>
      <c r="S31" s="38">
        <f>'Мед.реаб.(АПУ,ДС,КС)(6-26) '!D31</f>
        <v>22042480</v>
      </c>
      <c r="T31" s="38">
        <f t="shared" si="3"/>
        <v>880430202</v>
      </c>
    </row>
    <row r="32" spans="1:20" s="19" customFormat="1" x14ac:dyDescent="0.2">
      <c r="A32" s="20">
        <v>21</v>
      </c>
      <c r="B32" s="12" t="s">
        <v>76</v>
      </c>
      <c r="C32" s="10" t="s">
        <v>38</v>
      </c>
      <c r="D32" s="38">
        <f>КС!D32</f>
        <v>521033062</v>
      </c>
      <c r="E32" s="38">
        <f>'ДС(6-26)'!D32</f>
        <v>62382255</v>
      </c>
      <c r="F32" s="38">
        <f t="shared" si="1"/>
        <v>416734162.89999998</v>
      </c>
      <c r="G32" s="38">
        <f>' Профилактика 6-26'!D34</f>
        <v>194366650</v>
      </c>
      <c r="H32" s="38">
        <f>'Диспан.набл.(КП) '!D32</f>
        <v>37357064</v>
      </c>
      <c r="I32" s="38">
        <f>'Дистанционное набл.(КП)'!D33</f>
        <v>930623</v>
      </c>
      <c r="J32" s="38">
        <f>'Центры здоровья'!D32</f>
        <v>5008753.9000000004</v>
      </c>
      <c r="K32" s="38">
        <f>'АПУ неотл.пом.(6-26)'!D32</f>
        <v>32414210</v>
      </c>
      <c r="L32" s="38">
        <f>'АПУ обращения  (6-26)'!D32</f>
        <v>108827579</v>
      </c>
      <c r="M32" s="38">
        <f>'ОДИ ПГГ(6-26)'!D32</f>
        <v>26239574</v>
      </c>
      <c r="N32" s="38">
        <f>'Школа(7-26)'!D31</f>
        <v>8871585</v>
      </c>
      <c r="O32" s="38">
        <f>'ФАП(6-26)'!D32</f>
        <v>2718124</v>
      </c>
      <c r="P32" s="39"/>
      <c r="Q32" s="38">
        <f>' СМП '!D32</f>
        <v>197628756</v>
      </c>
      <c r="R32" s="38">
        <f>'Гемодиализ по видам МП(6-26)'!D32</f>
        <v>0</v>
      </c>
      <c r="S32" s="38">
        <f>'Мед.реаб.(АПУ,ДС,КС)(6-26) '!D32</f>
        <v>11710477</v>
      </c>
      <c r="T32" s="38">
        <f t="shared" si="3"/>
        <v>1209488712.9000001</v>
      </c>
    </row>
    <row r="33" spans="1:20" s="19" customFormat="1" x14ac:dyDescent="0.2">
      <c r="A33" s="20">
        <v>22</v>
      </c>
      <c r="B33" s="21" t="s">
        <v>77</v>
      </c>
      <c r="C33" s="10" t="s">
        <v>78</v>
      </c>
      <c r="D33" s="38">
        <f>КС!D33</f>
        <v>0</v>
      </c>
      <c r="E33" s="38">
        <f>'ДС(6-26)'!D33</f>
        <v>18584502</v>
      </c>
      <c r="F33" s="38">
        <f t="shared" si="1"/>
        <v>168888316</v>
      </c>
      <c r="G33" s="38">
        <f>' Профилактика 6-26'!D35</f>
        <v>79334254</v>
      </c>
      <c r="H33" s="38">
        <f>'Диспан.набл.(КП) '!D33</f>
        <v>18709412</v>
      </c>
      <c r="I33" s="38">
        <f>'Дистанционное набл.(КП)'!D34</f>
        <v>446067</v>
      </c>
      <c r="J33" s="38">
        <f>'Центры здоровья'!D33</f>
        <v>0</v>
      </c>
      <c r="K33" s="38">
        <f>'АПУ неотл.пом.(6-26)'!D33</f>
        <v>12741016</v>
      </c>
      <c r="L33" s="38">
        <f>'АПУ обращения  (6-26)'!D33</f>
        <v>51209851</v>
      </c>
      <c r="M33" s="38">
        <f>'ОДИ ПГГ(6-26)'!D33</f>
        <v>3031092</v>
      </c>
      <c r="N33" s="38">
        <f>'Школа(7-26)'!D32</f>
        <v>3416624</v>
      </c>
      <c r="O33" s="38">
        <f>'ФАП(6-26)'!D33</f>
        <v>0</v>
      </c>
      <c r="P33" s="39"/>
      <c r="Q33" s="38">
        <f>' СМП '!D33</f>
        <v>32178529</v>
      </c>
      <c r="R33" s="38">
        <f>'Гемодиализ по видам МП(6-26)'!D33</f>
        <v>0</v>
      </c>
      <c r="S33" s="38">
        <f>'Мед.реаб.(АПУ,ДС,КС)(6-26) '!D33</f>
        <v>1639047</v>
      </c>
      <c r="T33" s="38">
        <f t="shared" si="3"/>
        <v>221290394</v>
      </c>
    </row>
    <row r="34" spans="1:20" s="1" customFormat="1" ht="12" customHeight="1" x14ac:dyDescent="0.2">
      <c r="A34" s="20">
        <v>23</v>
      </c>
      <c r="B34" s="21" t="s">
        <v>79</v>
      </c>
      <c r="C34" s="10" t="s">
        <v>80</v>
      </c>
      <c r="D34" s="38">
        <f>КС!D34</f>
        <v>0</v>
      </c>
      <c r="E34" s="38">
        <f>'ДС(6-26)'!D34</f>
        <v>0</v>
      </c>
      <c r="F34" s="38">
        <f t="shared" si="1"/>
        <v>4732889</v>
      </c>
      <c r="G34" s="38">
        <f>' Профилактика 6-26'!D36</f>
        <v>0</v>
      </c>
      <c r="H34" s="38">
        <f>'Диспан.набл.(КП) '!D34</f>
        <v>0</v>
      </c>
      <c r="I34" s="38">
        <f>'Дистанционное набл.(КП)'!D35</f>
        <v>0</v>
      </c>
      <c r="J34" s="38">
        <f>'Центры здоровья'!D34</f>
        <v>0</v>
      </c>
      <c r="K34" s="38">
        <f>'АПУ неотл.пом.(6-26)'!D34</f>
        <v>0</v>
      </c>
      <c r="L34" s="38">
        <f>'АПУ обращения  (6-26)'!D34</f>
        <v>0</v>
      </c>
      <c r="M34" s="38">
        <f>'ОДИ ПГГ(6-26)'!D34</f>
        <v>4732889</v>
      </c>
      <c r="N34" s="38">
        <f>'Школа(7-26)'!D33</f>
        <v>0</v>
      </c>
      <c r="O34" s="38">
        <f>'ФАП(6-26)'!D34</f>
        <v>0</v>
      </c>
      <c r="P34" s="38"/>
      <c r="Q34" s="38">
        <f>' СМП '!D34</f>
        <v>0</v>
      </c>
      <c r="R34" s="38">
        <f>'Гемодиализ по видам МП(6-26)'!D34</f>
        <v>0</v>
      </c>
      <c r="S34" s="38">
        <f>'Мед.реаб.(АПУ,ДС,КС)(6-26) '!D34</f>
        <v>0</v>
      </c>
      <c r="T34" s="38">
        <f t="shared" si="3"/>
        <v>4732889</v>
      </c>
    </row>
    <row r="35" spans="1:20" s="1" customFormat="1" ht="24" x14ac:dyDescent="0.2">
      <c r="A35" s="20">
        <v>24</v>
      </c>
      <c r="B35" s="21" t="s">
        <v>81</v>
      </c>
      <c r="C35" s="10" t="s">
        <v>82</v>
      </c>
      <c r="D35" s="38">
        <f>КС!D35</f>
        <v>0</v>
      </c>
      <c r="E35" s="38">
        <f>'ДС(6-26)'!D35</f>
        <v>0</v>
      </c>
      <c r="F35" s="38">
        <f t="shared" si="1"/>
        <v>0</v>
      </c>
      <c r="G35" s="38">
        <f>' Профилактика 6-26'!D37</f>
        <v>0</v>
      </c>
      <c r="H35" s="38">
        <f>'Диспан.набл.(КП) '!D35</f>
        <v>0</v>
      </c>
      <c r="I35" s="38">
        <f>'Дистанционное набл.(КП)'!D36</f>
        <v>0</v>
      </c>
      <c r="J35" s="38">
        <f>'Центры здоровья'!D35</f>
        <v>0</v>
      </c>
      <c r="K35" s="38">
        <f>'АПУ неотл.пом.(6-26)'!D35</f>
        <v>0</v>
      </c>
      <c r="L35" s="38">
        <f>'АПУ обращения  (6-26)'!D35</f>
        <v>0</v>
      </c>
      <c r="M35" s="38">
        <f>'ОДИ ПГГ(6-26)'!D35</f>
        <v>0</v>
      </c>
      <c r="N35" s="38">
        <f>'Школа(7-26)'!D34</f>
        <v>0</v>
      </c>
      <c r="O35" s="38">
        <f>'ФАП(6-26)'!D35</f>
        <v>0</v>
      </c>
      <c r="P35" s="38"/>
      <c r="Q35" s="38">
        <f>' СМП '!D35</f>
        <v>0</v>
      </c>
      <c r="R35" s="38">
        <f>'Гемодиализ по видам МП(6-26)'!D35</f>
        <v>0</v>
      </c>
      <c r="S35" s="38">
        <f>'Мед.реаб.(АПУ,ДС,КС)(6-26) '!D35</f>
        <v>23894435</v>
      </c>
      <c r="T35" s="38">
        <f t="shared" si="3"/>
        <v>23894435</v>
      </c>
    </row>
    <row r="36" spans="1:20" s="1" customFormat="1" x14ac:dyDescent="0.2">
      <c r="A36" s="20">
        <v>25</v>
      </c>
      <c r="B36" s="12" t="s">
        <v>83</v>
      </c>
      <c r="C36" s="10" t="s">
        <v>84</v>
      </c>
      <c r="D36" s="38">
        <f>КС!D36</f>
        <v>2324006612</v>
      </c>
      <c r="E36" s="38">
        <f>'ДС(6-26)'!D36</f>
        <v>214097315</v>
      </c>
      <c r="F36" s="38">
        <f t="shared" si="1"/>
        <v>2148357558.27</v>
      </c>
      <c r="G36" s="38">
        <f>' Профилактика 6-26'!D38</f>
        <v>975729814</v>
      </c>
      <c r="H36" s="38">
        <f>'Диспан.набл.(КП) '!D36</f>
        <v>278122230</v>
      </c>
      <c r="I36" s="38">
        <f>'Дистанционное набл.(КП)'!D37</f>
        <v>6445024</v>
      </c>
      <c r="J36" s="38">
        <f>'Центры здоровья'!D36</f>
        <v>13654541.270000001</v>
      </c>
      <c r="K36" s="38">
        <f>'АПУ неотл.пом.(6-26)'!D36</f>
        <v>131034217</v>
      </c>
      <c r="L36" s="38">
        <f>'АПУ обращения  (6-26)'!D36</f>
        <v>454888597</v>
      </c>
      <c r="M36" s="38">
        <f>'ОДИ ПГГ(6-26)'!D36</f>
        <v>132809211</v>
      </c>
      <c r="N36" s="38">
        <f>'Школа(7-26)'!D35</f>
        <v>65329899</v>
      </c>
      <c r="O36" s="38">
        <f>'ФАП(6-26)'!D36</f>
        <v>90344025</v>
      </c>
      <c r="P36" s="38"/>
      <c r="Q36" s="38">
        <f>' СМП '!D36</f>
        <v>0</v>
      </c>
      <c r="R36" s="38">
        <f>'Гемодиализ по видам МП(6-26)'!D36</f>
        <v>1916750</v>
      </c>
      <c r="S36" s="38">
        <f>'Мед.реаб.(АПУ,ДС,КС)(6-26) '!D36</f>
        <v>96771244</v>
      </c>
      <c r="T36" s="38">
        <f t="shared" si="3"/>
        <v>4785149479.2700005</v>
      </c>
    </row>
    <row r="37" spans="1:20" s="1" customFormat="1" ht="15.75" customHeight="1" x14ac:dyDescent="0.2">
      <c r="A37" s="20">
        <v>26</v>
      </c>
      <c r="B37" s="21" t="s">
        <v>85</v>
      </c>
      <c r="C37" s="10" t="s">
        <v>86</v>
      </c>
      <c r="D37" s="38">
        <f>КС!D37</f>
        <v>0</v>
      </c>
      <c r="E37" s="38">
        <f>'ДС(6-26)'!D37</f>
        <v>0</v>
      </c>
      <c r="F37" s="38">
        <f t="shared" si="1"/>
        <v>0</v>
      </c>
      <c r="G37" s="38">
        <f>' Профилактика 6-26'!D39</f>
        <v>0</v>
      </c>
      <c r="H37" s="38">
        <f>'Диспан.набл.(КП) '!D37</f>
        <v>0</v>
      </c>
      <c r="I37" s="38">
        <f>'Дистанционное набл.(КП)'!D38</f>
        <v>0</v>
      </c>
      <c r="J37" s="38">
        <f>'Центры здоровья'!D37</f>
        <v>0</v>
      </c>
      <c r="K37" s="38">
        <f>'АПУ неотл.пом.(6-26)'!D37</f>
        <v>0</v>
      </c>
      <c r="L37" s="38">
        <f>'АПУ обращения  (6-26)'!D37</f>
        <v>0</v>
      </c>
      <c r="M37" s="38">
        <f>'ОДИ ПГГ(6-26)'!D37</f>
        <v>0</v>
      </c>
      <c r="N37" s="38">
        <f>'Школа(7-26)'!D36</f>
        <v>0</v>
      </c>
      <c r="O37" s="38">
        <f>'ФАП(6-26)'!D37</f>
        <v>0</v>
      </c>
      <c r="P37" s="38"/>
      <c r="Q37" s="38">
        <f>' СМП '!D37</f>
        <v>0</v>
      </c>
      <c r="R37" s="38">
        <f>'Гемодиализ по видам МП(6-26)'!D37</f>
        <v>0</v>
      </c>
      <c r="S37" s="38">
        <f>'Мед.реаб.(АПУ,ДС,КС)(6-26) '!D37</f>
        <v>0</v>
      </c>
      <c r="T37" s="38">
        <f t="shared" si="3"/>
        <v>0</v>
      </c>
    </row>
    <row r="38" spans="1:20" s="1" customFormat="1" x14ac:dyDescent="0.2">
      <c r="A38" s="20">
        <v>27</v>
      </c>
      <c r="B38" s="13" t="s">
        <v>87</v>
      </c>
      <c r="C38" s="10" t="s">
        <v>88</v>
      </c>
      <c r="D38" s="38">
        <f>КС!D38</f>
        <v>0</v>
      </c>
      <c r="E38" s="38">
        <f>'ДС(6-26)'!D38</f>
        <v>0</v>
      </c>
      <c r="F38" s="38">
        <f t="shared" si="1"/>
        <v>208999216</v>
      </c>
      <c r="G38" s="38">
        <f>' Профилактика 6-26'!D40</f>
        <v>44700807</v>
      </c>
      <c r="H38" s="38">
        <f>'Диспан.набл.(КП) '!D38</f>
        <v>0</v>
      </c>
      <c r="I38" s="38">
        <f>'Дистанционное набл.(КП)'!D39</f>
        <v>0</v>
      </c>
      <c r="J38" s="38">
        <f>'Центры здоровья'!D38</f>
        <v>0</v>
      </c>
      <c r="K38" s="38">
        <f>'АПУ неотл.пом.(6-26)'!D38</f>
        <v>10968100</v>
      </c>
      <c r="L38" s="38">
        <f>'АПУ обращения  (6-26)'!D38</f>
        <v>153330309</v>
      </c>
      <c r="M38" s="38">
        <f>'ОДИ ПГГ(6-26)'!D38</f>
        <v>0</v>
      </c>
      <c r="N38" s="38">
        <f>'Школа(7-26)'!D37</f>
        <v>0</v>
      </c>
      <c r="O38" s="38">
        <f>'ФАП(6-26)'!D38</f>
        <v>0</v>
      </c>
      <c r="P38" s="38"/>
      <c r="Q38" s="38">
        <f>' СМП '!D38</f>
        <v>0</v>
      </c>
      <c r="R38" s="38">
        <f>'Гемодиализ по видам МП(6-26)'!D38</f>
        <v>0</v>
      </c>
      <c r="S38" s="38">
        <f>'Мед.реаб.(АПУ,ДС,КС)(6-26) '!D38</f>
        <v>0</v>
      </c>
      <c r="T38" s="38">
        <f t="shared" si="3"/>
        <v>208999216</v>
      </c>
    </row>
    <row r="39" spans="1:20" s="19" customFormat="1" x14ac:dyDescent="0.2">
      <c r="A39" s="20">
        <v>28</v>
      </c>
      <c r="B39" s="13" t="s">
        <v>89</v>
      </c>
      <c r="C39" s="10" t="s">
        <v>39</v>
      </c>
      <c r="D39" s="38">
        <f>КС!D39</f>
        <v>617222101</v>
      </c>
      <c r="E39" s="38">
        <f>'ДС(6-26)'!D39</f>
        <v>58705488</v>
      </c>
      <c r="F39" s="38">
        <f t="shared" si="1"/>
        <v>617326313.69000006</v>
      </c>
      <c r="G39" s="38">
        <f>' Профилактика 6-26'!D41</f>
        <v>248994630</v>
      </c>
      <c r="H39" s="38">
        <f>'Диспан.набл.(КП) '!D39</f>
        <v>56286000</v>
      </c>
      <c r="I39" s="38">
        <f>'Дистанционное набл.(КП)'!D40</f>
        <v>1395615</v>
      </c>
      <c r="J39" s="38">
        <f>'Центры здоровья'!D39</f>
        <v>4413304.6899999995</v>
      </c>
      <c r="K39" s="38">
        <f>'АПУ неотл.пом.(6-26)'!D39</f>
        <v>43695270</v>
      </c>
      <c r="L39" s="38">
        <f>'АПУ обращения  (6-26)'!D39</f>
        <v>147171051</v>
      </c>
      <c r="M39" s="38">
        <f>'ОДИ ПГГ(6-26)'!D39</f>
        <v>44176808</v>
      </c>
      <c r="N39" s="38">
        <f>'Школа(7-26)'!D38</f>
        <v>16654634</v>
      </c>
      <c r="O39" s="38">
        <f>'ФАП(6-26)'!D39</f>
        <v>54539001</v>
      </c>
      <c r="P39" s="39"/>
      <c r="Q39" s="38">
        <f>' СМП '!D39</f>
        <v>290579336</v>
      </c>
      <c r="R39" s="38">
        <f>'Гемодиализ по видам МП(6-26)'!D39</f>
        <v>0</v>
      </c>
      <c r="S39" s="38">
        <f>'Мед.реаб.(АПУ,ДС,КС)(6-26) '!D39</f>
        <v>23454157</v>
      </c>
      <c r="T39" s="38">
        <f t="shared" si="3"/>
        <v>1607287395.6900001</v>
      </c>
    </row>
    <row r="40" spans="1:20" x14ac:dyDescent="0.2">
      <c r="A40" s="20">
        <v>29</v>
      </c>
      <c r="B40" s="12" t="s">
        <v>90</v>
      </c>
      <c r="C40" s="10" t="s">
        <v>37</v>
      </c>
      <c r="D40" s="38">
        <f>КС!D40</f>
        <v>772618875</v>
      </c>
      <c r="E40" s="38">
        <f>'ДС(6-26)'!D40</f>
        <v>96821582</v>
      </c>
      <c r="F40" s="38">
        <f t="shared" si="1"/>
        <v>815440682.67000008</v>
      </c>
      <c r="G40" s="38">
        <f>' Профилактика 6-26'!D42</f>
        <v>383879350</v>
      </c>
      <c r="H40" s="38">
        <f>'Диспан.набл.(КП) '!D40</f>
        <v>96042159</v>
      </c>
      <c r="I40" s="38">
        <f>'Дистанционное набл.(КП)'!D41</f>
        <v>2440061</v>
      </c>
      <c r="J40" s="38">
        <f>'Центры здоровья'!D40</f>
        <v>8083652.6700000037</v>
      </c>
      <c r="K40" s="38">
        <f>'АПУ неотл.пом.(6-26)'!D40</f>
        <v>48073577</v>
      </c>
      <c r="L40" s="38">
        <f>'АПУ обращения  (6-26)'!D40</f>
        <v>215723343</v>
      </c>
      <c r="M40" s="38">
        <f>'ОДИ ПГГ(6-26)'!D40</f>
        <v>34505906</v>
      </c>
      <c r="N40" s="38">
        <f>'Школа(7-26)'!D39</f>
        <v>26692634</v>
      </c>
      <c r="O40" s="38">
        <f>'ФАП(6-26)'!D40</f>
        <v>0</v>
      </c>
      <c r="P40" s="40"/>
      <c r="Q40" s="38">
        <f>' СМП '!D40</f>
        <v>0</v>
      </c>
      <c r="R40" s="38">
        <f>'Гемодиализ по видам МП(6-26)'!D40</f>
        <v>0</v>
      </c>
      <c r="S40" s="38">
        <f>'Мед.реаб.(АПУ,ДС,КС)(6-26) '!D40</f>
        <v>8070200</v>
      </c>
      <c r="T40" s="38">
        <f t="shared" si="3"/>
        <v>1692951339.6700001</v>
      </c>
    </row>
    <row r="41" spans="1:20" s="1" customFormat="1" x14ac:dyDescent="0.2">
      <c r="A41" s="20">
        <v>30</v>
      </c>
      <c r="B41" s="13" t="s">
        <v>91</v>
      </c>
      <c r="C41" s="10" t="s">
        <v>16</v>
      </c>
      <c r="D41" s="38">
        <f>КС!D41</f>
        <v>68890402</v>
      </c>
      <c r="E41" s="38">
        <f>'ДС(6-26)'!D41</f>
        <v>15263096</v>
      </c>
      <c r="F41" s="38">
        <f t="shared" si="1"/>
        <v>215156887</v>
      </c>
      <c r="G41" s="38">
        <f>' Профилактика 6-26'!D43</f>
        <v>73107100</v>
      </c>
      <c r="H41" s="38">
        <f>'Диспан.набл.(КП) '!D41</f>
        <v>19790043</v>
      </c>
      <c r="I41" s="38">
        <f>'Дистанционное набл.(КП)'!D42</f>
        <v>575480</v>
      </c>
      <c r="J41" s="38">
        <f>'Центры здоровья'!D41</f>
        <v>0</v>
      </c>
      <c r="K41" s="38">
        <f>'АПУ неотл.пом.(6-26)'!D41</f>
        <v>12761651</v>
      </c>
      <c r="L41" s="38">
        <f>'АПУ обращения  (6-26)'!D41</f>
        <v>45810594</v>
      </c>
      <c r="M41" s="38">
        <f>'ОДИ ПГГ(6-26)'!D41</f>
        <v>2767915</v>
      </c>
      <c r="N41" s="38">
        <f>'Школа(7-26)'!D40</f>
        <v>3986874</v>
      </c>
      <c r="O41" s="38">
        <f>'ФАП(6-26)'!D41</f>
        <v>56357230</v>
      </c>
      <c r="P41" s="38"/>
      <c r="Q41" s="38">
        <f>' СМП '!D41</f>
        <v>0</v>
      </c>
      <c r="R41" s="38">
        <f>'Гемодиализ по видам МП(6-26)'!D41</f>
        <v>0</v>
      </c>
      <c r="S41" s="38">
        <f>'Мед.реаб.(АПУ,ДС,КС)(6-26) '!D41</f>
        <v>0</v>
      </c>
      <c r="T41" s="38">
        <f t="shared" si="3"/>
        <v>299310385</v>
      </c>
    </row>
    <row r="42" spans="1:20" s="1" customFormat="1" x14ac:dyDescent="0.2">
      <c r="A42" s="20">
        <v>31</v>
      </c>
      <c r="B42" s="21" t="s">
        <v>92</v>
      </c>
      <c r="C42" s="10" t="s">
        <v>21</v>
      </c>
      <c r="D42" s="38">
        <f>КС!D42</f>
        <v>392764868</v>
      </c>
      <c r="E42" s="38">
        <f>'ДС(6-26)'!D42</f>
        <v>59034542</v>
      </c>
      <c r="F42" s="38">
        <f t="shared" si="1"/>
        <v>594401771.56999993</v>
      </c>
      <c r="G42" s="38">
        <f>' Профилактика 6-26'!D44</f>
        <v>261798696</v>
      </c>
      <c r="H42" s="38">
        <f>'Диспан.набл.(КП) '!D42</f>
        <v>74502974</v>
      </c>
      <c r="I42" s="38">
        <f>'Дистанционное набл.(КП)'!D43</f>
        <v>1814598</v>
      </c>
      <c r="J42" s="38">
        <f>'Центры здоровья'!D42</f>
        <v>4151481.5700000003</v>
      </c>
      <c r="K42" s="38">
        <f>'АПУ неотл.пом.(6-26)'!D42</f>
        <v>31899357</v>
      </c>
      <c r="L42" s="38">
        <f>'АПУ обращения  (6-26)'!D42</f>
        <v>146925258</v>
      </c>
      <c r="M42" s="38">
        <f>'ОДИ ПГГ(6-26)'!D42</f>
        <v>16009211</v>
      </c>
      <c r="N42" s="38">
        <f>'Школа(7-26)'!D41</f>
        <v>17096354</v>
      </c>
      <c r="O42" s="38">
        <f>'ФАП(6-26)'!D42</f>
        <v>40203842</v>
      </c>
      <c r="P42" s="38"/>
      <c r="Q42" s="38">
        <f>' СМП '!D42</f>
        <v>0</v>
      </c>
      <c r="R42" s="38">
        <f>'Гемодиализ по видам МП(6-26)'!D42</f>
        <v>0</v>
      </c>
      <c r="S42" s="38">
        <f>'Мед.реаб.(АПУ,ДС,КС)(6-26) '!D42</f>
        <v>20164337</v>
      </c>
      <c r="T42" s="38">
        <f t="shared" si="3"/>
        <v>1066365518.5699999</v>
      </c>
    </row>
    <row r="43" spans="1:20" s="1" customFormat="1" x14ac:dyDescent="0.2">
      <c r="A43" s="20">
        <v>32</v>
      </c>
      <c r="B43" s="13" t="s">
        <v>93</v>
      </c>
      <c r="C43" s="10" t="s">
        <v>24</v>
      </c>
      <c r="D43" s="38">
        <f>КС!D43</f>
        <v>84212001</v>
      </c>
      <c r="E43" s="38">
        <f>'ДС(6-26)'!D43</f>
        <v>19616460</v>
      </c>
      <c r="F43" s="38">
        <f t="shared" si="1"/>
        <v>261219651</v>
      </c>
      <c r="G43" s="38">
        <f>' Профилактика 6-26'!D45</f>
        <v>95473842</v>
      </c>
      <c r="H43" s="38">
        <f>'Диспан.набл.(КП) '!D43</f>
        <v>31071383</v>
      </c>
      <c r="I43" s="38">
        <f>'Дистанционное набл.(КП)'!D44</f>
        <v>725245</v>
      </c>
      <c r="J43" s="38">
        <f>'Центры здоровья'!D43</f>
        <v>0</v>
      </c>
      <c r="K43" s="38">
        <f>'АПУ неотл.пом.(6-26)'!D43</f>
        <v>12612472</v>
      </c>
      <c r="L43" s="38">
        <f>'АПУ обращения  (6-26)'!D43</f>
        <v>57220555</v>
      </c>
      <c r="M43" s="38">
        <f>'ОДИ ПГГ(6-26)'!D43</f>
        <v>3990778</v>
      </c>
      <c r="N43" s="38">
        <f>'Школа(7-26)'!D42</f>
        <v>6941716</v>
      </c>
      <c r="O43" s="38">
        <f>'ФАП(6-26)'!D43</f>
        <v>53183660</v>
      </c>
      <c r="P43" s="38"/>
      <c r="Q43" s="38">
        <f>' СМП '!D43</f>
        <v>0</v>
      </c>
      <c r="R43" s="38">
        <f>'Гемодиализ по видам МП(6-26)'!D43</f>
        <v>0</v>
      </c>
      <c r="S43" s="38">
        <f>'Мед.реаб.(АПУ,ДС,КС)(6-26) '!D43</f>
        <v>0</v>
      </c>
      <c r="T43" s="38">
        <f t="shared" si="3"/>
        <v>365048112</v>
      </c>
    </row>
    <row r="44" spans="1:20" x14ac:dyDescent="0.2">
      <c r="A44" s="20">
        <v>33</v>
      </c>
      <c r="B44" s="12" t="s">
        <v>94</v>
      </c>
      <c r="C44" s="10" t="s">
        <v>213</v>
      </c>
      <c r="D44" s="38">
        <f>КС!D44</f>
        <v>276825848</v>
      </c>
      <c r="E44" s="38">
        <f>'ДС(6-26)'!D44</f>
        <v>55183071</v>
      </c>
      <c r="F44" s="38">
        <f t="shared" si="1"/>
        <v>601508854</v>
      </c>
      <c r="G44" s="38">
        <f>' Профилактика 6-26'!D46</f>
        <v>251680096</v>
      </c>
      <c r="H44" s="38">
        <f>'Диспан.набл.(КП) '!D44</f>
        <v>73328854</v>
      </c>
      <c r="I44" s="38">
        <f>'Дистанционное набл.(КП)'!D45</f>
        <v>1748588</v>
      </c>
      <c r="J44" s="38">
        <f>'Центры здоровья'!D44</f>
        <v>0</v>
      </c>
      <c r="K44" s="38">
        <f>'АПУ неотл.пом.(6-26)'!D44</f>
        <v>41482342</v>
      </c>
      <c r="L44" s="38">
        <f>'АПУ обращения  (6-26)'!D44</f>
        <v>145019988</v>
      </c>
      <c r="M44" s="38">
        <f>'ОДИ ПГГ(6-26)'!D44</f>
        <v>10196157</v>
      </c>
      <c r="N44" s="38">
        <f>'Школа(7-26)'!D43</f>
        <v>14106195</v>
      </c>
      <c r="O44" s="38">
        <f>'ФАП(6-26)'!D44</f>
        <v>63946634</v>
      </c>
      <c r="P44" s="40"/>
      <c r="Q44" s="38">
        <f>' СМП '!D44</f>
        <v>0</v>
      </c>
      <c r="R44" s="38">
        <f>'Гемодиализ по видам МП(6-26)'!D44</f>
        <v>0</v>
      </c>
      <c r="S44" s="38">
        <f>'Мед.реаб.(АПУ,ДС,КС)(6-26) '!D44</f>
        <v>4854415</v>
      </c>
      <c r="T44" s="38">
        <f t="shared" ref="T44:T75" si="4">D44+E44+F44+Q44+R44+S44</f>
        <v>938372188</v>
      </c>
    </row>
    <row r="45" spans="1:20" s="1" customFormat="1" x14ac:dyDescent="0.2">
      <c r="A45" s="20">
        <v>34</v>
      </c>
      <c r="B45" s="14" t="s">
        <v>95</v>
      </c>
      <c r="C45" s="15" t="s">
        <v>214</v>
      </c>
      <c r="D45" s="38">
        <f>КС!D45</f>
        <v>77465553</v>
      </c>
      <c r="E45" s="38">
        <f>'ДС(6-26)'!D45</f>
        <v>17601906</v>
      </c>
      <c r="F45" s="38">
        <f t="shared" si="1"/>
        <v>248402343</v>
      </c>
      <c r="G45" s="38">
        <f>' Профилактика 6-26'!D47</f>
        <v>83444431</v>
      </c>
      <c r="H45" s="38">
        <f>'Диспан.набл.(КП) '!D45</f>
        <v>25056953</v>
      </c>
      <c r="I45" s="38">
        <f>'Дистанционное набл.(КП)'!D46</f>
        <v>718942</v>
      </c>
      <c r="J45" s="38">
        <f>'Центры здоровья'!D45</f>
        <v>0</v>
      </c>
      <c r="K45" s="38">
        <f>'АПУ неотл.пом.(6-26)'!D45</f>
        <v>12482110</v>
      </c>
      <c r="L45" s="38">
        <f>'АПУ обращения  (6-26)'!D45</f>
        <v>51031794</v>
      </c>
      <c r="M45" s="38">
        <f>'ОДИ ПГГ(6-26)'!D45</f>
        <v>3297653</v>
      </c>
      <c r="N45" s="38">
        <f>'Школа(7-26)'!D44</f>
        <v>5823842</v>
      </c>
      <c r="O45" s="38">
        <f>'ФАП(6-26)'!D45</f>
        <v>66546618</v>
      </c>
      <c r="P45" s="38"/>
      <c r="Q45" s="38">
        <f>' СМП '!D45</f>
        <v>0</v>
      </c>
      <c r="R45" s="38">
        <f>'Гемодиализ по видам МП(6-26)'!D45</f>
        <v>0</v>
      </c>
      <c r="S45" s="38">
        <f>'Мед.реаб.(АПУ,ДС,КС)(6-26) '!D45</f>
        <v>0</v>
      </c>
      <c r="T45" s="38">
        <f t="shared" si="4"/>
        <v>343469802</v>
      </c>
    </row>
    <row r="46" spans="1:20" s="1" customFormat="1" x14ac:dyDescent="0.2">
      <c r="A46" s="20">
        <v>35</v>
      </c>
      <c r="B46" s="12" t="s">
        <v>96</v>
      </c>
      <c r="C46" s="10" t="s">
        <v>215</v>
      </c>
      <c r="D46" s="38">
        <f>КС!D46</f>
        <v>49370137</v>
      </c>
      <c r="E46" s="38">
        <f>'ДС(6-26)'!D46</f>
        <v>10558549</v>
      </c>
      <c r="F46" s="38">
        <f t="shared" si="1"/>
        <v>169595211</v>
      </c>
      <c r="G46" s="38">
        <f>' Профилактика 6-26'!D48</f>
        <v>51849901</v>
      </c>
      <c r="H46" s="38">
        <f>'Диспан.набл.(КП) '!D46</f>
        <v>20044981</v>
      </c>
      <c r="I46" s="38">
        <f>'Дистанционное набл.(КП)'!D47</f>
        <v>476961</v>
      </c>
      <c r="J46" s="38">
        <f>'Центры здоровья'!D46</f>
        <v>0</v>
      </c>
      <c r="K46" s="38">
        <f>'АПУ неотл.пом.(6-26)'!D46</f>
        <v>9198987</v>
      </c>
      <c r="L46" s="38">
        <f>'АПУ обращения  (6-26)'!D46</f>
        <v>32257471</v>
      </c>
      <c r="M46" s="38">
        <f>'ОДИ ПГГ(6-26)'!D46</f>
        <v>1003534</v>
      </c>
      <c r="N46" s="38">
        <f>'Школа(7-26)'!D45</f>
        <v>4484322</v>
      </c>
      <c r="O46" s="38">
        <f>'ФАП(6-26)'!D46</f>
        <v>50279054</v>
      </c>
      <c r="P46" s="38"/>
      <c r="Q46" s="38">
        <f>' СМП '!D46</f>
        <v>0</v>
      </c>
      <c r="R46" s="38">
        <f>'Гемодиализ по видам МП(6-26)'!D46</f>
        <v>0</v>
      </c>
      <c r="S46" s="38">
        <f>'Мед.реаб.(АПУ,ДС,КС)(6-26) '!D46</f>
        <v>0</v>
      </c>
      <c r="T46" s="38">
        <f t="shared" si="4"/>
        <v>229523897</v>
      </c>
    </row>
    <row r="47" spans="1:20" s="1" customFormat="1" x14ac:dyDescent="0.2">
      <c r="A47" s="20">
        <v>36</v>
      </c>
      <c r="B47" s="12" t="s">
        <v>97</v>
      </c>
      <c r="C47" s="10" t="s">
        <v>23</v>
      </c>
      <c r="D47" s="38">
        <f>КС!D47</f>
        <v>73097605</v>
      </c>
      <c r="E47" s="38">
        <f>'ДС(6-26)'!D47</f>
        <v>20721954</v>
      </c>
      <c r="F47" s="38">
        <f t="shared" si="1"/>
        <v>273326471</v>
      </c>
      <c r="G47" s="38">
        <f>' Профилактика 6-26'!D49</f>
        <v>91173614</v>
      </c>
      <c r="H47" s="38">
        <f>'Диспан.набл.(КП) '!D47</f>
        <v>35145829</v>
      </c>
      <c r="I47" s="38">
        <f>'Дистанционное набл.(КП)'!D48</f>
        <v>945718</v>
      </c>
      <c r="J47" s="38">
        <f>'Центры здоровья'!D47</f>
        <v>0</v>
      </c>
      <c r="K47" s="38">
        <f>'АПУ неотл.пом.(6-26)'!D47</f>
        <v>16213457</v>
      </c>
      <c r="L47" s="38">
        <f>'АПУ обращения  (6-26)'!D47</f>
        <v>58422119</v>
      </c>
      <c r="M47" s="38">
        <f>'ОДИ ПГГ(6-26)'!D47</f>
        <v>5790199</v>
      </c>
      <c r="N47" s="38">
        <f>'Школа(7-26)'!D46</f>
        <v>8237545</v>
      </c>
      <c r="O47" s="38">
        <f>'ФАП(6-26)'!D47</f>
        <v>57397990</v>
      </c>
      <c r="P47" s="38"/>
      <c r="Q47" s="38">
        <f>' СМП '!D47</f>
        <v>0</v>
      </c>
      <c r="R47" s="38">
        <f>'Гемодиализ по видам МП(6-26)'!D47</f>
        <v>0</v>
      </c>
      <c r="S47" s="38">
        <f>'Мед.реаб.(АПУ,ДС,КС)(6-26) '!D47</f>
        <v>1870929</v>
      </c>
      <c r="T47" s="38">
        <f t="shared" si="4"/>
        <v>369016959</v>
      </c>
    </row>
    <row r="48" spans="1:20" s="1" customFormat="1" x14ac:dyDescent="0.2">
      <c r="A48" s="20">
        <v>37</v>
      </c>
      <c r="B48" s="21" t="s">
        <v>98</v>
      </c>
      <c r="C48" s="10" t="s">
        <v>20</v>
      </c>
      <c r="D48" s="38">
        <f>КС!D48</f>
        <v>38212557</v>
      </c>
      <c r="E48" s="38">
        <f>'ДС(6-26)'!D48</f>
        <v>8487407</v>
      </c>
      <c r="F48" s="38">
        <f t="shared" si="1"/>
        <v>134679743</v>
      </c>
      <c r="G48" s="38">
        <f>' Профилактика 6-26'!D50</f>
        <v>40044404</v>
      </c>
      <c r="H48" s="38">
        <f>'Диспан.набл.(КП) '!D48</f>
        <v>13745006</v>
      </c>
      <c r="I48" s="38">
        <f>'Дистанционное набл.(КП)'!D49</f>
        <v>382108</v>
      </c>
      <c r="J48" s="38">
        <f>'Центры здоровья'!D48</f>
        <v>0</v>
      </c>
      <c r="K48" s="38">
        <f>'АПУ неотл.пом.(6-26)'!D48</f>
        <v>6440112</v>
      </c>
      <c r="L48" s="38">
        <f>'АПУ обращения  (6-26)'!D48</f>
        <v>27503862</v>
      </c>
      <c r="M48" s="38">
        <f>'ОДИ ПГГ(6-26)'!D48</f>
        <v>1602989</v>
      </c>
      <c r="N48" s="38">
        <f>'Школа(7-26)'!D47</f>
        <v>3103582</v>
      </c>
      <c r="O48" s="38">
        <f>'ФАП(6-26)'!D48</f>
        <v>41857680</v>
      </c>
      <c r="P48" s="38"/>
      <c r="Q48" s="38">
        <f>' СМП '!D48</f>
        <v>0</v>
      </c>
      <c r="R48" s="38">
        <f>'Гемодиализ по видам МП(6-26)'!D48</f>
        <v>0</v>
      </c>
      <c r="S48" s="38">
        <f>'Мед.реаб.(АПУ,ДС,КС)(6-26) '!D48</f>
        <v>0</v>
      </c>
      <c r="T48" s="38">
        <f t="shared" si="4"/>
        <v>181379707</v>
      </c>
    </row>
    <row r="49" spans="1:20" s="1" customFormat="1" x14ac:dyDescent="0.2">
      <c r="A49" s="20">
        <v>38</v>
      </c>
      <c r="B49" s="13" t="s">
        <v>99</v>
      </c>
      <c r="C49" s="10" t="s">
        <v>100</v>
      </c>
      <c r="D49" s="38">
        <f>КС!D49</f>
        <v>65476720</v>
      </c>
      <c r="E49" s="38">
        <f>'ДС(6-26)'!D49</f>
        <v>38458940</v>
      </c>
      <c r="F49" s="38">
        <f t="shared" si="1"/>
        <v>93783820.189999998</v>
      </c>
      <c r="G49" s="38">
        <f>' Профилактика 6-26'!D51</f>
        <v>40577027</v>
      </c>
      <c r="H49" s="38">
        <f>'Диспан.набл.(КП) '!D49</f>
        <v>19258626</v>
      </c>
      <c r="I49" s="38">
        <f>'Дистанционное набл.(КП)'!D50</f>
        <v>453196</v>
      </c>
      <c r="J49" s="38">
        <f>'Центры здоровья'!D49</f>
        <v>0</v>
      </c>
      <c r="K49" s="38">
        <f>'АПУ неотл.пом.(6-26)'!D49</f>
        <v>5568938.1900000004</v>
      </c>
      <c r="L49" s="38">
        <f>'АПУ обращения  (6-26)'!D49</f>
        <v>19231480</v>
      </c>
      <c r="M49" s="38">
        <f>'ОДИ ПГГ(6-26)'!D49</f>
        <v>6316677</v>
      </c>
      <c r="N49" s="38">
        <f>'Школа(7-26)'!D48</f>
        <v>2377876</v>
      </c>
      <c r="O49" s="38">
        <f>'ФАП(6-26)'!D49</f>
        <v>0</v>
      </c>
      <c r="P49" s="38"/>
      <c r="Q49" s="38">
        <f>' СМП '!D49</f>
        <v>0</v>
      </c>
      <c r="R49" s="38">
        <f>'Гемодиализ по видам МП(6-26)'!D49</f>
        <v>0</v>
      </c>
      <c r="S49" s="38">
        <f>'Мед.реаб.(АПУ,ДС,КС)(6-26) '!D49</f>
        <v>0</v>
      </c>
      <c r="T49" s="38">
        <f t="shared" si="4"/>
        <v>197719480.19</v>
      </c>
    </row>
    <row r="50" spans="1:20" s="19" customFormat="1" x14ac:dyDescent="0.2">
      <c r="A50" s="20">
        <v>39</v>
      </c>
      <c r="B50" s="21" t="s">
        <v>101</v>
      </c>
      <c r="C50" s="10" t="s">
        <v>102</v>
      </c>
      <c r="D50" s="38">
        <f>КС!D50</f>
        <v>595785892</v>
      </c>
      <c r="E50" s="38">
        <f>'ДС(6-26)'!D50</f>
        <v>81824708</v>
      </c>
      <c r="F50" s="38">
        <f t="shared" si="1"/>
        <v>808427179.07999992</v>
      </c>
      <c r="G50" s="38">
        <f>' Профилактика 6-26'!D52</f>
        <v>348485163</v>
      </c>
      <c r="H50" s="38">
        <f>'Диспан.набл.(КП) '!D50</f>
        <v>93153861</v>
      </c>
      <c r="I50" s="38">
        <f>'Дистанционное набл.(КП)'!D51</f>
        <v>2232047</v>
      </c>
      <c r="J50" s="38">
        <f>'Центры здоровья'!D50</f>
        <v>13267776.08</v>
      </c>
      <c r="K50" s="38">
        <f>'АПУ неотл.пом.(6-26)'!D50</f>
        <v>58433569</v>
      </c>
      <c r="L50" s="38">
        <f>'АПУ обращения  (6-26)'!D50</f>
        <v>220158342</v>
      </c>
      <c r="M50" s="38">
        <f>'ОДИ ПГГ(6-26)'!D50</f>
        <v>50031438</v>
      </c>
      <c r="N50" s="38">
        <f>'Школа(7-26)'!D49</f>
        <v>22664983</v>
      </c>
      <c r="O50" s="38">
        <f>'ФАП(6-26)'!D50</f>
        <v>0</v>
      </c>
      <c r="P50" s="39"/>
      <c r="Q50" s="38">
        <f>' СМП '!D50</f>
        <v>523861372</v>
      </c>
      <c r="R50" s="38">
        <f>'Гемодиализ по видам МП(6-26)'!D50</f>
        <v>0</v>
      </c>
      <c r="S50" s="38">
        <f>'Мед.реаб.(АПУ,ДС,КС)(6-26) '!D50</f>
        <v>37628130</v>
      </c>
      <c r="T50" s="38">
        <f t="shared" si="4"/>
        <v>2047527281.0799999</v>
      </c>
    </row>
    <row r="51" spans="1:20" s="1" customFormat="1" x14ac:dyDescent="0.2">
      <c r="A51" s="20">
        <v>40</v>
      </c>
      <c r="B51" s="12" t="s">
        <v>103</v>
      </c>
      <c r="C51" s="10" t="s">
        <v>220</v>
      </c>
      <c r="D51" s="38">
        <f>КС!D51</f>
        <v>75169252</v>
      </c>
      <c r="E51" s="38">
        <f>'ДС(6-26)'!D51</f>
        <v>16118976</v>
      </c>
      <c r="F51" s="38">
        <f t="shared" si="1"/>
        <v>227957661</v>
      </c>
      <c r="G51" s="38">
        <f>' Профилактика 6-26'!D53</f>
        <v>73413152</v>
      </c>
      <c r="H51" s="38">
        <f>'Диспан.набл.(КП) '!D51</f>
        <v>30416963</v>
      </c>
      <c r="I51" s="38">
        <f>'Дистанционное набл.(КП)'!D52</f>
        <v>719078</v>
      </c>
      <c r="J51" s="38">
        <f>'Центры здоровья'!D51</f>
        <v>0</v>
      </c>
      <c r="K51" s="38">
        <f>'АПУ неотл.пом.(6-26)'!D51</f>
        <v>12939305</v>
      </c>
      <c r="L51" s="38">
        <f>'АПУ обращения  (6-26)'!D51</f>
        <v>46731702</v>
      </c>
      <c r="M51" s="38">
        <f>'ОДИ ПГГ(6-26)'!D51</f>
        <v>2864553</v>
      </c>
      <c r="N51" s="38">
        <f>'Школа(7-26)'!D50</f>
        <v>4646700</v>
      </c>
      <c r="O51" s="38">
        <f>'ФАП(6-26)'!D51</f>
        <v>56226208</v>
      </c>
      <c r="P51" s="38"/>
      <c r="Q51" s="38">
        <f>' СМП '!D51</f>
        <v>0</v>
      </c>
      <c r="R51" s="38">
        <f>'Гемодиализ по видам МП(6-26)'!D51</f>
        <v>0</v>
      </c>
      <c r="S51" s="38">
        <f>'Мед.реаб.(АПУ,ДС,КС)(6-26) '!D51</f>
        <v>1811635</v>
      </c>
      <c r="T51" s="38">
        <f t="shared" si="4"/>
        <v>321057524</v>
      </c>
    </row>
    <row r="52" spans="1:20" s="1" customFormat="1" ht="10.5" customHeight="1" x14ac:dyDescent="0.2">
      <c r="A52" s="20">
        <v>41</v>
      </c>
      <c r="B52" s="12" t="s">
        <v>104</v>
      </c>
      <c r="C52" s="10" t="s">
        <v>2</v>
      </c>
      <c r="D52" s="38">
        <f>КС!D52</f>
        <v>357974414</v>
      </c>
      <c r="E52" s="38">
        <f>'ДС(6-26)'!D52</f>
        <v>56434224</v>
      </c>
      <c r="F52" s="38">
        <f t="shared" si="1"/>
        <v>583386206</v>
      </c>
      <c r="G52" s="38">
        <f>' Профилактика 6-26'!D54</f>
        <v>263052570</v>
      </c>
      <c r="H52" s="38">
        <f>'Диспан.набл.(КП) '!D52</f>
        <v>52481306</v>
      </c>
      <c r="I52" s="38">
        <f>'Дистанционное набл.(КП)'!D53</f>
        <v>1507207</v>
      </c>
      <c r="J52" s="38">
        <f>'Центры здоровья'!D52</f>
        <v>0</v>
      </c>
      <c r="K52" s="38">
        <f>'АПУ неотл.пом.(6-26)'!D52</f>
        <v>35801755</v>
      </c>
      <c r="L52" s="38">
        <f>'АПУ обращения  (6-26)'!D52</f>
        <v>157321325</v>
      </c>
      <c r="M52" s="38">
        <f>'ОДИ ПГГ(6-26)'!D52</f>
        <v>18587595</v>
      </c>
      <c r="N52" s="38">
        <f>'Школа(7-26)'!D51</f>
        <v>20203100</v>
      </c>
      <c r="O52" s="38">
        <f>'ФАП(6-26)'!D52</f>
        <v>34431348</v>
      </c>
      <c r="P52" s="38"/>
      <c r="Q52" s="38">
        <f>' СМП '!D52</f>
        <v>0</v>
      </c>
      <c r="R52" s="38">
        <f>'Гемодиализ по видам МП(6-26)'!D52</f>
        <v>0</v>
      </c>
      <c r="S52" s="38">
        <f>'Мед.реаб.(АПУ,ДС,КС)(6-26) '!D52</f>
        <v>0</v>
      </c>
      <c r="T52" s="38">
        <f t="shared" si="4"/>
        <v>997794844</v>
      </c>
    </row>
    <row r="53" spans="1:20" s="1" customFormat="1" x14ac:dyDescent="0.2">
      <c r="A53" s="20">
        <v>42</v>
      </c>
      <c r="B53" s="21" t="s">
        <v>105</v>
      </c>
      <c r="C53" s="10" t="s">
        <v>3</v>
      </c>
      <c r="D53" s="38">
        <f>КС!D53</f>
        <v>55640811</v>
      </c>
      <c r="E53" s="38">
        <f>'ДС(6-26)'!D53</f>
        <v>11555326</v>
      </c>
      <c r="F53" s="38">
        <f t="shared" si="1"/>
        <v>173315870</v>
      </c>
      <c r="G53" s="38">
        <f>' Профилактика 6-26'!D55</f>
        <v>56352132</v>
      </c>
      <c r="H53" s="38">
        <f>'Диспан.набл.(КП) '!D53</f>
        <v>21695594</v>
      </c>
      <c r="I53" s="38">
        <f>'Дистанционное набл.(КП)'!D54</f>
        <v>491431</v>
      </c>
      <c r="J53" s="38">
        <f>'Центры здоровья'!D53</f>
        <v>0</v>
      </c>
      <c r="K53" s="38">
        <f>'АПУ неотл.пом.(6-26)'!D53</f>
        <v>9874799</v>
      </c>
      <c r="L53" s="38">
        <f>'АПУ обращения  (6-26)'!D53</f>
        <v>35720318</v>
      </c>
      <c r="M53" s="38">
        <f>'ОДИ ПГГ(6-26)'!D53</f>
        <v>2239999</v>
      </c>
      <c r="N53" s="38">
        <f>'Школа(7-26)'!D52</f>
        <v>3968016</v>
      </c>
      <c r="O53" s="38">
        <f>'ФАП(6-26)'!D53</f>
        <v>42973581</v>
      </c>
      <c r="P53" s="38"/>
      <c r="Q53" s="38">
        <f>' СМП '!D53</f>
        <v>0</v>
      </c>
      <c r="R53" s="38">
        <f>'Гемодиализ по видам МП(6-26)'!D53</f>
        <v>0</v>
      </c>
      <c r="S53" s="38">
        <f>'Мед.реаб.(АПУ,ДС,КС)(6-26) '!D53</f>
        <v>0</v>
      </c>
      <c r="T53" s="38">
        <f t="shared" si="4"/>
        <v>240512007</v>
      </c>
    </row>
    <row r="54" spans="1:20" s="1" customFormat="1" x14ac:dyDescent="0.2">
      <c r="A54" s="20">
        <v>43</v>
      </c>
      <c r="B54" s="13" t="s">
        <v>151</v>
      </c>
      <c r="C54" s="10" t="s">
        <v>32</v>
      </c>
      <c r="D54" s="38">
        <f>КС!D54</f>
        <v>103236810</v>
      </c>
      <c r="E54" s="38">
        <f>'ДС(6-26)'!D54</f>
        <v>15880524</v>
      </c>
      <c r="F54" s="38">
        <f t="shared" si="1"/>
        <v>234262472</v>
      </c>
      <c r="G54" s="38">
        <f>' Профилактика 6-26'!D56</f>
        <v>76979459</v>
      </c>
      <c r="H54" s="38">
        <f>'Диспан.набл.(КП) '!D54</f>
        <v>26346272</v>
      </c>
      <c r="I54" s="38">
        <f>'Дистанционное набл.(КП)'!D55</f>
        <v>613458</v>
      </c>
      <c r="J54" s="38">
        <f>'Центры здоровья'!D54</f>
        <v>0</v>
      </c>
      <c r="K54" s="38">
        <f>'АПУ неотл.пом.(6-26)'!D54</f>
        <v>13350269</v>
      </c>
      <c r="L54" s="38">
        <f>'АПУ обращения  (6-26)'!D54</f>
        <v>48754906</v>
      </c>
      <c r="M54" s="38">
        <f>'ОДИ ПГГ(6-26)'!D54</f>
        <v>5945225</v>
      </c>
      <c r="N54" s="38">
        <f>'Школа(7-26)'!D53</f>
        <v>5036625</v>
      </c>
      <c r="O54" s="38">
        <f>'ФАП(6-26)'!D54</f>
        <v>57236258</v>
      </c>
      <c r="P54" s="38"/>
      <c r="Q54" s="38">
        <f>' СМП '!D54</f>
        <v>0</v>
      </c>
      <c r="R54" s="38">
        <f>'Гемодиализ по видам МП(6-26)'!D54</f>
        <v>0</v>
      </c>
      <c r="S54" s="38">
        <f>'Мед.реаб.(АПУ,ДС,КС)(6-26) '!D54</f>
        <v>1929052</v>
      </c>
      <c r="T54" s="38">
        <f t="shared" si="4"/>
        <v>355308858</v>
      </c>
    </row>
    <row r="55" spans="1:20" s="1" customFormat="1" x14ac:dyDescent="0.2">
      <c r="A55" s="20">
        <v>44</v>
      </c>
      <c r="B55" s="21" t="s">
        <v>106</v>
      </c>
      <c r="C55" s="10" t="s">
        <v>216</v>
      </c>
      <c r="D55" s="38">
        <f>КС!D55</f>
        <v>89687533</v>
      </c>
      <c r="E55" s="38">
        <f>'ДС(6-26)'!D55</f>
        <v>19294660</v>
      </c>
      <c r="F55" s="38">
        <f t="shared" si="1"/>
        <v>277726989</v>
      </c>
      <c r="G55" s="38">
        <f>' Профилактика 6-26'!D57</f>
        <v>89992967</v>
      </c>
      <c r="H55" s="38">
        <f>'Диспан.набл.(КП) '!D55</f>
        <v>34707123</v>
      </c>
      <c r="I55" s="38">
        <f>'Дистанционное набл.(КП)'!D56</f>
        <v>807995</v>
      </c>
      <c r="J55" s="38">
        <f>'Центры здоровья'!D55</f>
        <v>0</v>
      </c>
      <c r="K55" s="38">
        <f>'АПУ неотл.пом.(6-26)'!D55</f>
        <v>15211194</v>
      </c>
      <c r="L55" s="38">
        <f>'АПУ обращения  (6-26)'!D55</f>
        <v>54247339</v>
      </c>
      <c r="M55" s="38">
        <f>'ОДИ ПГГ(6-26)'!D55</f>
        <v>3759067</v>
      </c>
      <c r="N55" s="38">
        <f>'Школа(7-26)'!D54</f>
        <v>5829609</v>
      </c>
      <c r="O55" s="38">
        <f>'ФАП(6-26)'!D55</f>
        <v>73171695</v>
      </c>
      <c r="P55" s="38"/>
      <c r="Q55" s="38">
        <f>' СМП '!D55</f>
        <v>0</v>
      </c>
      <c r="R55" s="38">
        <f>'Гемодиализ по видам МП(6-26)'!D55</f>
        <v>0</v>
      </c>
      <c r="S55" s="38">
        <f>'Мед.реаб.(АПУ,ДС,КС)(6-26) '!D55</f>
        <v>3180996</v>
      </c>
      <c r="T55" s="38">
        <f t="shared" si="4"/>
        <v>389890178</v>
      </c>
    </row>
    <row r="56" spans="1:20" s="1" customFormat="1" ht="10.5" customHeight="1" x14ac:dyDescent="0.2">
      <c r="A56" s="20">
        <v>45</v>
      </c>
      <c r="B56" s="13" t="s">
        <v>107</v>
      </c>
      <c r="C56" s="10" t="s">
        <v>0</v>
      </c>
      <c r="D56" s="38">
        <f>КС!D56</f>
        <v>123635064</v>
      </c>
      <c r="E56" s="38">
        <f>'ДС(6-26)'!D56</f>
        <v>22130577</v>
      </c>
      <c r="F56" s="38">
        <f t="shared" si="1"/>
        <v>307323834</v>
      </c>
      <c r="G56" s="38">
        <f>' Профилактика 6-26'!D58</f>
        <v>109935929</v>
      </c>
      <c r="H56" s="38">
        <f>'Диспан.набл.(КП) '!D56</f>
        <v>32227548</v>
      </c>
      <c r="I56" s="38">
        <f>'Дистанционное набл.(КП)'!D57</f>
        <v>815132</v>
      </c>
      <c r="J56" s="38">
        <f>'Центры здоровья'!D56</f>
        <v>0</v>
      </c>
      <c r="K56" s="38">
        <f>'АПУ неотл.пом.(6-26)'!D56</f>
        <v>18682366</v>
      </c>
      <c r="L56" s="38">
        <f>'АПУ обращения  (6-26)'!D56</f>
        <v>69167546</v>
      </c>
      <c r="M56" s="38">
        <f>'ОДИ ПГГ(6-26)'!D56</f>
        <v>12270683</v>
      </c>
      <c r="N56" s="38">
        <f>'Школа(7-26)'!D55</f>
        <v>8157588</v>
      </c>
      <c r="O56" s="38">
        <f>'ФАП(6-26)'!D56</f>
        <v>56067042</v>
      </c>
      <c r="P56" s="38"/>
      <c r="Q56" s="38">
        <f>' СМП '!D56</f>
        <v>0</v>
      </c>
      <c r="R56" s="38">
        <f>'Гемодиализ по видам МП(6-26)'!D56</f>
        <v>0</v>
      </c>
      <c r="S56" s="38">
        <f>'Мед.реаб.(АПУ,ДС,КС)(6-26) '!D56</f>
        <v>2986415</v>
      </c>
      <c r="T56" s="38">
        <f t="shared" si="4"/>
        <v>456075890</v>
      </c>
    </row>
    <row r="57" spans="1:20" s="1" customFormat="1" x14ac:dyDescent="0.2">
      <c r="A57" s="20">
        <v>46</v>
      </c>
      <c r="B57" s="21" t="s">
        <v>108</v>
      </c>
      <c r="C57" s="10" t="s">
        <v>4</v>
      </c>
      <c r="D57" s="38">
        <f>КС!D57</f>
        <v>39715428</v>
      </c>
      <c r="E57" s="38">
        <f>'ДС(6-26)'!D57</f>
        <v>7530478</v>
      </c>
      <c r="F57" s="38">
        <f t="shared" si="1"/>
        <v>120026728</v>
      </c>
      <c r="G57" s="38">
        <f>' Профилактика 6-26'!D59</f>
        <v>35373441</v>
      </c>
      <c r="H57" s="38">
        <f>'Диспан.набл.(КП) '!D57</f>
        <v>14348078</v>
      </c>
      <c r="I57" s="38">
        <f>'Дистанционное набл.(КП)'!D58</f>
        <v>338134</v>
      </c>
      <c r="J57" s="38">
        <f>'Центры здоровья'!D57</f>
        <v>0</v>
      </c>
      <c r="K57" s="38">
        <f>'АПУ неотл.пом.(6-26)'!D57</f>
        <v>6197652</v>
      </c>
      <c r="L57" s="38">
        <f>'АПУ обращения  (6-26)'!D57</f>
        <v>24543288</v>
      </c>
      <c r="M57" s="38">
        <f>'ОДИ ПГГ(6-26)'!D57</f>
        <v>1097075</v>
      </c>
      <c r="N57" s="38">
        <f>'Школа(7-26)'!D56</f>
        <v>2782301</v>
      </c>
      <c r="O57" s="38">
        <f>'ФАП(6-26)'!D57</f>
        <v>35346759</v>
      </c>
      <c r="P57" s="38"/>
      <c r="Q57" s="38">
        <f>' СМП '!D57</f>
        <v>0</v>
      </c>
      <c r="R57" s="38">
        <f>'Гемодиализ по видам МП(6-26)'!D57</f>
        <v>0</v>
      </c>
      <c r="S57" s="38">
        <f>'Мед.реаб.(АПУ,ДС,КС)(6-26) '!D57</f>
        <v>0</v>
      </c>
      <c r="T57" s="38">
        <f t="shared" si="4"/>
        <v>167272634</v>
      </c>
    </row>
    <row r="58" spans="1:20" s="1" customFormat="1" x14ac:dyDescent="0.2">
      <c r="A58" s="20">
        <v>47</v>
      </c>
      <c r="B58" s="13" t="s">
        <v>109</v>
      </c>
      <c r="C58" s="10" t="s">
        <v>1</v>
      </c>
      <c r="D58" s="38">
        <f>КС!D58</f>
        <v>76325726</v>
      </c>
      <c r="E58" s="38">
        <f>'ДС(6-26)'!D58</f>
        <v>14635174</v>
      </c>
      <c r="F58" s="38">
        <f t="shared" si="1"/>
        <v>210612819</v>
      </c>
      <c r="G58" s="38">
        <f>' Профилактика 6-26'!D60</f>
        <v>70565444</v>
      </c>
      <c r="H58" s="38">
        <f>'Диспан.набл.(КП) '!D58</f>
        <v>23513906</v>
      </c>
      <c r="I58" s="38">
        <f>'Дистанционное набл.(КП)'!D59</f>
        <v>555209</v>
      </c>
      <c r="J58" s="38">
        <f>'Центры здоровья'!D58</f>
        <v>0</v>
      </c>
      <c r="K58" s="38">
        <f>'АПУ неотл.пом.(6-26)'!D58</f>
        <v>12031951</v>
      </c>
      <c r="L58" s="38">
        <f>'АПУ обращения  (6-26)'!D58</f>
        <v>44976613</v>
      </c>
      <c r="M58" s="38">
        <f>'ОДИ ПГГ(6-26)'!D58</f>
        <v>2569737</v>
      </c>
      <c r="N58" s="38">
        <f>'Школа(7-26)'!D57</f>
        <v>5771715</v>
      </c>
      <c r="O58" s="38">
        <f>'ФАП(6-26)'!D58</f>
        <v>50628244</v>
      </c>
      <c r="P58" s="38"/>
      <c r="Q58" s="38">
        <f>' СМП '!D58</f>
        <v>0</v>
      </c>
      <c r="R58" s="38">
        <f>'Гемодиализ по видам МП(6-26)'!D58</f>
        <v>0</v>
      </c>
      <c r="S58" s="38">
        <f>'Мед.реаб.(АПУ,ДС,КС)(6-26) '!D58</f>
        <v>0</v>
      </c>
      <c r="T58" s="38">
        <f t="shared" si="4"/>
        <v>301573719</v>
      </c>
    </row>
    <row r="59" spans="1:20" s="1" customFormat="1" x14ac:dyDescent="0.2">
      <c r="A59" s="20">
        <v>48</v>
      </c>
      <c r="B59" s="21" t="s">
        <v>110</v>
      </c>
      <c r="C59" s="10" t="s">
        <v>217</v>
      </c>
      <c r="D59" s="38">
        <f>КС!D59</f>
        <v>104957646</v>
      </c>
      <c r="E59" s="38">
        <f>'ДС(6-26)'!D59</f>
        <v>22572653</v>
      </c>
      <c r="F59" s="38">
        <f t="shared" si="1"/>
        <v>303906418</v>
      </c>
      <c r="G59" s="38">
        <f>' Профилактика 6-26'!D61</f>
        <v>108121545</v>
      </c>
      <c r="H59" s="38">
        <f>'Диспан.набл.(КП) '!D59</f>
        <v>44686854</v>
      </c>
      <c r="I59" s="38">
        <f>'Дистанционное набл.(КП)'!D60</f>
        <v>1154123</v>
      </c>
      <c r="J59" s="38">
        <f>'Центры здоровья'!D59</f>
        <v>0</v>
      </c>
      <c r="K59" s="38">
        <f>'АПУ неотл.пом.(6-26)'!D59</f>
        <v>18369945</v>
      </c>
      <c r="L59" s="38">
        <f>'АПУ обращения  (6-26)'!D59</f>
        <v>65373252</v>
      </c>
      <c r="M59" s="38">
        <f>'ОДИ ПГГ(6-26)'!D59</f>
        <v>4370415</v>
      </c>
      <c r="N59" s="38">
        <f>'Школа(7-26)'!D58</f>
        <v>9985187</v>
      </c>
      <c r="O59" s="38">
        <f>'ФАП(6-26)'!D59</f>
        <v>51845097</v>
      </c>
      <c r="P59" s="38"/>
      <c r="Q59" s="38">
        <f>' СМП '!D59</f>
        <v>0</v>
      </c>
      <c r="R59" s="38">
        <f>'Гемодиализ по видам МП(6-26)'!D59</f>
        <v>0</v>
      </c>
      <c r="S59" s="38">
        <f>'Мед.реаб.(АПУ,ДС,КС)(6-26) '!D59</f>
        <v>0</v>
      </c>
      <c r="T59" s="38">
        <f t="shared" si="4"/>
        <v>431436717</v>
      </c>
    </row>
    <row r="60" spans="1:20" s="1" customFormat="1" x14ac:dyDescent="0.2">
      <c r="A60" s="20">
        <v>49</v>
      </c>
      <c r="B60" s="21" t="s">
        <v>111</v>
      </c>
      <c r="C60" s="10" t="s">
        <v>25</v>
      </c>
      <c r="D60" s="38">
        <f>КС!D60</f>
        <v>722260218</v>
      </c>
      <c r="E60" s="38">
        <f>'ДС(6-26)'!D60</f>
        <v>97745499</v>
      </c>
      <c r="F60" s="38">
        <f t="shared" si="1"/>
        <v>999286912</v>
      </c>
      <c r="G60" s="38">
        <f>' Профилактика 6-26'!D62</f>
        <v>411212623</v>
      </c>
      <c r="H60" s="38">
        <f>'Диспан.набл.(КП) '!D60</f>
        <v>122853105</v>
      </c>
      <c r="I60" s="38">
        <f>'Дистанционное набл.(КП)'!D61</f>
        <v>2901043</v>
      </c>
      <c r="J60" s="38">
        <f>'Центры здоровья'!D60</f>
        <v>0</v>
      </c>
      <c r="K60" s="38">
        <f>'АПУ неотл.пом.(6-26)'!D60</f>
        <v>67901909</v>
      </c>
      <c r="L60" s="38">
        <f>'АПУ обращения  (6-26)'!D60</f>
        <v>248690042</v>
      </c>
      <c r="M60" s="38">
        <f>'ОДИ ПГГ(6-26)'!D60</f>
        <v>32285877</v>
      </c>
      <c r="N60" s="38">
        <f>'Школа(7-26)'!D59</f>
        <v>26180890</v>
      </c>
      <c r="O60" s="38">
        <f>'ФАП(6-26)'!D60</f>
        <v>87261423</v>
      </c>
      <c r="P60" s="38"/>
      <c r="Q60" s="38">
        <f>' СМП '!D60</f>
        <v>0</v>
      </c>
      <c r="R60" s="38">
        <f>'Гемодиализ по видам МП(6-26)'!D60</f>
        <v>0</v>
      </c>
      <c r="S60" s="38">
        <f>'Мед.реаб.(АПУ,ДС,КС)(6-26) '!D60</f>
        <v>0</v>
      </c>
      <c r="T60" s="38">
        <f t="shared" si="4"/>
        <v>1819292629</v>
      </c>
    </row>
    <row r="61" spans="1:20" s="1" customFormat="1" x14ac:dyDescent="0.2">
      <c r="A61" s="20">
        <v>50</v>
      </c>
      <c r="B61" s="21" t="s">
        <v>159</v>
      </c>
      <c r="C61" s="10" t="s">
        <v>52</v>
      </c>
      <c r="D61" s="38">
        <f>КС!D61</f>
        <v>79871568</v>
      </c>
      <c r="E61" s="38">
        <f>'ДС(6-26)'!D61</f>
        <v>17033565</v>
      </c>
      <c r="F61" s="38">
        <f t="shared" si="1"/>
        <v>229685025</v>
      </c>
      <c r="G61" s="38">
        <f>' Профилактика 6-26'!D63</f>
        <v>78175808</v>
      </c>
      <c r="H61" s="38">
        <f>'Диспан.набл.(КП) '!D61</f>
        <v>27694473</v>
      </c>
      <c r="I61" s="38">
        <f>'Дистанционное набл.(КП)'!D62</f>
        <v>460394</v>
      </c>
      <c r="J61" s="38">
        <f>'Центры здоровья'!D61</f>
        <v>0</v>
      </c>
      <c r="K61" s="38">
        <f>'АПУ неотл.пом.(6-26)'!D61</f>
        <v>13645372</v>
      </c>
      <c r="L61" s="38">
        <f>'АПУ обращения  (6-26)'!D61</f>
        <v>49777212</v>
      </c>
      <c r="M61" s="38">
        <f>'ОДИ ПГГ(6-26)'!D61</f>
        <v>3298765</v>
      </c>
      <c r="N61" s="38">
        <f>'Школа(7-26)'!D60</f>
        <v>5586308</v>
      </c>
      <c r="O61" s="38">
        <f>'ФАП(6-26)'!D61</f>
        <v>51046693</v>
      </c>
      <c r="P61" s="38"/>
      <c r="Q61" s="38">
        <f>' СМП '!D61</f>
        <v>0</v>
      </c>
      <c r="R61" s="38">
        <f>'Гемодиализ по видам МП(6-26)'!D61</f>
        <v>0</v>
      </c>
      <c r="S61" s="38">
        <f>'Мед.реаб.(АПУ,ДС,КС)(6-26) '!D61</f>
        <v>0</v>
      </c>
      <c r="T61" s="38">
        <f t="shared" si="4"/>
        <v>326590158</v>
      </c>
    </row>
    <row r="62" spans="1:20" s="1" customFormat="1" x14ac:dyDescent="0.2">
      <c r="A62" s="20">
        <v>51</v>
      </c>
      <c r="B62" s="21" t="s">
        <v>112</v>
      </c>
      <c r="C62" s="10" t="s">
        <v>218</v>
      </c>
      <c r="D62" s="38">
        <f>КС!D62</f>
        <v>61012558</v>
      </c>
      <c r="E62" s="38">
        <f>'ДС(6-26)'!D62</f>
        <v>13674881</v>
      </c>
      <c r="F62" s="38">
        <f t="shared" si="1"/>
        <v>184895376</v>
      </c>
      <c r="G62" s="38">
        <f>' Профилактика 6-26'!D64</f>
        <v>57482099</v>
      </c>
      <c r="H62" s="38">
        <f>'Диспан.набл.(КП) '!D62</f>
        <v>19599703</v>
      </c>
      <c r="I62" s="38">
        <f>'Дистанционное набл.(КП)'!D63</f>
        <v>518568</v>
      </c>
      <c r="J62" s="38">
        <f>'Центры здоровья'!D62</f>
        <v>0</v>
      </c>
      <c r="K62" s="38">
        <f>'АПУ неотл.пом.(6-26)'!D62</f>
        <v>10145996</v>
      </c>
      <c r="L62" s="38">
        <f>'АПУ обращения  (6-26)'!D62</f>
        <v>36687370</v>
      </c>
      <c r="M62" s="38">
        <f>'ОДИ ПГГ(6-26)'!D62</f>
        <v>2300175</v>
      </c>
      <c r="N62" s="38">
        <f>'Школа(7-26)'!D61</f>
        <v>3485834</v>
      </c>
      <c r="O62" s="38">
        <f>'ФАП(6-26)'!D62</f>
        <v>54675631</v>
      </c>
      <c r="P62" s="38"/>
      <c r="Q62" s="38">
        <f>' СМП '!D62</f>
        <v>0</v>
      </c>
      <c r="R62" s="38">
        <f>'Гемодиализ по видам МП(6-26)'!D62</f>
        <v>0</v>
      </c>
      <c r="S62" s="38">
        <f>'Мед.реаб.(АПУ,ДС,КС)(6-26) '!D62</f>
        <v>0</v>
      </c>
      <c r="T62" s="38">
        <f t="shared" si="4"/>
        <v>259582815</v>
      </c>
    </row>
    <row r="63" spans="1:20" s="1" customFormat="1" x14ac:dyDescent="0.2">
      <c r="A63" s="20">
        <v>52</v>
      </c>
      <c r="B63" s="13" t="s">
        <v>161</v>
      </c>
      <c r="C63" s="10" t="s">
        <v>219</v>
      </c>
      <c r="D63" s="38">
        <f>КС!D63</f>
        <v>64943570</v>
      </c>
      <c r="E63" s="38">
        <f>'ДС(6-26)'!D63</f>
        <v>13018190</v>
      </c>
      <c r="F63" s="38">
        <f t="shared" si="1"/>
        <v>192523065</v>
      </c>
      <c r="G63" s="38">
        <f>' Профилактика 6-26'!D65</f>
        <v>64671709</v>
      </c>
      <c r="H63" s="38">
        <f>'Диспан.набл.(КП) '!D63</f>
        <v>25613099</v>
      </c>
      <c r="I63" s="38">
        <f>'Дистанционное набл.(КП)'!D64</f>
        <v>642226</v>
      </c>
      <c r="J63" s="38">
        <f>'Центры здоровья'!D63</f>
        <v>0</v>
      </c>
      <c r="K63" s="38">
        <f>'АПУ неотл.пом.(6-26)'!D63</f>
        <v>11344191</v>
      </c>
      <c r="L63" s="38">
        <f>'АПУ обращения  (6-26)'!D63</f>
        <v>41047345</v>
      </c>
      <c r="M63" s="38">
        <f>'ОДИ ПГГ(6-26)'!D63</f>
        <v>4096774</v>
      </c>
      <c r="N63" s="38">
        <f>'Школа(7-26)'!D62</f>
        <v>5933885</v>
      </c>
      <c r="O63" s="38">
        <f>'ФАП(6-26)'!D63</f>
        <v>39173836</v>
      </c>
      <c r="P63" s="38"/>
      <c r="Q63" s="38">
        <f>' СМП '!D63</f>
        <v>0</v>
      </c>
      <c r="R63" s="38">
        <f>'Гемодиализ по видам МП(6-26)'!D63</f>
        <v>0</v>
      </c>
      <c r="S63" s="38">
        <f>'Мед.реаб.(АПУ,ДС,КС)(6-26) '!D63</f>
        <v>4969874</v>
      </c>
      <c r="T63" s="38">
        <f t="shared" si="4"/>
        <v>275454699</v>
      </c>
    </row>
    <row r="64" spans="1:20" s="1" customFormat="1" x14ac:dyDescent="0.2">
      <c r="A64" s="20">
        <v>53</v>
      </c>
      <c r="B64" s="21" t="s">
        <v>222</v>
      </c>
      <c r="C64" s="10" t="s">
        <v>221</v>
      </c>
      <c r="D64" s="38">
        <f>КС!D64</f>
        <v>422812236</v>
      </c>
      <c r="E64" s="38">
        <f>'ДС(6-26)'!D64</f>
        <v>0</v>
      </c>
      <c r="F64" s="38">
        <f t="shared" si="1"/>
        <v>433480</v>
      </c>
      <c r="G64" s="38">
        <f>' Профилактика 6-26'!D66</f>
        <v>0</v>
      </c>
      <c r="H64" s="38">
        <f>'Диспан.набл.(КП) '!D64</f>
        <v>0</v>
      </c>
      <c r="I64" s="38">
        <f>'Дистанционное набл.(КП)'!D65</f>
        <v>0</v>
      </c>
      <c r="J64" s="38">
        <f>'Центры здоровья'!D64</f>
        <v>0</v>
      </c>
      <c r="K64" s="38">
        <f>'АПУ неотл.пом.(6-26)'!D64</f>
        <v>433480</v>
      </c>
      <c r="L64" s="38">
        <f>'АПУ обращения  (6-26)'!D64</f>
        <v>0</v>
      </c>
      <c r="M64" s="38">
        <f>'ОДИ ПГГ(6-26)'!D64</f>
        <v>0</v>
      </c>
      <c r="N64" s="38">
        <f>'Школа(7-26)'!D63</f>
        <v>0</v>
      </c>
      <c r="O64" s="38">
        <f>'ФАП(6-26)'!D64</f>
        <v>0</v>
      </c>
      <c r="P64" s="38"/>
      <c r="Q64" s="38">
        <f>' СМП '!D64</f>
        <v>0</v>
      </c>
      <c r="R64" s="38">
        <f>'Гемодиализ по видам МП(6-26)'!D64</f>
        <v>0</v>
      </c>
      <c r="S64" s="38">
        <f>'Мед.реаб.(АПУ,ДС,КС)(6-26) '!D64</f>
        <v>0</v>
      </c>
      <c r="T64" s="38">
        <f t="shared" si="4"/>
        <v>423245716</v>
      </c>
    </row>
    <row r="65" spans="1:20" s="1" customFormat="1" x14ac:dyDescent="0.2">
      <c r="A65" s="20">
        <v>54</v>
      </c>
      <c r="B65" s="21" t="s">
        <v>232</v>
      </c>
      <c r="C65" s="10" t="s">
        <v>233</v>
      </c>
      <c r="D65" s="38">
        <f>КС!D65</f>
        <v>0</v>
      </c>
      <c r="E65" s="38">
        <f>'ДС(6-26)'!D65</f>
        <v>0</v>
      </c>
      <c r="F65" s="38">
        <f t="shared" si="1"/>
        <v>0</v>
      </c>
      <c r="G65" s="38">
        <f>' Профилактика 6-26'!D67</f>
        <v>0</v>
      </c>
      <c r="H65" s="38">
        <f>'Диспан.набл.(КП) '!D65</f>
        <v>0</v>
      </c>
      <c r="I65" s="38">
        <f>'Дистанционное набл.(КП)'!D66</f>
        <v>0</v>
      </c>
      <c r="J65" s="38">
        <f>'Центры здоровья'!D65</f>
        <v>0</v>
      </c>
      <c r="K65" s="38">
        <f>'АПУ неотл.пом.(6-26)'!D65</f>
        <v>0</v>
      </c>
      <c r="L65" s="38">
        <f>'АПУ обращения  (6-26)'!D65</f>
        <v>0</v>
      </c>
      <c r="M65" s="38">
        <f>'ОДИ ПГГ(6-26)'!D65</f>
        <v>0</v>
      </c>
      <c r="N65" s="38">
        <f>'Школа(7-26)'!D64</f>
        <v>0</v>
      </c>
      <c r="O65" s="38">
        <f>'ФАП(6-26)'!D65</f>
        <v>0</v>
      </c>
      <c r="P65" s="38"/>
      <c r="Q65" s="38">
        <f>' СМП '!D65</f>
        <v>0</v>
      </c>
      <c r="R65" s="38">
        <f>'Гемодиализ по видам МП(6-26)'!D65</f>
        <v>0</v>
      </c>
      <c r="S65" s="38">
        <f>'Мед.реаб.(АПУ,ДС,КС)(6-26) '!D65</f>
        <v>9505477</v>
      </c>
      <c r="T65" s="38">
        <f t="shared" si="4"/>
        <v>9505477</v>
      </c>
    </row>
    <row r="66" spans="1:20" s="1" customFormat="1" ht="23.25" customHeight="1" x14ac:dyDescent="0.2">
      <c r="A66" s="20">
        <v>55</v>
      </c>
      <c r="B66" s="21" t="s">
        <v>113</v>
      </c>
      <c r="C66" s="10" t="s">
        <v>51</v>
      </c>
      <c r="D66" s="38">
        <f>КС!D66</f>
        <v>0</v>
      </c>
      <c r="E66" s="38">
        <f>'ДС(6-26)'!D66</f>
        <v>27812171</v>
      </c>
      <c r="F66" s="38">
        <f t="shared" si="1"/>
        <v>221874354.00999999</v>
      </c>
      <c r="G66" s="38">
        <f>' Профилактика 6-26'!D68</f>
        <v>156225066</v>
      </c>
      <c r="H66" s="38">
        <f>'Диспан.набл.(КП) '!D66</f>
        <v>181652</v>
      </c>
      <c r="I66" s="38">
        <f>'Дистанционное набл.(КП)'!D67</f>
        <v>0</v>
      </c>
      <c r="J66" s="38">
        <f>'Центры здоровья'!D66</f>
        <v>0</v>
      </c>
      <c r="K66" s="38">
        <f>'АПУ неотл.пом.(6-26)'!D66</f>
        <v>11128516.01</v>
      </c>
      <c r="L66" s="38">
        <f>'АПУ обращения  (6-26)'!D66</f>
        <v>50636288</v>
      </c>
      <c r="M66" s="38">
        <f>'ОДИ ПГГ(6-26)'!D66</f>
        <v>2255483</v>
      </c>
      <c r="N66" s="38">
        <f>'Школа(7-26)'!D65</f>
        <v>1447349</v>
      </c>
      <c r="O66" s="38">
        <f>'ФАП(6-26)'!D66</f>
        <v>0</v>
      </c>
      <c r="P66" s="38"/>
      <c r="Q66" s="38">
        <f>' СМП '!D66</f>
        <v>0</v>
      </c>
      <c r="R66" s="38">
        <f>'Гемодиализ по видам МП(6-26)'!D66</f>
        <v>0</v>
      </c>
      <c r="S66" s="38">
        <f>'Мед.реаб.(АПУ,ДС,КС)(6-26) '!D66</f>
        <v>9575656</v>
      </c>
      <c r="T66" s="38">
        <f t="shared" si="4"/>
        <v>259262181.00999999</v>
      </c>
    </row>
    <row r="67" spans="1:20" s="1" customFormat="1" ht="27.75" customHeight="1" x14ac:dyDescent="0.2">
      <c r="A67" s="20">
        <v>56</v>
      </c>
      <c r="B67" s="13" t="s">
        <v>114</v>
      </c>
      <c r="C67" s="10" t="s">
        <v>234</v>
      </c>
      <c r="D67" s="38">
        <f>КС!D67</f>
        <v>0</v>
      </c>
      <c r="E67" s="38">
        <f>'ДС(6-26)'!D67</f>
        <v>21368099</v>
      </c>
      <c r="F67" s="38">
        <f t="shared" si="1"/>
        <v>171147591</v>
      </c>
      <c r="G67" s="38">
        <f>' Профилактика 6-26'!D69</f>
        <v>119545464</v>
      </c>
      <c r="H67" s="38">
        <f>'Диспан.набл.(КП) '!D67</f>
        <v>261041</v>
      </c>
      <c r="I67" s="38">
        <f>'Дистанционное набл.(КП)'!D68</f>
        <v>0</v>
      </c>
      <c r="J67" s="38">
        <f>'Центры здоровья'!D67</f>
        <v>0</v>
      </c>
      <c r="K67" s="38">
        <f>'АПУ неотл.пом.(6-26)'!D67</f>
        <v>8537389</v>
      </c>
      <c r="L67" s="38">
        <f>'АПУ обращения  (6-26)'!D67</f>
        <v>39427340</v>
      </c>
      <c r="M67" s="38">
        <f>'ОДИ ПГГ(6-26)'!D67</f>
        <v>2507726</v>
      </c>
      <c r="N67" s="38">
        <f>'Школа(7-26)'!D66</f>
        <v>868631</v>
      </c>
      <c r="O67" s="38">
        <f>'ФАП(6-26)'!D67</f>
        <v>0</v>
      </c>
      <c r="P67" s="38"/>
      <c r="Q67" s="38">
        <f>' СМП '!D67</f>
        <v>0</v>
      </c>
      <c r="R67" s="38">
        <f>'Гемодиализ по видам МП(6-26)'!D67</f>
        <v>0</v>
      </c>
      <c r="S67" s="38">
        <f>'Мед.реаб.(АПУ,ДС,КС)(6-26) '!D67</f>
        <v>9255451</v>
      </c>
      <c r="T67" s="38">
        <f t="shared" si="4"/>
        <v>201771141</v>
      </c>
    </row>
    <row r="68" spans="1:20" s="1" customFormat="1" ht="24" x14ac:dyDescent="0.2">
      <c r="A68" s="20">
        <v>57</v>
      </c>
      <c r="B68" s="12" t="s">
        <v>115</v>
      </c>
      <c r="C68" s="10" t="s">
        <v>116</v>
      </c>
      <c r="D68" s="38">
        <f>КС!D68</f>
        <v>0</v>
      </c>
      <c r="E68" s="38">
        <f>'ДС(6-26)'!D68</f>
        <v>0</v>
      </c>
      <c r="F68" s="38">
        <f t="shared" si="1"/>
        <v>0</v>
      </c>
      <c r="G68" s="38">
        <f>' Профилактика 6-26'!D70</f>
        <v>0</v>
      </c>
      <c r="H68" s="38">
        <f>'Диспан.набл.(КП) '!D68</f>
        <v>0</v>
      </c>
      <c r="I68" s="38">
        <f>'Дистанционное набл.(КП)'!D69</f>
        <v>0</v>
      </c>
      <c r="J68" s="38">
        <f>'Центры здоровья'!D68</f>
        <v>0</v>
      </c>
      <c r="K68" s="38">
        <f>'АПУ неотл.пом.(6-26)'!D68</f>
        <v>0</v>
      </c>
      <c r="L68" s="38">
        <f>'АПУ обращения  (6-26)'!D68</f>
        <v>0</v>
      </c>
      <c r="M68" s="38">
        <f>'ОДИ ПГГ(6-26)'!D68</f>
        <v>0</v>
      </c>
      <c r="N68" s="38">
        <f>'Школа(7-26)'!D67</f>
        <v>0</v>
      </c>
      <c r="O68" s="38">
        <f>'ФАП(6-26)'!D68</f>
        <v>0</v>
      </c>
      <c r="P68" s="38"/>
      <c r="Q68" s="38">
        <f>' СМП '!D68</f>
        <v>0</v>
      </c>
      <c r="R68" s="38">
        <f>'Гемодиализ по видам МП(6-26)'!D68</f>
        <v>0</v>
      </c>
      <c r="S68" s="38">
        <f>'Мед.реаб.(АПУ,ДС,КС)(6-26) '!D68</f>
        <v>0</v>
      </c>
      <c r="T68" s="38">
        <f t="shared" si="4"/>
        <v>0</v>
      </c>
    </row>
    <row r="69" spans="1:20" s="1" customFormat="1" x14ac:dyDescent="0.2">
      <c r="A69" s="20">
        <v>58</v>
      </c>
      <c r="B69" s="13" t="s">
        <v>117</v>
      </c>
      <c r="C69" s="10" t="s">
        <v>235</v>
      </c>
      <c r="D69" s="38">
        <f>КС!D69</f>
        <v>0</v>
      </c>
      <c r="E69" s="38">
        <f>'ДС(6-26)'!D69</f>
        <v>41772059</v>
      </c>
      <c r="F69" s="38">
        <f t="shared" si="1"/>
        <v>371070556</v>
      </c>
      <c r="G69" s="38">
        <f>' Профилактика 6-26'!D71</f>
        <v>246176929</v>
      </c>
      <c r="H69" s="38">
        <f>'Диспан.набл.(КП) '!D69</f>
        <v>84938</v>
      </c>
      <c r="I69" s="38">
        <f>'Дистанционное набл.(КП)'!D70</f>
        <v>0</v>
      </c>
      <c r="J69" s="38">
        <f>'Центры здоровья'!D69</f>
        <v>0</v>
      </c>
      <c r="K69" s="38">
        <f>'АПУ неотл.пом.(6-26)'!D69</f>
        <v>33654304</v>
      </c>
      <c r="L69" s="38">
        <f>'АПУ обращения  (6-26)'!D69</f>
        <v>84405708</v>
      </c>
      <c r="M69" s="38">
        <f>'ОДИ ПГГ(6-26)'!D69</f>
        <v>4796589</v>
      </c>
      <c r="N69" s="38">
        <f>'Школа(7-26)'!D68</f>
        <v>1952088</v>
      </c>
      <c r="O69" s="38">
        <f>'ФАП(6-26)'!D69</f>
        <v>0</v>
      </c>
      <c r="P69" s="38"/>
      <c r="Q69" s="38">
        <f>' СМП '!D69</f>
        <v>0</v>
      </c>
      <c r="R69" s="38">
        <f>'Гемодиализ по видам МП(6-26)'!D69</f>
        <v>0</v>
      </c>
      <c r="S69" s="38">
        <f>'Мед.реаб.(АПУ,ДС,КС)(6-26) '!D69</f>
        <v>10404298</v>
      </c>
      <c r="T69" s="38">
        <f t="shared" si="4"/>
        <v>423246913</v>
      </c>
    </row>
    <row r="70" spans="1:20" s="1" customFormat="1" x14ac:dyDescent="0.2">
      <c r="A70" s="20">
        <v>59</v>
      </c>
      <c r="B70" s="21" t="s">
        <v>118</v>
      </c>
      <c r="C70" s="10" t="s">
        <v>325</v>
      </c>
      <c r="D70" s="38">
        <f>КС!D70</f>
        <v>0</v>
      </c>
      <c r="E70" s="38">
        <f>'ДС(6-26)'!D70</f>
        <v>0</v>
      </c>
      <c r="F70" s="38">
        <f t="shared" si="1"/>
        <v>0</v>
      </c>
      <c r="G70" s="38">
        <f>' Профилактика 6-26'!D72</f>
        <v>0</v>
      </c>
      <c r="H70" s="38">
        <f>'Диспан.набл.(КП) '!D70</f>
        <v>0</v>
      </c>
      <c r="I70" s="38">
        <f>'Дистанционное набл.(КП)'!D71</f>
        <v>0</v>
      </c>
      <c r="J70" s="38">
        <f>'Центры здоровья'!D70</f>
        <v>0</v>
      </c>
      <c r="K70" s="38">
        <f>'АПУ неотл.пом.(6-26)'!D70</f>
        <v>0</v>
      </c>
      <c r="L70" s="38">
        <f>'АПУ обращения  (6-26)'!D70</f>
        <v>0</v>
      </c>
      <c r="M70" s="38">
        <f>'ОДИ ПГГ(6-26)'!D70</f>
        <v>0</v>
      </c>
      <c r="N70" s="38">
        <f>'Школа(7-26)'!D69</f>
        <v>0</v>
      </c>
      <c r="O70" s="38">
        <f>'ФАП(6-26)'!D70</f>
        <v>0</v>
      </c>
      <c r="P70" s="38"/>
      <c r="Q70" s="38">
        <f>' СМП '!D70</f>
        <v>0</v>
      </c>
      <c r="R70" s="38">
        <f>'Гемодиализ по видам МП(6-26)'!D70</f>
        <v>0</v>
      </c>
      <c r="S70" s="38">
        <f>'Мед.реаб.(АПУ,ДС,КС)(6-26) '!D70</f>
        <v>0</v>
      </c>
      <c r="T70" s="38">
        <f t="shared" si="4"/>
        <v>0</v>
      </c>
    </row>
    <row r="71" spans="1:20" s="1" customFormat="1" ht="24" x14ac:dyDescent="0.2">
      <c r="A71" s="20">
        <v>60</v>
      </c>
      <c r="B71" s="12" t="s">
        <v>119</v>
      </c>
      <c r="C71" s="10" t="s">
        <v>236</v>
      </c>
      <c r="D71" s="38">
        <f>КС!D71</f>
        <v>0</v>
      </c>
      <c r="E71" s="38">
        <f>'ДС(6-26)'!D71</f>
        <v>0</v>
      </c>
      <c r="F71" s="38">
        <f t="shared" si="1"/>
        <v>135582614</v>
      </c>
      <c r="G71" s="38">
        <f>' Профилактика 6-26'!D73</f>
        <v>32169682</v>
      </c>
      <c r="H71" s="38">
        <f>'Диспан.набл.(КП) '!D71</f>
        <v>0</v>
      </c>
      <c r="I71" s="38">
        <f>'Дистанционное набл.(КП)'!D72</f>
        <v>0</v>
      </c>
      <c r="J71" s="38">
        <f>'Центры здоровья'!D71</f>
        <v>0</v>
      </c>
      <c r="K71" s="38">
        <f>'АПУ неотл.пом.(6-26)'!D71</f>
        <v>0</v>
      </c>
      <c r="L71" s="38">
        <f>'АПУ обращения  (6-26)'!D71</f>
        <v>103412932</v>
      </c>
      <c r="M71" s="38">
        <f>'ОДИ ПГГ(6-26)'!D71</f>
        <v>0</v>
      </c>
      <c r="N71" s="38">
        <f>'Школа(7-26)'!D70</f>
        <v>0</v>
      </c>
      <c r="O71" s="38">
        <f>'ФАП(6-26)'!D71</f>
        <v>0</v>
      </c>
      <c r="P71" s="38"/>
      <c r="Q71" s="38">
        <f>' СМП '!D71</f>
        <v>0</v>
      </c>
      <c r="R71" s="38">
        <f>'Гемодиализ по видам МП(6-26)'!D71</f>
        <v>0</v>
      </c>
      <c r="S71" s="38">
        <f>'Мед.реаб.(АПУ,ДС,КС)(6-26) '!D71</f>
        <v>0</v>
      </c>
      <c r="T71" s="38">
        <f t="shared" si="4"/>
        <v>135582614</v>
      </c>
    </row>
    <row r="72" spans="1:20" s="1" customFormat="1" ht="24" x14ac:dyDescent="0.2">
      <c r="A72" s="20">
        <v>61</v>
      </c>
      <c r="B72" s="12" t="s">
        <v>120</v>
      </c>
      <c r="C72" s="10" t="s">
        <v>237</v>
      </c>
      <c r="D72" s="38">
        <f>КС!D72</f>
        <v>0</v>
      </c>
      <c r="E72" s="38">
        <f>'ДС(6-26)'!D72</f>
        <v>0</v>
      </c>
      <c r="F72" s="38">
        <f t="shared" ref="F72:F135" si="5">G72+H72+I72+J72+K72+L72+M72+N72+O72+P72</f>
        <v>138928440</v>
      </c>
      <c r="G72" s="38">
        <f>' Профилактика 6-26'!D74</f>
        <v>29502621</v>
      </c>
      <c r="H72" s="38">
        <f>'Диспан.набл.(КП) '!D72</f>
        <v>0</v>
      </c>
      <c r="I72" s="38">
        <f>'Дистанционное набл.(КП)'!D73</f>
        <v>0</v>
      </c>
      <c r="J72" s="38">
        <f>'Центры здоровья'!D72</f>
        <v>0</v>
      </c>
      <c r="K72" s="38">
        <f>'АПУ неотл.пом.(6-26)'!D72</f>
        <v>9696798</v>
      </c>
      <c r="L72" s="38">
        <f>'АПУ обращения  (6-26)'!D72</f>
        <v>99729021</v>
      </c>
      <c r="M72" s="38">
        <f>'ОДИ ПГГ(6-26)'!D72</f>
        <v>0</v>
      </c>
      <c r="N72" s="38">
        <f>'Школа(7-26)'!D71</f>
        <v>0</v>
      </c>
      <c r="O72" s="38">
        <f>'ФАП(6-26)'!D72</f>
        <v>0</v>
      </c>
      <c r="P72" s="38"/>
      <c r="Q72" s="38">
        <f>' СМП '!D72</f>
        <v>0</v>
      </c>
      <c r="R72" s="38">
        <f>'Гемодиализ по видам МП(6-26)'!D72</f>
        <v>0</v>
      </c>
      <c r="S72" s="38">
        <f>'Мед.реаб.(АПУ,ДС,КС)(6-26) '!D72</f>
        <v>0</v>
      </c>
      <c r="T72" s="38">
        <f t="shared" si="4"/>
        <v>138928440</v>
      </c>
    </row>
    <row r="73" spans="1:20" s="1" customFormat="1" x14ac:dyDescent="0.2">
      <c r="A73" s="20">
        <v>62</v>
      </c>
      <c r="B73" s="13" t="s">
        <v>121</v>
      </c>
      <c r="C73" s="10" t="s">
        <v>238</v>
      </c>
      <c r="D73" s="38">
        <f>КС!D73</f>
        <v>0</v>
      </c>
      <c r="E73" s="38">
        <f>'ДС(6-26)'!D73</f>
        <v>53730196</v>
      </c>
      <c r="F73" s="38">
        <f t="shared" si="5"/>
        <v>533635112</v>
      </c>
      <c r="G73" s="38">
        <f>' Профилактика 6-26'!D75</f>
        <v>249684658</v>
      </c>
      <c r="H73" s="38">
        <f>'Диспан.набл.(КП) '!D73</f>
        <v>97489553</v>
      </c>
      <c r="I73" s="38">
        <f>'Дистанционное набл.(КП)'!D74</f>
        <v>2116826</v>
      </c>
      <c r="J73" s="38">
        <f>'Центры здоровья'!D73</f>
        <v>0</v>
      </c>
      <c r="K73" s="38">
        <f>'АПУ неотл.пом.(6-26)'!D73</f>
        <v>26121505</v>
      </c>
      <c r="L73" s="38">
        <f>'АПУ обращения  (6-26)'!D73</f>
        <v>125246458</v>
      </c>
      <c r="M73" s="38">
        <f>'ОДИ ПГГ(6-26)'!D73</f>
        <v>12145980</v>
      </c>
      <c r="N73" s="38">
        <f>'Школа(7-26)'!D72</f>
        <v>20830132</v>
      </c>
      <c r="O73" s="38">
        <f>'ФАП(6-26)'!D73</f>
        <v>0</v>
      </c>
      <c r="P73" s="38"/>
      <c r="Q73" s="38">
        <f>' СМП '!D73</f>
        <v>0</v>
      </c>
      <c r="R73" s="38">
        <f>'Гемодиализ по видам МП(6-26)'!D73</f>
        <v>0</v>
      </c>
      <c r="S73" s="38">
        <f>'Мед.реаб.(АПУ,ДС,КС)(6-26) '!D73</f>
        <v>4351897</v>
      </c>
      <c r="T73" s="38">
        <f t="shared" si="4"/>
        <v>591717205</v>
      </c>
    </row>
    <row r="74" spans="1:20" s="1" customFormat="1" x14ac:dyDescent="0.2">
      <c r="A74" s="20">
        <v>63</v>
      </c>
      <c r="B74" s="13" t="s">
        <v>122</v>
      </c>
      <c r="C74" s="10" t="s">
        <v>50</v>
      </c>
      <c r="D74" s="38">
        <f>КС!D74</f>
        <v>0</v>
      </c>
      <c r="E74" s="38">
        <f>'ДС(6-26)'!D74</f>
        <v>29049698</v>
      </c>
      <c r="F74" s="38">
        <f t="shared" si="5"/>
        <v>320884600.81999999</v>
      </c>
      <c r="G74" s="38">
        <f>' Профилактика 6-26'!D76</f>
        <v>142399639</v>
      </c>
      <c r="H74" s="38">
        <f>'Диспан.набл.(КП) '!D74</f>
        <v>65341489</v>
      </c>
      <c r="I74" s="38">
        <f>'Дистанционное набл.(КП)'!D75</f>
        <v>1392513</v>
      </c>
      <c r="J74" s="38">
        <f>'Центры здоровья'!D74</f>
        <v>4942965.8199999994</v>
      </c>
      <c r="K74" s="38">
        <f>'АПУ неотл.пом.(6-26)'!D74</f>
        <v>17810610</v>
      </c>
      <c r="L74" s="38">
        <f>'АПУ обращения  (6-26)'!D74</f>
        <v>65154335</v>
      </c>
      <c r="M74" s="38">
        <f>'ОДИ ПГГ(6-26)'!D74</f>
        <v>10925383</v>
      </c>
      <c r="N74" s="38">
        <f>'Школа(7-26)'!D73</f>
        <v>12917666</v>
      </c>
      <c r="O74" s="38">
        <f>'ФАП(6-26)'!D74</f>
        <v>0</v>
      </c>
      <c r="P74" s="38"/>
      <c r="Q74" s="38">
        <f>' СМП '!D74</f>
        <v>0</v>
      </c>
      <c r="R74" s="38">
        <f>'Гемодиализ по видам МП(6-26)'!D74</f>
        <v>0</v>
      </c>
      <c r="S74" s="38">
        <f>'Мед.реаб.(АПУ,ДС,КС)(6-26) '!D74</f>
        <v>14949088</v>
      </c>
      <c r="T74" s="38">
        <f t="shared" si="4"/>
        <v>364883386.81999999</v>
      </c>
    </row>
    <row r="75" spans="1:20" s="1" customFormat="1" x14ac:dyDescent="0.2">
      <c r="A75" s="20">
        <v>64</v>
      </c>
      <c r="B75" s="13" t="s">
        <v>123</v>
      </c>
      <c r="C75" s="10" t="s">
        <v>239</v>
      </c>
      <c r="D75" s="38">
        <f>КС!D75</f>
        <v>0</v>
      </c>
      <c r="E75" s="38">
        <f>'ДС(6-26)'!D75</f>
        <v>75614539</v>
      </c>
      <c r="F75" s="38">
        <f t="shared" si="5"/>
        <v>707549123</v>
      </c>
      <c r="G75" s="38">
        <f>' Профилактика 6-26'!D77</f>
        <v>331769236</v>
      </c>
      <c r="H75" s="38">
        <f>'Диспан.набл.(КП) '!D75</f>
        <v>125807343</v>
      </c>
      <c r="I75" s="38">
        <f>'Дистанционное набл.(КП)'!D76</f>
        <v>2818526</v>
      </c>
      <c r="J75" s="38">
        <f>'Центры здоровья'!D75</f>
        <v>0</v>
      </c>
      <c r="K75" s="38">
        <f>'АПУ неотл.пом.(6-26)'!D75</f>
        <v>40886917</v>
      </c>
      <c r="L75" s="38">
        <f>'АПУ обращения  (6-26)'!D75</f>
        <v>160859958</v>
      </c>
      <c r="M75" s="38">
        <f>'ОДИ ПГГ(6-26)'!D75</f>
        <v>16148832</v>
      </c>
      <c r="N75" s="38">
        <f>'Школа(7-26)'!D74</f>
        <v>29258311</v>
      </c>
      <c r="O75" s="38">
        <f>'ФАП(6-26)'!D75</f>
        <v>0</v>
      </c>
      <c r="P75" s="38"/>
      <c r="Q75" s="38">
        <f>' СМП '!D75</f>
        <v>0</v>
      </c>
      <c r="R75" s="38">
        <f>'Гемодиализ по видам МП(6-26)'!D75</f>
        <v>0</v>
      </c>
      <c r="S75" s="38">
        <f>'Мед.реаб.(АПУ,ДС,КС)(6-26) '!D75</f>
        <v>8215129</v>
      </c>
      <c r="T75" s="38">
        <f t="shared" si="4"/>
        <v>791378791</v>
      </c>
    </row>
    <row r="76" spans="1:20" s="1" customFormat="1" ht="24" x14ac:dyDescent="0.2">
      <c r="A76" s="20">
        <v>65</v>
      </c>
      <c r="B76" s="13" t="s">
        <v>124</v>
      </c>
      <c r="C76" s="10" t="s">
        <v>240</v>
      </c>
      <c r="D76" s="38">
        <f>КС!D76</f>
        <v>0</v>
      </c>
      <c r="E76" s="38">
        <f>'ДС(6-26)'!D76</f>
        <v>0</v>
      </c>
      <c r="F76" s="38">
        <f t="shared" si="5"/>
        <v>0</v>
      </c>
      <c r="G76" s="38">
        <f>' Профилактика 6-26'!D78</f>
        <v>0</v>
      </c>
      <c r="H76" s="38">
        <f>'Диспан.набл.(КП) '!D76</f>
        <v>0</v>
      </c>
      <c r="I76" s="38">
        <f>'Дистанционное набл.(КП)'!D77</f>
        <v>0</v>
      </c>
      <c r="J76" s="38">
        <f>'Центры здоровья'!D76</f>
        <v>0</v>
      </c>
      <c r="K76" s="38">
        <f>'АПУ неотл.пом.(6-26)'!D76</f>
        <v>0</v>
      </c>
      <c r="L76" s="38">
        <f>'АПУ обращения  (6-26)'!D76</f>
        <v>0</v>
      </c>
      <c r="M76" s="38">
        <f>'ОДИ ПГГ(6-26)'!D76</f>
        <v>0</v>
      </c>
      <c r="N76" s="38">
        <f>'Школа(7-26)'!D75</f>
        <v>0</v>
      </c>
      <c r="O76" s="38">
        <f>'ФАП(6-26)'!D76</f>
        <v>0</v>
      </c>
      <c r="P76" s="38"/>
      <c r="Q76" s="38">
        <f>' СМП '!D76</f>
        <v>0</v>
      </c>
      <c r="R76" s="38">
        <f>'Гемодиализ по видам МП(6-26)'!D76</f>
        <v>0</v>
      </c>
      <c r="S76" s="38">
        <f>'Мед.реаб.(АПУ,ДС,КС)(6-26) '!D76</f>
        <v>0</v>
      </c>
      <c r="T76" s="38">
        <f t="shared" ref="T76:T107" si="6">D76+E76+F76+Q76+R76+S76</f>
        <v>0</v>
      </c>
    </row>
    <row r="77" spans="1:20" s="1" customFormat="1" ht="24" x14ac:dyDescent="0.2">
      <c r="A77" s="20">
        <v>66</v>
      </c>
      <c r="B77" s="12" t="s">
        <v>125</v>
      </c>
      <c r="C77" s="10" t="s">
        <v>241</v>
      </c>
      <c r="D77" s="38">
        <f>КС!D77</f>
        <v>0</v>
      </c>
      <c r="E77" s="38">
        <f>'ДС(6-26)'!D77</f>
        <v>0</v>
      </c>
      <c r="F77" s="38">
        <f t="shared" si="5"/>
        <v>216940312</v>
      </c>
      <c r="G77" s="38">
        <f>' Профилактика 6-26'!D79</f>
        <v>44246718</v>
      </c>
      <c r="H77" s="38">
        <f>'Диспан.набл.(КП) '!D77</f>
        <v>60550</v>
      </c>
      <c r="I77" s="38">
        <f>'Дистанционное набл.(КП)'!D78</f>
        <v>0</v>
      </c>
      <c r="J77" s="38">
        <f>'Центры здоровья'!D77</f>
        <v>0</v>
      </c>
      <c r="K77" s="38">
        <f>'АПУ неотл.пом.(6-26)'!D77</f>
        <v>22934297</v>
      </c>
      <c r="L77" s="38">
        <f>'АПУ обращения  (6-26)'!D77</f>
        <v>149698747</v>
      </c>
      <c r="M77" s="38">
        <f>'ОДИ ПГГ(6-26)'!D77</f>
        <v>0</v>
      </c>
      <c r="N77" s="38">
        <f>'Школа(7-26)'!D76</f>
        <v>0</v>
      </c>
      <c r="O77" s="38">
        <f>'ФАП(6-26)'!D77</f>
        <v>0</v>
      </c>
      <c r="P77" s="38"/>
      <c r="Q77" s="38">
        <f>' СМП '!D77</f>
        <v>0</v>
      </c>
      <c r="R77" s="38">
        <f>'Гемодиализ по видам МП(6-26)'!D77</f>
        <v>0</v>
      </c>
      <c r="S77" s="38">
        <f>'Мед.реаб.(АПУ,ДС,КС)(6-26) '!D77</f>
        <v>0</v>
      </c>
      <c r="T77" s="38">
        <f t="shared" si="6"/>
        <v>216940312</v>
      </c>
    </row>
    <row r="78" spans="1:20" s="1" customFormat="1" ht="24" x14ac:dyDescent="0.2">
      <c r="A78" s="20">
        <v>67</v>
      </c>
      <c r="B78" s="13" t="s">
        <v>126</v>
      </c>
      <c r="C78" s="10" t="s">
        <v>242</v>
      </c>
      <c r="D78" s="38">
        <f>КС!D78</f>
        <v>0</v>
      </c>
      <c r="E78" s="38">
        <f>'ДС(6-26)'!D78</f>
        <v>0</v>
      </c>
      <c r="F78" s="38">
        <f t="shared" si="5"/>
        <v>0</v>
      </c>
      <c r="G78" s="38">
        <f>' Профилактика 6-26'!D80</f>
        <v>0</v>
      </c>
      <c r="H78" s="38">
        <f>'Диспан.набл.(КП) '!D78</f>
        <v>0</v>
      </c>
      <c r="I78" s="38">
        <f>'Дистанционное набл.(КП)'!D79</f>
        <v>0</v>
      </c>
      <c r="J78" s="38">
        <f>'Центры здоровья'!D78</f>
        <v>0</v>
      </c>
      <c r="K78" s="38">
        <f>'АПУ неотл.пом.(6-26)'!D78</f>
        <v>0</v>
      </c>
      <c r="L78" s="38">
        <f>'АПУ обращения  (6-26)'!D78</f>
        <v>0</v>
      </c>
      <c r="M78" s="38">
        <f>'ОДИ ПГГ(6-26)'!D78</f>
        <v>0</v>
      </c>
      <c r="N78" s="38">
        <f>'Школа(7-26)'!D77</f>
        <v>0</v>
      </c>
      <c r="O78" s="38">
        <f>'ФАП(6-26)'!D78</f>
        <v>0</v>
      </c>
      <c r="P78" s="38"/>
      <c r="Q78" s="38">
        <f>' СМП '!D78</f>
        <v>0</v>
      </c>
      <c r="R78" s="38">
        <f>'Гемодиализ по видам МП(6-26)'!D78</f>
        <v>0</v>
      </c>
      <c r="S78" s="38">
        <f>'Мед.реаб.(АПУ,ДС,КС)(6-26) '!D78</f>
        <v>0</v>
      </c>
      <c r="T78" s="38">
        <f t="shared" si="6"/>
        <v>0</v>
      </c>
    </row>
    <row r="79" spans="1:20" s="1" customFormat="1" ht="24" x14ac:dyDescent="0.2">
      <c r="A79" s="20">
        <v>68</v>
      </c>
      <c r="B79" s="13" t="s">
        <v>127</v>
      </c>
      <c r="C79" s="10" t="s">
        <v>243</v>
      </c>
      <c r="D79" s="38">
        <f>КС!D79</f>
        <v>0</v>
      </c>
      <c r="E79" s="38">
        <f>'ДС(6-26)'!D79</f>
        <v>0</v>
      </c>
      <c r="F79" s="38">
        <f t="shared" si="5"/>
        <v>0</v>
      </c>
      <c r="G79" s="38">
        <f>' Профилактика 6-26'!D81</f>
        <v>0</v>
      </c>
      <c r="H79" s="38">
        <f>'Диспан.набл.(КП) '!D79</f>
        <v>0</v>
      </c>
      <c r="I79" s="38">
        <f>'Дистанционное набл.(КП)'!D80</f>
        <v>0</v>
      </c>
      <c r="J79" s="38">
        <f>'Центры здоровья'!D79</f>
        <v>0</v>
      </c>
      <c r="K79" s="38">
        <f>'АПУ неотл.пом.(6-26)'!D79</f>
        <v>0</v>
      </c>
      <c r="L79" s="38">
        <f>'АПУ обращения  (6-26)'!D79</f>
        <v>0</v>
      </c>
      <c r="M79" s="38">
        <f>'ОДИ ПГГ(6-26)'!D79</f>
        <v>0</v>
      </c>
      <c r="N79" s="38">
        <f>'Школа(7-26)'!D78</f>
        <v>0</v>
      </c>
      <c r="O79" s="38">
        <f>'ФАП(6-26)'!D79</f>
        <v>0</v>
      </c>
      <c r="P79" s="38"/>
      <c r="Q79" s="38">
        <f>' СМП '!D79</f>
        <v>0</v>
      </c>
      <c r="R79" s="38">
        <f>'Гемодиализ по видам МП(6-26)'!D79</f>
        <v>0</v>
      </c>
      <c r="S79" s="38">
        <f>'Мед.реаб.(АПУ,ДС,КС)(6-26) '!D79</f>
        <v>0</v>
      </c>
      <c r="T79" s="38">
        <f t="shared" si="6"/>
        <v>0</v>
      </c>
    </row>
    <row r="80" spans="1:20" s="1" customFormat="1" ht="24" x14ac:dyDescent="0.2">
      <c r="A80" s="20">
        <v>69</v>
      </c>
      <c r="B80" s="12" t="s">
        <v>128</v>
      </c>
      <c r="C80" s="10" t="s">
        <v>244</v>
      </c>
      <c r="D80" s="38">
        <f>КС!D80</f>
        <v>0</v>
      </c>
      <c r="E80" s="38">
        <f>'ДС(6-26)'!D80</f>
        <v>0</v>
      </c>
      <c r="F80" s="38">
        <f t="shared" si="5"/>
        <v>305926922</v>
      </c>
      <c r="G80" s="38">
        <f>' Профилактика 6-26'!D82</f>
        <v>71124481</v>
      </c>
      <c r="H80" s="38">
        <f>'Диспан.набл.(КП) '!D80</f>
        <v>13456</v>
      </c>
      <c r="I80" s="38">
        <f>'Дистанционное набл.(КП)'!D81</f>
        <v>0</v>
      </c>
      <c r="J80" s="38">
        <f>'Центры здоровья'!D80</f>
        <v>0</v>
      </c>
      <c r="K80" s="38">
        <f>'АПУ неотл.пом.(6-26)'!D80</f>
        <v>0</v>
      </c>
      <c r="L80" s="38">
        <f>'АПУ обращения  (6-26)'!D80</f>
        <v>234788985</v>
      </c>
      <c r="M80" s="38">
        <f>'ОДИ ПГГ(6-26)'!D80</f>
        <v>0</v>
      </c>
      <c r="N80" s="38">
        <f>'Школа(7-26)'!D79</f>
        <v>0</v>
      </c>
      <c r="O80" s="38">
        <f>'ФАП(6-26)'!D80</f>
        <v>0</v>
      </c>
      <c r="P80" s="38"/>
      <c r="Q80" s="38">
        <f>' СМП '!D80</f>
        <v>0</v>
      </c>
      <c r="R80" s="38">
        <f>'Гемодиализ по видам МП(6-26)'!D80</f>
        <v>0</v>
      </c>
      <c r="S80" s="38">
        <f>'Мед.реаб.(АПУ,ДС,КС)(6-26) '!D80</f>
        <v>0</v>
      </c>
      <c r="T80" s="38">
        <f t="shared" si="6"/>
        <v>305926922</v>
      </c>
    </row>
    <row r="81" spans="1:20" s="1" customFormat="1" ht="24" x14ac:dyDescent="0.2">
      <c r="A81" s="20">
        <v>70</v>
      </c>
      <c r="B81" s="12" t="s">
        <v>129</v>
      </c>
      <c r="C81" s="10" t="s">
        <v>245</v>
      </c>
      <c r="D81" s="38">
        <f>КС!D81</f>
        <v>0</v>
      </c>
      <c r="E81" s="38">
        <f>'ДС(6-26)'!D81</f>
        <v>0</v>
      </c>
      <c r="F81" s="38">
        <f t="shared" si="5"/>
        <v>0</v>
      </c>
      <c r="G81" s="38">
        <f>' Профилактика 6-26'!D83</f>
        <v>0</v>
      </c>
      <c r="H81" s="38">
        <f>'Диспан.набл.(КП) '!D81</f>
        <v>0</v>
      </c>
      <c r="I81" s="38">
        <f>'Дистанционное набл.(КП)'!D82</f>
        <v>0</v>
      </c>
      <c r="J81" s="38">
        <f>'Центры здоровья'!D81</f>
        <v>0</v>
      </c>
      <c r="K81" s="38">
        <f>'АПУ неотл.пом.(6-26)'!D81</f>
        <v>0</v>
      </c>
      <c r="L81" s="38">
        <f>'АПУ обращения  (6-26)'!D81</f>
        <v>0</v>
      </c>
      <c r="M81" s="38">
        <f>'ОДИ ПГГ(6-26)'!D81</f>
        <v>0</v>
      </c>
      <c r="N81" s="38">
        <f>'Школа(7-26)'!D80</f>
        <v>0</v>
      </c>
      <c r="O81" s="38">
        <f>'ФАП(6-26)'!D81</f>
        <v>0</v>
      </c>
      <c r="P81" s="38"/>
      <c r="Q81" s="38">
        <f>' СМП '!D81</f>
        <v>0</v>
      </c>
      <c r="R81" s="38">
        <f>'Гемодиализ по видам МП(6-26)'!D81</f>
        <v>0</v>
      </c>
      <c r="S81" s="38">
        <f>'Мед.реаб.(АПУ,ДС,КС)(6-26) '!D81</f>
        <v>0</v>
      </c>
      <c r="T81" s="38">
        <f t="shared" si="6"/>
        <v>0</v>
      </c>
    </row>
    <row r="82" spans="1:20" s="1" customFormat="1" ht="24" x14ac:dyDescent="0.2">
      <c r="A82" s="20">
        <v>71</v>
      </c>
      <c r="B82" s="12" t="s">
        <v>130</v>
      </c>
      <c r="C82" s="10" t="s">
        <v>246</v>
      </c>
      <c r="D82" s="38">
        <f>КС!D82</f>
        <v>0</v>
      </c>
      <c r="E82" s="38">
        <f>'ДС(6-26)'!D82</f>
        <v>0</v>
      </c>
      <c r="F82" s="38">
        <f t="shared" si="5"/>
        <v>0</v>
      </c>
      <c r="G82" s="38">
        <f>' Профилактика 6-26'!D84</f>
        <v>0</v>
      </c>
      <c r="H82" s="38">
        <f>'Диспан.набл.(КП) '!D82</f>
        <v>0</v>
      </c>
      <c r="I82" s="38">
        <f>'Дистанционное набл.(КП)'!D83</f>
        <v>0</v>
      </c>
      <c r="J82" s="38">
        <f>'Центры здоровья'!D82</f>
        <v>0</v>
      </c>
      <c r="K82" s="38">
        <f>'АПУ неотл.пом.(6-26)'!D82</f>
        <v>0</v>
      </c>
      <c r="L82" s="38">
        <f>'АПУ обращения  (6-26)'!D82</f>
        <v>0</v>
      </c>
      <c r="M82" s="38">
        <f>'ОДИ ПГГ(6-26)'!D82</f>
        <v>0</v>
      </c>
      <c r="N82" s="38">
        <f>'Школа(7-26)'!D81</f>
        <v>0</v>
      </c>
      <c r="O82" s="38">
        <f>'ФАП(6-26)'!D82</f>
        <v>0</v>
      </c>
      <c r="P82" s="38"/>
      <c r="Q82" s="38">
        <f>' СМП '!D82</f>
        <v>0</v>
      </c>
      <c r="R82" s="38">
        <f>'Гемодиализ по видам МП(6-26)'!D82</f>
        <v>0</v>
      </c>
      <c r="S82" s="38">
        <f>'Мед.реаб.(АПУ,ДС,КС)(6-26) '!D82</f>
        <v>0</v>
      </c>
      <c r="T82" s="38">
        <f t="shared" si="6"/>
        <v>0</v>
      </c>
    </row>
    <row r="83" spans="1:20" s="1" customFormat="1" x14ac:dyDescent="0.2">
      <c r="A83" s="20">
        <v>72</v>
      </c>
      <c r="B83" s="21" t="s">
        <v>131</v>
      </c>
      <c r="C83" s="10" t="s">
        <v>132</v>
      </c>
      <c r="D83" s="38">
        <f>КС!D83</f>
        <v>408369532</v>
      </c>
      <c r="E83" s="38">
        <f>'ДС(6-26)'!D83</f>
        <v>62621184</v>
      </c>
      <c r="F83" s="38">
        <f t="shared" si="5"/>
        <v>646654907.14999998</v>
      </c>
      <c r="G83" s="38">
        <f>' Профилактика 6-26'!D85</f>
        <v>305124533</v>
      </c>
      <c r="H83" s="38">
        <f>'Диспан.набл.(КП) '!D83</f>
        <v>77678964</v>
      </c>
      <c r="I83" s="38">
        <f>'Дистанционное набл.(КП)'!D84</f>
        <v>1632998</v>
      </c>
      <c r="J83" s="38">
        <f>'Центры здоровья'!D83</f>
        <v>6512317.1500000004</v>
      </c>
      <c r="K83" s="38">
        <f>'АПУ неотл.пом.(6-26)'!D83</f>
        <v>47389582</v>
      </c>
      <c r="L83" s="38">
        <f>'АПУ обращения  (6-26)'!D83</f>
        <v>169041737</v>
      </c>
      <c r="M83" s="38">
        <f>'ОДИ ПГГ(6-26)'!D83</f>
        <v>16799218</v>
      </c>
      <c r="N83" s="38">
        <f>'Школа(7-26)'!D82</f>
        <v>19712486</v>
      </c>
      <c r="O83" s="38">
        <f>'ФАП(6-26)'!D83</f>
        <v>2763072</v>
      </c>
      <c r="P83" s="38"/>
      <c r="Q83" s="38">
        <f>' СМП '!D83</f>
        <v>0</v>
      </c>
      <c r="R83" s="38">
        <f>'Гемодиализ по видам МП(6-26)'!D83</f>
        <v>0</v>
      </c>
      <c r="S83" s="38">
        <f>'Мед.реаб.(АПУ,ДС,КС)(6-26) '!D83</f>
        <v>9463419</v>
      </c>
      <c r="T83" s="38">
        <f t="shared" si="6"/>
        <v>1127109042.1500001</v>
      </c>
    </row>
    <row r="84" spans="1:20" s="1" customFormat="1" ht="13.5" customHeight="1" x14ac:dyDescent="0.2">
      <c r="A84" s="20">
        <v>73</v>
      </c>
      <c r="B84" s="12" t="s">
        <v>133</v>
      </c>
      <c r="C84" s="10" t="s">
        <v>247</v>
      </c>
      <c r="D84" s="38">
        <f>КС!D84</f>
        <v>134386305</v>
      </c>
      <c r="E84" s="38">
        <f>'ДС(6-26)'!D84</f>
        <v>104274657</v>
      </c>
      <c r="F84" s="38">
        <f t="shared" si="5"/>
        <v>1065122416</v>
      </c>
      <c r="G84" s="38">
        <f>' Профилактика 6-26'!D86</f>
        <v>496788832</v>
      </c>
      <c r="H84" s="38">
        <f>'Диспан.набл.(КП) '!D84</f>
        <v>156525180</v>
      </c>
      <c r="I84" s="38">
        <f>'Дистанционное набл.(КП)'!D85</f>
        <v>3292728</v>
      </c>
      <c r="J84" s="38">
        <f>'Центры здоровья'!D84</f>
        <v>5717718</v>
      </c>
      <c r="K84" s="38">
        <f>'АПУ неотл.пом.(6-26)'!D84</f>
        <v>80728065</v>
      </c>
      <c r="L84" s="38">
        <f>'АПУ обращения  (6-26)'!D84</f>
        <v>230760024</v>
      </c>
      <c r="M84" s="38">
        <f>'ОДИ ПГГ(6-26)'!D84</f>
        <v>47483293</v>
      </c>
      <c r="N84" s="38">
        <f>'Школа(7-26)'!D83</f>
        <v>38316671</v>
      </c>
      <c r="O84" s="38">
        <f>'ФАП(6-26)'!D84</f>
        <v>5509905</v>
      </c>
      <c r="P84" s="38"/>
      <c r="Q84" s="38">
        <f>' СМП '!D84</f>
        <v>0</v>
      </c>
      <c r="R84" s="38">
        <f>'Гемодиализ по видам МП(6-26)'!D84</f>
        <v>0</v>
      </c>
      <c r="S84" s="38">
        <f>'Мед.реаб.(АПУ,ДС,КС)(6-26) '!D84</f>
        <v>87506760</v>
      </c>
      <c r="T84" s="38">
        <f t="shared" si="6"/>
        <v>1391290138</v>
      </c>
    </row>
    <row r="85" spans="1:20" s="1" customFormat="1" ht="14.25" customHeight="1" x14ac:dyDescent="0.2">
      <c r="A85" s="20">
        <v>74</v>
      </c>
      <c r="B85" s="21" t="s">
        <v>134</v>
      </c>
      <c r="C85" s="10" t="s">
        <v>35</v>
      </c>
      <c r="D85" s="38">
        <f>КС!D85</f>
        <v>1208037982</v>
      </c>
      <c r="E85" s="38">
        <f>'ДС(6-26)'!D85</f>
        <v>167957423</v>
      </c>
      <c r="F85" s="38">
        <f t="shared" si="5"/>
        <v>677970925.24000001</v>
      </c>
      <c r="G85" s="38">
        <f>' Профилактика 6-26'!D87</f>
        <v>252966483</v>
      </c>
      <c r="H85" s="38">
        <f>'Диспан.набл.(КП) '!D85</f>
        <v>105528021</v>
      </c>
      <c r="I85" s="38">
        <f>'Дистанционное набл.(КП)'!D86</f>
        <v>2344533</v>
      </c>
      <c r="J85" s="38">
        <f>'Центры здоровья'!D85</f>
        <v>6666686.2400000021</v>
      </c>
      <c r="K85" s="38">
        <f>'АПУ неотл.пом.(6-26)'!D85</f>
        <v>78736368</v>
      </c>
      <c r="L85" s="38">
        <f>'АПУ обращения  (6-26)'!D85</f>
        <v>165644272</v>
      </c>
      <c r="M85" s="38">
        <f>'ОДИ ПГГ(6-26)'!D85</f>
        <v>42437003</v>
      </c>
      <c r="N85" s="38">
        <f>'Школа(7-26)'!D84</f>
        <v>20889384</v>
      </c>
      <c r="O85" s="38">
        <f>'ФАП(6-26)'!D85</f>
        <v>2758175</v>
      </c>
      <c r="P85" s="38"/>
      <c r="Q85" s="38">
        <f>' СМП '!D85</f>
        <v>0</v>
      </c>
      <c r="R85" s="38">
        <f>'Гемодиализ по видам МП(6-26)'!D85</f>
        <v>0</v>
      </c>
      <c r="S85" s="38">
        <f>'Мед.реаб.(АПУ,ДС,КС)(6-26) '!D85</f>
        <v>72212637</v>
      </c>
      <c r="T85" s="38">
        <f t="shared" si="6"/>
        <v>2126178967.24</v>
      </c>
    </row>
    <row r="86" spans="1:20" s="1" customFormat="1" x14ac:dyDescent="0.2">
      <c r="A86" s="20">
        <v>75</v>
      </c>
      <c r="B86" s="12" t="s">
        <v>135</v>
      </c>
      <c r="C86" s="10" t="s">
        <v>413</v>
      </c>
      <c r="D86" s="38">
        <f>КС!D86</f>
        <v>39764859</v>
      </c>
      <c r="E86" s="38">
        <f>'ДС(6-26)'!D86</f>
        <v>59799564</v>
      </c>
      <c r="F86" s="38">
        <f t="shared" si="5"/>
        <v>649025056.03999996</v>
      </c>
      <c r="G86" s="38">
        <f>' Профилактика 6-26'!D88</f>
        <v>330148681</v>
      </c>
      <c r="H86" s="38">
        <f>'Диспан.набл.(КП) '!D86</f>
        <v>57616159</v>
      </c>
      <c r="I86" s="38">
        <f>'Дистанционное набл.(КП)'!D87</f>
        <v>1356374</v>
      </c>
      <c r="J86" s="38">
        <f>'Центры здоровья'!D86</f>
        <v>0</v>
      </c>
      <c r="K86" s="38">
        <f>'АПУ неотл.пом.(6-26)'!D86</f>
        <v>30438966.039999999</v>
      </c>
      <c r="L86" s="38">
        <f>'АПУ обращения  (6-26)'!D86</f>
        <v>180883912</v>
      </c>
      <c r="M86" s="38">
        <f>'ОДИ ПГГ(6-26)'!D86</f>
        <v>17108593</v>
      </c>
      <c r="N86" s="38">
        <f>'Школа(7-26)'!D85</f>
        <v>15677682</v>
      </c>
      <c r="O86" s="38">
        <f>'ФАП(6-26)'!D86</f>
        <v>15794689</v>
      </c>
      <c r="P86" s="38"/>
      <c r="Q86" s="38">
        <f>' СМП '!D86</f>
        <v>0</v>
      </c>
      <c r="R86" s="38">
        <f>'Гемодиализ по видам МП(6-26)'!D86</f>
        <v>0</v>
      </c>
      <c r="S86" s="38">
        <f>'Мед.реаб.(АПУ,ДС,КС)(6-26) '!D86</f>
        <v>20035241</v>
      </c>
      <c r="T86" s="38">
        <f t="shared" si="6"/>
        <v>768624720.03999996</v>
      </c>
    </row>
    <row r="87" spans="1:20" s="1" customFormat="1" x14ac:dyDescent="0.2">
      <c r="A87" s="20">
        <v>76</v>
      </c>
      <c r="B87" s="12" t="s">
        <v>136</v>
      </c>
      <c r="C87" s="10" t="s">
        <v>36</v>
      </c>
      <c r="D87" s="38">
        <f>КС!D87</f>
        <v>841385156</v>
      </c>
      <c r="E87" s="38">
        <f>'ДС(6-26)'!D87</f>
        <v>133791937</v>
      </c>
      <c r="F87" s="38">
        <f t="shared" si="5"/>
        <v>1098333256.73</v>
      </c>
      <c r="G87" s="38">
        <f>' Профилактика 6-26'!D89</f>
        <v>461817412</v>
      </c>
      <c r="H87" s="38">
        <f>'Диспан.набл.(КП) '!D87</f>
        <v>160153275</v>
      </c>
      <c r="I87" s="38">
        <f>'Дистанционное набл.(КП)'!D88</f>
        <v>3833273</v>
      </c>
      <c r="J87" s="38">
        <f>'Центры здоровья'!D87</f>
        <v>8465188.7300000023</v>
      </c>
      <c r="K87" s="38">
        <f>'АПУ неотл.пом.(6-26)'!D87</f>
        <v>44600757</v>
      </c>
      <c r="L87" s="38">
        <f>'АПУ обращения  (6-26)'!D87</f>
        <v>262156296</v>
      </c>
      <c r="M87" s="38">
        <f>'ОДИ ПГГ(6-26)'!D87</f>
        <v>108810755</v>
      </c>
      <c r="N87" s="38">
        <f>'Школа(7-26)'!D86</f>
        <v>42225520</v>
      </c>
      <c r="O87" s="38">
        <f>'ФАП(6-26)'!D87</f>
        <v>6270780</v>
      </c>
      <c r="P87" s="38"/>
      <c r="Q87" s="38">
        <f>' СМП '!D87</f>
        <v>0</v>
      </c>
      <c r="R87" s="38">
        <f>'Гемодиализ по видам МП(6-26)'!D87</f>
        <v>0</v>
      </c>
      <c r="S87" s="38">
        <f>'Мед.реаб.(АПУ,ДС,КС)(6-26) '!D87</f>
        <v>75729494</v>
      </c>
      <c r="T87" s="38">
        <f t="shared" si="6"/>
        <v>2149239843.73</v>
      </c>
    </row>
    <row r="88" spans="1:20" s="1" customFormat="1" x14ac:dyDescent="0.2">
      <c r="A88" s="20">
        <v>77</v>
      </c>
      <c r="B88" s="12" t="s">
        <v>137</v>
      </c>
      <c r="C88" s="10" t="s">
        <v>49</v>
      </c>
      <c r="D88" s="38">
        <f>КС!D88</f>
        <v>683411485</v>
      </c>
      <c r="E88" s="38">
        <f>'ДС(6-26)'!D88</f>
        <v>95378137</v>
      </c>
      <c r="F88" s="38">
        <f t="shared" si="5"/>
        <v>546330086.26999998</v>
      </c>
      <c r="G88" s="38">
        <f>' Профилактика 6-26'!D90</f>
        <v>310824167</v>
      </c>
      <c r="H88" s="38">
        <f>'Диспан.набл.(КП) '!D88</f>
        <v>185689</v>
      </c>
      <c r="I88" s="38">
        <f>'Дистанционное набл.(КП)'!D89</f>
        <v>0</v>
      </c>
      <c r="J88" s="38">
        <f>'Центры здоровья'!D88</f>
        <v>0</v>
      </c>
      <c r="K88" s="38">
        <f>'АПУ неотл.пом.(6-26)'!D88</f>
        <v>59078990.269999996</v>
      </c>
      <c r="L88" s="38">
        <f>'АПУ обращения  (6-26)'!D88</f>
        <v>148638313</v>
      </c>
      <c r="M88" s="38">
        <f>'ОДИ ПГГ(6-26)'!D88</f>
        <v>25519354</v>
      </c>
      <c r="N88" s="38">
        <f>'Школа(7-26)'!D87</f>
        <v>2083573</v>
      </c>
      <c r="O88" s="38">
        <f>'ФАП(6-26)'!D88</f>
        <v>0</v>
      </c>
      <c r="P88" s="38"/>
      <c r="Q88" s="38">
        <f>' СМП '!D88</f>
        <v>0</v>
      </c>
      <c r="R88" s="38">
        <f>'Гемодиализ по видам МП(6-26)'!D88</f>
        <v>0</v>
      </c>
      <c r="S88" s="38">
        <f>'Мед.реаб.(АПУ,ДС,КС)(6-26) '!D88</f>
        <v>238948860</v>
      </c>
      <c r="T88" s="38">
        <f t="shared" si="6"/>
        <v>1564068568.27</v>
      </c>
    </row>
    <row r="89" spans="1:20" s="1" customFormat="1" x14ac:dyDescent="0.2">
      <c r="A89" s="20">
        <v>78</v>
      </c>
      <c r="B89" s="12" t="s">
        <v>138</v>
      </c>
      <c r="C89" s="10" t="s">
        <v>228</v>
      </c>
      <c r="D89" s="38">
        <f>КС!D89</f>
        <v>1377295335</v>
      </c>
      <c r="E89" s="38">
        <f>'ДС(6-26)'!D89</f>
        <v>76527328</v>
      </c>
      <c r="F89" s="38">
        <f t="shared" si="5"/>
        <v>797008002.62</v>
      </c>
      <c r="G89" s="38">
        <f>' Профилактика 6-26'!D91</f>
        <v>349084945</v>
      </c>
      <c r="H89" s="38">
        <f>'Диспан.набл.(КП) '!D89</f>
        <v>129490008</v>
      </c>
      <c r="I89" s="38">
        <f>'Дистанционное набл.(КП)'!D90</f>
        <v>3028367</v>
      </c>
      <c r="J89" s="38">
        <f>'Центры здоровья'!D89</f>
        <v>27778233.619999997</v>
      </c>
      <c r="K89" s="38">
        <f>'АПУ неотл.пом.(6-26)'!D89</f>
        <v>42105387</v>
      </c>
      <c r="L89" s="38">
        <f>'АПУ обращения  (6-26)'!D89</f>
        <v>175408662</v>
      </c>
      <c r="M89" s="38">
        <f>'ОДИ ПГГ(6-26)'!D89</f>
        <v>38992130</v>
      </c>
      <c r="N89" s="38">
        <f>'Школа(7-26)'!D88</f>
        <v>28334484</v>
      </c>
      <c r="O89" s="38">
        <f>'ФАП(6-26)'!D89</f>
        <v>2785786</v>
      </c>
      <c r="P89" s="38"/>
      <c r="Q89" s="38">
        <f>' СМП '!D89</f>
        <v>0</v>
      </c>
      <c r="R89" s="38">
        <f>'Гемодиализ по видам МП(6-26)'!D89</f>
        <v>6111790</v>
      </c>
      <c r="S89" s="38">
        <f>'Мед.реаб.(АПУ,ДС,КС)(6-26) '!D89</f>
        <v>135558110</v>
      </c>
      <c r="T89" s="38">
        <f t="shared" si="6"/>
        <v>2392500565.6199999</v>
      </c>
    </row>
    <row r="90" spans="1:20" s="1" customFormat="1" x14ac:dyDescent="0.2">
      <c r="A90" s="20">
        <v>79</v>
      </c>
      <c r="B90" s="12" t="s">
        <v>139</v>
      </c>
      <c r="C90" s="10" t="s">
        <v>309</v>
      </c>
      <c r="D90" s="38">
        <f>КС!D90</f>
        <v>504133974</v>
      </c>
      <c r="E90" s="38">
        <f>'ДС(6-26)'!D90</f>
        <v>11223273</v>
      </c>
      <c r="F90" s="38">
        <f t="shared" si="5"/>
        <v>78201097</v>
      </c>
      <c r="G90" s="38">
        <f>' Профилактика 6-26'!D92</f>
        <v>23476112</v>
      </c>
      <c r="H90" s="38">
        <f>'Диспан.набл.(КП) '!D90</f>
        <v>0</v>
      </c>
      <c r="I90" s="38">
        <f>'Дистанционное набл.(КП)'!D91</f>
        <v>0</v>
      </c>
      <c r="J90" s="38">
        <f>'Центры здоровья'!D90</f>
        <v>0</v>
      </c>
      <c r="K90" s="38">
        <f>'АПУ неотл.пом.(6-26)'!D90</f>
        <v>0</v>
      </c>
      <c r="L90" s="38">
        <f>'АПУ обращения  (6-26)'!D90</f>
        <v>53867017</v>
      </c>
      <c r="M90" s="38">
        <f>'ОДИ ПГГ(6-26)'!D90</f>
        <v>0</v>
      </c>
      <c r="N90" s="38">
        <f>'Школа(7-26)'!D89</f>
        <v>857968</v>
      </c>
      <c r="O90" s="38">
        <f>'ФАП(6-26)'!D90</f>
        <v>0</v>
      </c>
      <c r="P90" s="38"/>
      <c r="Q90" s="38">
        <f>' СМП '!D90</f>
        <v>0</v>
      </c>
      <c r="R90" s="38">
        <f>'Гемодиализ по видам МП(6-26)'!D90</f>
        <v>0</v>
      </c>
      <c r="S90" s="38">
        <f>'Мед.реаб.(АПУ,ДС,КС)(6-26) '!D90</f>
        <v>0</v>
      </c>
      <c r="T90" s="38">
        <f t="shared" si="6"/>
        <v>593558344</v>
      </c>
    </row>
    <row r="91" spans="1:20" s="1" customFormat="1" x14ac:dyDescent="0.2">
      <c r="A91" s="20">
        <v>80</v>
      </c>
      <c r="B91" s="13" t="s">
        <v>140</v>
      </c>
      <c r="C91" s="10" t="s">
        <v>258</v>
      </c>
      <c r="D91" s="38">
        <f>КС!D91</f>
        <v>0</v>
      </c>
      <c r="E91" s="38">
        <f>'ДС(6-26)'!D91</f>
        <v>0</v>
      </c>
      <c r="F91" s="38">
        <f t="shared" si="5"/>
        <v>0</v>
      </c>
      <c r="G91" s="38">
        <f>' Профилактика 6-26'!D93</f>
        <v>0</v>
      </c>
      <c r="H91" s="38">
        <f>'Диспан.набл.(КП) '!D91</f>
        <v>0</v>
      </c>
      <c r="I91" s="38">
        <f>'Дистанционное набл.(КП)'!D92</f>
        <v>0</v>
      </c>
      <c r="J91" s="38">
        <f>'Центры здоровья'!D91</f>
        <v>0</v>
      </c>
      <c r="K91" s="38">
        <f>'АПУ неотл.пом.(6-26)'!D91</f>
        <v>0</v>
      </c>
      <c r="L91" s="38">
        <f>'АПУ обращения  (6-26)'!D91</f>
        <v>0</v>
      </c>
      <c r="M91" s="38">
        <f>'ОДИ ПГГ(6-26)'!D91</f>
        <v>0</v>
      </c>
      <c r="N91" s="38">
        <f>'Школа(7-26)'!D90</f>
        <v>0</v>
      </c>
      <c r="O91" s="38">
        <f>'ФАП(6-26)'!D91</f>
        <v>0</v>
      </c>
      <c r="P91" s="38"/>
      <c r="Q91" s="38">
        <f>' СМП '!D91</f>
        <v>3433822207</v>
      </c>
      <c r="R91" s="38">
        <f>'Гемодиализ по видам МП(6-26)'!D91</f>
        <v>0</v>
      </c>
      <c r="S91" s="38">
        <f>'Мед.реаб.(АПУ,ДС,КС)(6-26) '!D91</f>
        <v>0</v>
      </c>
      <c r="T91" s="38">
        <f t="shared" si="6"/>
        <v>3433822207</v>
      </c>
    </row>
    <row r="92" spans="1:20" s="1" customFormat="1" ht="24" x14ac:dyDescent="0.2">
      <c r="A92" s="256">
        <v>81</v>
      </c>
      <c r="B92" s="259" t="s">
        <v>141</v>
      </c>
      <c r="C92" s="16" t="s">
        <v>248</v>
      </c>
      <c r="D92" s="38">
        <f>КС!D92</f>
        <v>45424837</v>
      </c>
      <c r="E92" s="38">
        <f>'ДС(6-26)'!D92</f>
        <v>143675144</v>
      </c>
      <c r="F92" s="38">
        <f t="shared" si="5"/>
        <v>85385284</v>
      </c>
      <c r="G92" s="38">
        <f>' Профилактика 6-26'!D94</f>
        <v>32687373</v>
      </c>
      <c r="H92" s="38">
        <f>'Диспан.набл.(КП) '!D92</f>
        <v>1330890</v>
      </c>
      <c r="I92" s="38">
        <f>'Дистанционное набл.(КП)'!D93</f>
        <v>16003</v>
      </c>
      <c r="J92" s="38">
        <f>'Центры здоровья'!D92</f>
        <v>0</v>
      </c>
      <c r="K92" s="38">
        <f>'АПУ неотл.пом.(6-26)'!D92</f>
        <v>10939957</v>
      </c>
      <c r="L92" s="38">
        <f>'АПУ обращения  (6-26)'!D92</f>
        <v>37975064</v>
      </c>
      <c r="M92" s="38">
        <f>'ОДИ ПГГ(6-26)'!D92</f>
        <v>2352106</v>
      </c>
      <c r="N92" s="38">
        <f>'Школа(7-26)'!D91</f>
        <v>83891</v>
      </c>
      <c r="O92" s="38">
        <f>'ФАП(6-26)'!D92</f>
        <v>0</v>
      </c>
      <c r="P92" s="38"/>
      <c r="Q92" s="38">
        <f>' СМП '!D92</f>
        <v>0</v>
      </c>
      <c r="R92" s="38">
        <f>'Гемодиализ по видам МП(6-26)'!D92</f>
        <v>0</v>
      </c>
      <c r="S92" s="38">
        <f>'Мед.реаб.(АПУ,ДС,КС)(6-26) '!D92</f>
        <v>0</v>
      </c>
      <c r="T92" s="38">
        <f t="shared" si="6"/>
        <v>274485265</v>
      </c>
    </row>
    <row r="93" spans="1:20" s="1" customFormat="1" ht="36" x14ac:dyDescent="0.2">
      <c r="A93" s="257"/>
      <c r="B93" s="260"/>
      <c r="C93" s="10" t="s">
        <v>307</v>
      </c>
      <c r="D93" s="38">
        <f>КС!D93</f>
        <v>0</v>
      </c>
      <c r="E93" s="38">
        <f>'ДС(6-26)'!D93</f>
        <v>0</v>
      </c>
      <c r="F93" s="38">
        <f t="shared" si="5"/>
        <v>41559846</v>
      </c>
      <c r="G93" s="38">
        <f>' Профилактика 6-26'!D95</f>
        <v>24405858</v>
      </c>
      <c r="H93" s="38">
        <f>'Диспан.набл.(КП) '!D93</f>
        <v>1330890</v>
      </c>
      <c r="I93" s="38">
        <f>'Дистанционное набл.(КП)'!D94</f>
        <v>16003</v>
      </c>
      <c r="J93" s="38">
        <f>'Центры здоровья'!D93</f>
        <v>0</v>
      </c>
      <c r="K93" s="38">
        <f>'АПУ неотл.пом.(6-26)'!D93</f>
        <v>3432083</v>
      </c>
      <c r="L93" s="38">
        <f>'АПУ обращения  (6-26)'!D93</f>
        <v>9939015</v>
      </c>
      <c r="M93" s="38">
        <f>'ОДИ ПГГ(6-26)'!D93</f>
        <v>2352106</v>
      </c>
      <c r="N93" s="38">
        <f>'Школа(7-26)'!D92</f>
        <v>83891</v>
      </c>
      <c r="O93" s="38">
        <f>'ФАП(6-26)'!D93</f>
        <v>0</v>
      </c>
      <c r="P93" s="38"/>
      <c r="Q93" s="38">
        <f>' СМП '!D93</f>
        <v>0</v>
      </c>
      <c r="R93" s="38">
        <f>'Гемодиализ по видам МП(6-26)'!D93</f>
        <v>0</v>
      </c>
      <c r="S93" s="38">
        <f>'Мед.реаб.(АПУ,ДС,КС)(6-26) '!D93</f>
        <v>0</v>
      </c>
      <c r="T93" s="38">
        <f t="shared" si="6"/>
        <v>41559846</v>
      </c>
    </row>
    <row r="94" spans="1:20" s="1" customFormat="1" ht="24" x14ac:dyDescent="0.2">
      <c r="A94" s="257"/>
      <c r="B94" s="260"/>
      <c r="C94" s="10" t="s">
        <v>249</v>
      </c>
      <c r="D94" s="38">
        <f>КС!D94</f>
        <v>0</v>
      </c>
      <c r="E94" s="38">
        <f>'ДС(6-26)'!D94</f>
        <v>0</v>
      </c>
      <c r="F94" s="38">
        <f t="shared" si="5"/>
        <v>13595210</v>
      </c>
      <c r="G94" s="38">
        <f>' Профилактика 6-26'!D96</f>
        <v>5176302</v>
      </c>
      <c r="H94" s="38">
        <f>'Диспан.набл.(КП) '!D94</f>
        <v>0</v>
      </c>
      <c r="I94" s="38">
        <f>'Дистанционное набл.(КП)'!D95</f>
        <v>0</v>
      </c>
      <c r="J94" s="38">
        <f>'Центры здоровья'!D94</f>
        <v>0</v>
      </c>
      <c r="K94" s="38">
        <f>'АПУ неотл.пом.(6-26)'!D94</f>
        <v>0</v>
      </c>
      <c r="L94" s="38">
        <f>'АПУ обращения  (6-26)'!D94</f>
        <v>8418908</v>
      </c>
      <c r="M94" s="38">
        <f>'ОДИ ПГГ(6-26)'!D94</f>
        <v>0</v>
      </c>
      <c r="N94" s="38">
        <f>'Школа(7-26)'!D93</f>
        <v>0</v>
      </c>
      <c r="O94" s="38">
        <f>'ФАП(6-26)'!D94</f>
        <v>0</v>
      </c>
      <c r="P94" s="38"/>
      <c r="Q94" s="38">
        <f>' СМП '!D94</f>
        <v>0</v>
      </c>
      <c r="R94" s="38">
        <f>'Гемодиализ по видам МП(6-26)'!D94</f>
        <v>0</v>
      </c>
      <c r="S94" s="38">
        <f>'Мед.реаб.(АПУ,ДС,КС)(6-26) '!D94</f>
        <v>0</v>
      </c>
      <c r="T94" s="38">
        <f t="shared" si="6"/>
        <v>13595210</v>
      </c>
    </row>
    <row r="95" spans="1:20" s="1" customFormat="1" ht="36" x14ac:dyDescent="0.2">
      <c r="A95" s="258"/>
      <c r="B95" s="261"/>
      <c r="C95" s="22" t="s">
        <v>308</v>
      </c>
      <c r="D95" s="38">
        <f>КС!D95</f>
        <v>45424837</v>
      </c>
      <c r="E95" s="38">
        <f>'ДС(6-26)'!D95</f>
        <v>143675144</v>
      </c>
      <c r="F95" s="38">
        <f t="shared" si="5"/>
        <v>30230228</v>
      </c>
      <c r="G95" s="38">
        <f>' Профилактика 6-26'!D97</f>
        <v>3105213</v>
      </c>
      <c r="H95" s="38">
        <f>'Диспан.набл.(КП) '!D95</f>
        <v>0</v>
      </c>
      <c r="I95" s="38">
        <f>'Дистанционное набл.(КП)'!D96</f>
        <v>0</v>
      </c>
      <c r="J95" s="38">
        <f>'Центры здоровья'!D95</f>
        <v>0</v>
      </c>
      <c r="K95" s="38">
        <f>'АПУ неотл.пом.(6-26)'!D95</f>
        <v>7507874</v>
      </c>
      <c r="L95" s="38">
        <f>'АПУ обращения  (6-26)'!D95</f>
        <v>19617141</v>
      </c>
      <c r="M95" s="38">
        <f>'ОДИ ПГГ(6-26)'!D95</f>
        <v>0</v>
      </c>
      <c r="N95" s="38">
        <f>'Школа(7-26)'!D94</f>
        <v>0</v>
      </c>
      <c r="O95" s="38">
        <f>'ФАП(6-26)'!D95</f>
        <v>0</v>
      </c>
      <c r="P95" s="38"/>
      <c r="Q95" s="38">
        <f>' СМП '!D95</f>
        <v>0</v>
      </c>
      <c r="R95" s="38">
        <f>'Гемодиализ по видам МП(6-26)'!D95</f>
        <v>0</v>
      </c>
      <c r="S95" s="38">
        <f>'Мед.реаб.(АПУ,ДС,КС)(6-26) '!D95</f>
        <v>0</v>
      </c>
      <c r="T95" s="38">
        <f t="shared" si="6"/>
        <v>219330209</v>
      </c>
    </row>
    <row r="96" spans="1:20" s="1" customFormat="1" ht="24" x14ac:dyDescent="0.2">
      <c r="A96" s="20">
        <v>82</v>
      </c>
      <c r="B96" s="13" t="s">
        <v>142</v>
      </c>
      <c r="C96" s="10" t="s">
        <v>48</v>
      </c>
      <c r="D96" s="38">
        <f>КС!D96</f>
        <v>0</v>
      </c>
      <c r="E96" s="38">
        <f>'ДС(6-26)'!D96</f>
        <v>0</v>
      </c>
      <c r="F96" s="38">
        <f t="shared" si="5"/>
        <v>4921326</v>
      </c>
      <c r="G96" s="38">
        <f>' Профилактика 6-26'!D98</f>
        <v>3450696</v>
      </c>
      <c r="H96" s="38">
        <f>'Диспан.набл.(КП) '!D96</f>
        <v>0</v>
      </c>
      <c r="I96" s="38">
        <f>'Дистанционное набл.(КП)'!D97</f>
        <v>0</v>
      </c>
      <c r="J96" s="38">
        <f>'Центры здоровья'!D96</f>
        <v>0</v>
      </c>
      <c r="K96" s="38">
        <f>'АПУ неотл.пом.(6-26)'!D96</f>
        <v>0</v>
      </c>
      <c r="L96" s="38">
        <f>'АПУ обращения  (6-26)'!D96</f>
        <v>1470630</v>
      </c>
      <c r="M96" s="38">
        <f>'ОДИ ПГГ(6-26)'!D96</f>
        <v>0</v>
      </c>
      <c r="N96" s="38">
        <f>'Школа(7-26)'!D95</f>
        <v>0</v>
      </c>
      <c r="O96" s="38">
        <f>'ФАП(6-26)'!D96</f>
        <v>0</v>
      </c>
      <c r="P96" s="38"/>
      <c r="Q96" s="38">
        <f>' СМП '!D96</f>
        <v>0</v>
      </c>
      <c r="R96" s="38">
        <f>'Гемодиализ по видам МП(6-26)'!D96</f>
        <v>0</v>
      </c>
      <c r="S96" s="38">
        <f>'Мед.реаб.(АПУ,ДС,КС)(6-26) '!D96</f>
        <v>0</v>
      </c>
      <c r="T96" s="38">
        <f t="shared" si="6"/>
        <v>4921326</v>
      </c>
    </row>
    <row r="97" spans="1:20" s="1" customFormat="1" x14ac:dyDescent="0.2">
      <c r="A97" s="20">
        <v>83</v>
      </c>
      <c r="B97" s="13" t="s">
        <v>143</v>
      </c>
      <c r="C97" s="10" t="s">
        <v>144</v>
      </c>
      <c r="D97" s="38">
        <f>КС!D97</f>
        <v>0</v>
      </c>
      <c r="E97" s="38">
        <f>'ДС(6-26)'!D97</f>
        <v>3159360</v>
      </c>
      <c r="F97" s="38">
        <f t="shared" si="5"/>
        <v>34332225</v>
      </c>
      <c r="G97" s="38">
        <f>' Профилактика 6-26'!D99</f>
        <v>14535084</v>
      </c>
      <c r="H97" s="38">
        <f>'Диспан.набл.(КП) '!D97</f>
        <v>6101537</v>
      </c>
      <c r="I97" s="38">
        <f>'Дистанционное набл.(КП)'!D98</f>
        <v>160765</v>
      </c>
      <c r="J97" s="38">
        <f>'Центры здоровья'!D97</f>
        <v>0</v>
      </c>
      <c r="K97" s="38">
        <f>'АПУ неотл.пом.(6-26)'!D97</f>
        <v>2850131</v>
      </c>
      <c r="L97" s="38">
        <f>'АПУ обращения  (6-26)'!D97</f>
        <v>8920237</v>
      </c>
      <c r="M97" s="38">
        <f>'ОДИ ПГГ(6-26)'!D97</f>
        <v>689737</v>
      </c>
      <c r="N97" s="38">
        <f>'Школа(7-26)'!D96</f>
        <v>1074734</v>
      </c>
      <c r="O97" s="38">
        <f>'ФАП(6-26)'!D97</f>
        <v>0</v>
      </c>
      <c r="P97" s="38"/>
      <c r="Q97" s="38">
        <f>' СМП '!D97</f>
        <v>0</v>
      </c>
      <c r="R97" s="38">
        <f>'Гемодиализ по видам МП(6-26)'!D97</f>
        <v>0</v>
      </c>
      <c r="S97" s="38">
        <f>'Мед.реаб.(АПУ,ДС,КС)(6-26) '!D97</f>
        <v>0</v>
      </c>
      <c r="T97" s="38">
        <f t="shared" si="6"/>
        <v>37491585</v>
      </c>
    </row>
    <row r="98" spans="1:20" s="1" customFormat="1" x14ac:dyDescent="0.2">
      <c r="A98" s="20">
        <v>84</v>
      </c>
      <c r="B98" s="21" t="s">
        <v>145</v>
      </c>
      <c r="C98" s="10" t="s">
        <v>146</v>
      </c>
      <c r="D98" s="38">
        <f>КС!D98</f>
        <v>282787369</v>
      </c>
      <c r="E98" s="38">
        <f>'ДС(6-26)'!D98</f>
        <v>20073096</v>
      </c>
      <c r="F98" s="38">
        <f t="shared" si="5"/>
        <v>226818539</v>
      </c>
      <c r="G98" s="38">
        <f>' Профилактика 6-26'!D100</f>
        <v>96253978</v>
      </c>
      <c r="H98" s="38">
        <f>'Диспан.набл.(КП) '!D98</f>
        <v>39102235</v>
      </c>
      <c r="I98" s="38">
        <f>'Дистанционное набл.(КП)'!D99</f>
        <v>884380</v>
      </c>
      <c r="J98" s="38">
        <f>'Центры здоровья'!D98</f>
        <v>0</v>
      </c>
      <c r="K98" s="38">
        <f>'АПУ неотл.пом.(6-26)'!D98</f>
        <v>11351546</v>
      </c>
      <c r="L98" s="38">
        <f>'АПУ обращения  (6-26)'!D98</f>
        <v>58391160</v>
      </c>
      <c r="M98" s="38">
        <f>'ОДИ ПГГ(6-26)'!D98</f>
        <v>13142599</v>
      </c>
      <c r="N98" s="38">
        <f>'Школа(7-26)'!D97</f>
        <v>7692641</v>
      </c>
      <c r="O98" s="38">
        <f>'ФАП(6-26)'!D98</f>
        <v>0</v>
      </c>
      <c r="P98" s="38"/>
      <c r="Q98" s="38">
        <f>' СМП '!D98</f>
        <v>0</v>
      </c>
      <c r="R98" s="38">
        <f>'Гемодиализ по видам МП(6-26)'!D98</f>
        <v>0</v>
      </c>
      <c r="S98" s="38">
        <f>'Мед.реаб.(АПУ,ДС,КС)(6-26) '!D98</f>
        <v>68795857</v>
      </c>
      <c r="T98" s="38">
        <f t="shared" si="6"/>
        <v>598474861</v>
      </c>
    </row>
    <row r="99" spans="1:20" s="1" customFormat="1" x14ac:dyDescent="0.2">
      <c r="A99" s="20">
        <v>85</v>
      </c>
      <c r="B99" s="13" t="s">
        <v>147</v>
      </c>
      <c r="C99" s="10" t="s">
        <v>27</v>
      </c>
      <c r="D99" s="38">
        <f>КС!D99</f>
        <v>45284013</v>
      </c>
      <c r="E99" s="38">
        <f>'ДС(6-26)'!D99</f>
        <v>10636019</v>
      </c>
      <c r="F99" s="38">
        <f t="shared" si="5"/>
        <v>158019265</v>
      </c>
      <c r="G99" s="38">
        <f>' Профилактика 6-26'!D101</f>
        <v>49315336</v>
      </c>
      <c r="H99" s="38">
        <f>'Диспан.набл.(КП) '!D99</f>
        <v>14834766</v>
      </c>
      <c r="I99" s="38">
        <f>'Дистанционное набл.(КП)'!D100</f>
        <v>408547</v>
      </c>
      <c r="J99" s="38">
        <f>'Центры здоровья'!D99</f>
        <v>0</v>
      </c>
      <c r="K99" s="38">
        <f>'АПУ неотл.пом.(6-26)'!D99</f>
        <v>8526125</v>
      </c>
      <c r="L99" s="38">
        <f>'АПУ обращения  (6-26)'!D99</f>
        <v>31498542</v>
      </c>
      <c r="M99" s="38">
        <f>'ОДИ ПГГ(6-26)'!D99</f>
        <v>1858146</v>
      </c>
      <c r="N99" s="38">
        <f>'Школа(7-26)'!D98</f>
        <v>3237987</v>
      </c>
      <c r="O99" s="38">
        <f>'ФАП(6-26)'!D99</f>
        <v>48339816</v>
      </c>
      <c r="P99" s="38"/>
      <c r="Q99" s="38">
        <f>' СМП '!D99</f>
        <v>0</v>
      </c>
      <c r="R99" s="38">
        <f>'Гемодиализ по видам МП(6-26)'!D99</f>
        <v>0</v>
      </c>
      <c r="S99" s="38">
        <f>'Мед.реаб.(АПУ,ДС,КС)(6-26) '!D99</f>
        <v>0</v>
      </c>
      <c r="T99" s="38">
        <f t="shared" si="6"/>
        <v>213939297</v>
      </c>
    </row>
    <row r="100" spans="1:20" s="1" customFormat="1" x14ac:dyDescent="0.2">
      <c r="A100" s="20">
        <v>86</v>
      </c>
      <c r="B100" s="21" t="s">
        <v>148</v>
      </c>
      <c r="C100" s="10" t="s">
        <v>12</v>
      </c>
      <c r="D100" s="38">
        <f>КС!D100</f>
        <v>49907921</v>
      </c>
      <c r="E100" s="38">
        <f>'ДС(6-26)'!D100</f>
        <v>10618679</v>
      </c>
      <c r="F100" s="38">
        <f t="shared" si="5"/>
        <v>146492896</v>
      </c>
      <c r="G100" s="38">
        <f>' Профилактика 6-26'!D102</f>
        <v>51936589</v>
      </c>
      <c r="H100" s="38">
        <f>'Диспан.набл.(КП) '!D100</f>
        <v>14981349</v>
      </c>
      <c r="I100" s="38">
        <f>'Дистанционное набл.(КП)'!D101</f>
        <v>436052</v>
      </c>
      <c r="J100" s="38">
        <f>'Центры здоровья'!D100</f>
        <v>0</v>
      </c>
      <c r="K100" s="38">
        <f>'АПУ неотл.пом.(6-26)'!D100</f>
        <v>9281726</v>
      </c>
      <c r="L100" s="38">
        <f>'АПУ обращения  (6-26)'!D100</f>
        <v>32579343</v>
      </c>
      <c r="M100" s="38">
        <f>'ОДИ ПГГ(6-26)'!D100</f>
        <v>1314277</v>
      </c>
      <c r="N100" s="38">
        <f>'Школа(7-26)'!D99</f>
        <v>3647347</v>
      </c>
      <c r="O100" s="38">
        <f>'ФАП(6-26)'!D100</f>
        <v>32316213</v>
      </c>
      <c r="P100" s="38"/>
      <c r="Q100" s="38">
        <f>' СМП '!D100</f>
        <v>0</v>
      </c>
      <c r="R100" s="38">
        <f>'Гемодиализ по видам МП(6-26)'!D100</f>
        <v>0</v>
      </c>
      <c r="S100" s="38">
        <f>'Мед.реаб.(АПУ,ДС,КС)(6-26) '!D100</f>
        <v>1559191</v>
      </c>
      <c r="T100" s="38">
        <f t="shared" si="6"/>
        <v>208578687</v>
      </c>
    </row>
    <row r="101" spans="1:20" s="1" customFormat="1" x14ac:dyDescent="0.2">
      <c r="A101" s="20">
        <v>87</v>
      </c>
      <c r="B101" s="21" t="s">
        <v>149</v>
      </c>
      <c r="C101" s="10" t="s">
        <v>26</v>
      </c>
      <c r="D101" s="38">
        <f>КС!D101</f>
        <v>134006790</v>
      </c>
      <c r="E101" s="38">
        <f>'ДС(6-26)'!D101</f>
        <v>29898277</v>
      </c>
      <c r="F101" s="38">
        <f t="shared" si="5"/>
        <v>358400793</v>
      </c>
      <c r="G101" s="38">
        <f>' Профилактика 6-26'!D103</f>
        <v>150917465</v>
      </c>
      <c r="H101" s="38">
        <f>'Диспан.набл.(КП) '!D101</f>
        <v>44251416</v>
      </c>
      <c r="I101" s="38">
        <f>'Дистанционное набл.(КП)'!D102</f>
        <v>1109954</v>
      </c>
      <c r="J101" s="38">
        <f>'Центры здоровья'!D101</f>
        <v>0</v>
      </c>
      <c r="K101" s="38">
        <f>'АПУ неотл.пом.(6-26)'!D101</f>
        <v>25636298</v>
      </c>
      <c r="L101" s="38">
        <f>'АПУ обращения  (6-26)'!D101</f>
        <v>88338705</v>
      </c>
      <c r="M101" s="38">
        <f>'ОДИ ПГГ(6-26)'!D101</f>
        <v>8983640</v>
      </c>
      <c r="N101" s="38">
        <f>'Школа(7-26)'!D100</f>
        <v>9542368</v>
      </c>
      <c r="O101" s="38">
        <f>'ФАП(6-26)'!D101</f>
        <v>29620947</v>
      </c>
      <c r="P101" s="38"/>
      <c r="Q101" s="38">
        <f>' СМП '!D101</f>
        <v>0</v>
      </c>
      <c r="R101" s="38">
        <f>'Гемодиализ по видам МП(6-26)'!D101</f>
        <v>0</v>
      </c>
      <c r="S101" s="38">
        <f>'Мед.реаб.(АПУ,ДС,КС)(6-26) '!D101</f>
        <v>0</v>
      </c>
      <c r="T101" s="38">
        <f t="shared" si="6"/>
        <v>522305860</v>
      </c>
    </row>
    <row r="102" spans="1:20" s="1" customFormat="1" x14ac:dyDescent="0.2">
      <c r="A102" s="20">
        <v>88</v>
      </c>
      <c r="B102" s="13" t="s">
        <v>150</v>
      </c>
      <c r="C102" s="10" t="s">
        <v>42</v>
      </c>
      <c r="D102" s="38">
        <f>КС!D102</f>
        <v>63839823</v>
      </c>
      <c r="E102" s="38">
        <f>'ДС(6-26)'!D102</f>
        <v>12775116</v>
      </c>
      <c r="F102" s="38">
        <f t="shared" si="5"/>
        <v>179362784</v>
      </c>
      <c r="G102" s="38">
        <f>' Профилактика 6-26'!D104</f>
        <v>62255002</v>
      </c>
      <c r="H102" s="38">
        <f>'Диспан.набл.(КП) '!D102</f>
        <v>20163526</v>
      </c>
      <c r="I102" s="38">
        <f>'Дистанционное набл.(КП)'!D103</f>
        <v>547975</v>
      </c>
      <c r="J102" s="38">
        <f>'Центры здоровья'!D102</f>
        <v>0</v>
      </c>
      <c r="K102" s="38">
        <f>'АПУ неотл.пом.(6-26)'!D102</f>
        <v>8638993</v>
      </c>
      <c r="L102" s="38">
        <f>'АПУ обращения  (6-26)'!D102</f>
        <v>38838269</v>
      </c>
      <c r="M102" s="38">
        <f>'ОДИ ПГГ(6-26)'!D102</f>
        <v>3643514</v>
      </c>
      <c r="N102" s="38">
        <f>'Школа(7-26)'!D101</f>
        <v>4516183</v>
      </c>
      <c r="O102" s="38">
        <f>'ФАП(6-26)'!D102</f>
        <v>40759322</v>
      </c>
      <c r="P102" s="38"/>
      <c r="Q102" s="38">
        <f>' СМП '!D102</f>
        <v>0</v>
      </c>
      <c r="R102" s="38">
        <f>'Гемодиализ по видам МП(6-26)'!D102</f>
        <v>0</v>
      </c>
      <c r="S102" s="38">
        <f>'Мед.реаб.(АПУ,ДС,КС)(6-26) '!D102</f>
        <v>0</v>
      </c>
      <c r="T102" s="38">
        <f t="shared" si="6"/>
        <v>255977723</v>
      </c>
    </row>
    <row r="103" spans="1:20" s="1" customFormat="1" x14ac:dyDescent="0.2">
      <c r="A103" s="20">
        <v>89</v>
      </c>
      <c r="B103" s="12" t="s">
        <v>152</v>
      </c>
      <c r="C103" s="10" t="s">
        <v>28</v>
      </c>
      <c r="D103" s="38">
        <f>КС!D103</f>
        <v>88418277</v>
      </c>
      <c r="E103" s="38">
        <f>'ДС(6-26)'!D103</f>
        <v>37522359</v>
      </c>
      <c r="F103" s="38">
        <f t="shared" si="5"/>
        <v>467472950</v>
      </c>
      <c r="G103" s="38">
        <f>' Профилактика 6-26'!D105</f>
        <v>201369195</v>
      </c>
      <c r="H103" s="38">
        <f>'Диспан.набл.(КП) '!D103</f>
        <v>43979099</v>
      </c>
      <c r="I103" s="38">
        <f>'Дистанционное набл.(КП)'!D104</f>
        <v>1149832</v>
      </c>
      <c r="J103" s="38">
        <f>'Центры здоровья'!D103</f>
        <v>0</v>
      </c>
      <c r="K103" s="38">
        <f>'АПУ неотл.пом.(6-26)'!D103</f>
        <v>31027674</v>
      </c>
      <c r="L103" s="38">
        <f>'АПУ обращения  (6-26)'!D103</f>
        <v>125973348</v>
      </c>
      <c r="M103" s="38">
        <f>'ОДИ ПГГ(6-26)'!D103</f>
        <v>1699385</v>
      </c>
      <c r="N103" s="38">
        <f>'Школа(7-26)'!D102</f>
        <v>10697588</v>
      </c>
      <c r="O103" s="38">
        <f>'ФАП(6-26)'!D103</f>
        <v>51576829</v>
      </c>
      <c r="P103" s="38"/>
      <c r="Q103" s="38">
        <f>' СМП '!D103</f>
        <v>0</v>
      </c>
      <c r="R103" s="38">
        <f>'Гемодиализ по видам МП(6-26)'!D103</f>
        <v>0</v>
      </c>
      <c r="S103" s="38">
        <f>'Мед.реаб.(АПУ,ДС,КС)(6-26) '!D103</f>
        <v>0</v>
      </c>
      <c r="T103" s="38">
        <f t="shared" si="6"/>
        <v>593413586</v>
      </c>
    </row>
    <row r="104" spans="1:20" s="1" customFormat="1" x14ac:dyDescent="0.2">
      <c r="A104" s="20">
        <v>90</v>
      </c>
      <c r="B104" s="12" t="s">
        <v>153</v>
      </c>
      <c r="C104" s="10" t="s">
        <v>29</v>
      </c>
      <c r="D104" s="38">
        <f>КС!D104</f>
        <v>130791467</v>
      </c>
      <c r="E104" s="38">
        <f>'ДС(6-26)'!D104</f>
        <v>29539204</v>
      </c>
      <c r="F104" s="38">
        <f t="shared" si="5"/>
        <v>384310014</v>
      </c>
      <c r="G104" s="38">
        <f>' Профилактика 6-26'!D106</f>
        <v>143175747</v>
      </c>
      <c r="H104" s="38">
        <f>'Диспан.набл.(КП) '!D104</f>
        <v>43680048</v>
      </c>
      <c r="I104" s="38">
        <f>'Дистанционное набл.(КП)'!D105</f>
        <v>975664</v>
      </c>
      <c r="J104" s="38">
        <f>'Центры здоровья'!D104</f>
        <v>0</v>
      </c>
      <c r="K104" s="38">
        <f>'АПУ неотл.пом.(6-26)'!D104</f>
        <v>22588677</v>
      </c>
      <c r="L104" s="38">
        <f>'АПУ обращения  (6-26)'!D104</f>
        <v>85376091</v>
      </c>
      <c r="M104" s="38">
        <f>'ОДИ ПГГ(6-26)'!D104</f>
        <v>5461936</v>
      </c>
      <c r="N104" s="38">
        <f>'Школа(7-26)'!D103</f>
        <v>9568247</v>
      </c>
      <c r="O104" s="38">
        <f>'ФАП(6-26)'!D104</f>
        <v>73483604</v>
      </c>
      <c r="P104" s="38"/>
      <c r="Q104" s="38">
        <f>' СМП '!D104</f>
        <v>0</v>
      </c>
      <c r="R104" s="38">
        <f>'Гемодиализ по видам МП(6-26)'!D104</f>
        <v>0</v>
      </c>
      <c r="S104" s="38">
        <f>'Мед.реаб.(АПУ,ДС,КС)(6-26) '!D104</f>
        <v>0</v>
      </c>
      <c r="T104" s="38">
        <f t="shared" si="6"/>
        <v>544640685</v>
      </c>
    </row>
    <row r="105" spans="1:20" s="1" customFormat="1" ht="12" customHeight="1" x14ac:dyDescent="0.2">
      <c r="A105" s="20">
        <v>91</v>
      </c>
      <c r="B105" s="21" t="s">
        <v>154</v>
      </c>
      <c r="C105" s="10" t="s">
        <v>14</v>
      </c>
      <c r="D105" s="38">
        <f>КС!D105</f>
        <v>48785245</v>
      </c>
      <c r="E105" s="38">
        <f>'ДС(6-26)'!D105</f>
        <v>9659741</v>
      </c>
      <c r="F105" s="38">
        <f t="shared" si="5"/>
        <v>137753300</v>
      </c>
      <c r="G105" s="38">
        <f>' Профилактика 6-26'!D107</f>
        <v>48198004</v>
      </c>
      <c r="H105" s="38">
        <f>'Диспан.набл.(КП) '!D105</f>
        <v>14929800</v>
      </c>
      <c r="I105" s="38">
        <f>'Дистанционное набл.(КП)'!D106</f>
        <v>405346</v>
      </c>
      <c r="J105" s="38">
        <f>'Центры здоровья'!D105</f>
        <v>0</v>
      </c>
      <c r="K105" s="38">
        <f>'АПУ неотл.пом.(6-26)'!D105</f>
        <v>8267703</v>
      </c>
      <c r="L105" s="38">
        <f>'АПУ обращения  (6-26)'!D105</f>
        <v>29544726</v>
      </c>
      <c r="M105" s="38">
        <f>'ОДИ ПГГ(6-26)'!D105</f>
        <v>2489425</v>
      </c>
      <c r="N105" s="38">
        <f>'Школа(7-26)'!D104</f>
        <v>4510625</v>
      </c>
      <c r="O105" s="38">
        <f>'ФАП(6-26)'!D105</f>
        <v>29407671</v>
      </c>
      <c r="P105" s="38"/>
      <c r="Q105" s="38">
        <f>' СМП '!D105</f>
        <v>0</v>
      </c>
      <c r="R105" s="38">
        <f>'Гемодиализ по видам МП(6-26)'!D105</f>
        <v>0</v>
      </c>
      <c r="S105" s="38">
        <f>'Мед.реаб.(АПУ,ДС,КС)(6-26) '!D105</f>
        <v>0</v>
      </c>
      <c r="T105" s="38">
        <f t="shared" si="6"/>
        <v>196198286</v>
      </c>
    </row>
    <row r="106" spans="1:20" s="19" customFormat="1" x14ac:dyDescent="0.2">
      <c r="A106" s="20">
        <v>92</v>
      </c>
      <c r="B106" s="12" t="s">
        <v>155</v>
      </c>
      <c r="C106" s="10" t="s">
        <v>30</v>
      </c>
      <c r="D106" s="38">
        <f>КС!D106</f>
        <v>64538150</v>
      </c>
      <c r="E106" s="38">
        <f>'ДС(6-26)'!D106</f>
        <v>15785585</v>
      </c>
      <c r="F106" s="38">
        <f t="shared" si="5"/>
        <v>223077150</v>
      </c>
      <c r="G106" s="38">
        <f>' Профилактика 6-26'!D108</f>
        <v>75758695</v>
      </c>
      <c r="H106" s="38">
        <f>'Диспан.набл.(КП) '!D106</f>
        <v>26879847</v>
      </c>
      <c r="I106" s="38">
        <f>'Дистанционное набл.(КП)'!D107</f>
        <v>763420</v>
      </c>
      <c r="J106" s="38">
        <f>'Центры здоровья'!D106</f>
        <v>0</v>
      </c>
      <c r="K106" s="38">
        <f>'АПУ неотл.пом.(6-26)'!D106</f>
        <v>13169153</v>
      </c>
      <c r="L106" s="38">
        <f>'АПУ обращения  (6-26)'!D106</f>
        <v>49937851</v>
      </c>
      <c r="M106" s="38">
        <f>'ОДИ ПГГ(6-26)'!D106</f>
        <v>2021718</v>
      </c>
      <c r="N106" s="38">
        <f>'Школа(7-26)'!D105</f>
        <v>5407467</v>
      </c>
      <c r="O106" s="38">
        <f>'ФАП(6-26)'!D106</f>
        <v>49138999</v>
      </c>
      <c r="P106" s="39"/>
      <c r="Q106" s="38">
        <f>' СМП '!D106</f>
        <v>0</v>
      </c>
      <c r="R106" s="38">
        <f>'Гемодиализ по видам МП(6-26)'!D106</f>
        <v>0</v>
      </c>
      <c r="S106" s="38">
        <f>'Мед.реаб.(АПУ,ДС,КС)(6-26) '!D106</f>
        <v>0</v>
      </c>
      <c r="T106" s="38">
        <f t="shared" si="6"/>
        <v>303400885</v>
      </c>
    </row>
    <row r="107" spans="1:20" s="1" customFormat="1" x14ac:dyDescent="0.2">
      <c r="A107" s="20">
        <v>93</v>
      </c>
      <c r="B107" s="12" t="s">
        <v>156</v>
      </c>
      <c r="C107" s="10" t="s">
        <v>15</v>
      </c>
      <c r="D107" s="38">
        <f>КС!D107</f>
        <v>106646328</v>
      </c>
      <c r="E107" s="38">
        <f>'ДС(6-26)'!D107</f>
        <v>14656429</v>
      </c>
      <c r="F107" s="38">
        <f t="shared" si="5"/>
        <v>208250546</v>
      </c>
      <c r="G107" s="38">
        <f>' Профилактика 6-26'!D109</f>
        <v>71739064</v>
      </c>
      <c r="H107" s="38">
        <f>'Диспан.набл.(КП) '!D107</f>
        <v>21483742</v>
      </c>
      <c r="I107" s="38">
        <f>'Дистанционное набл.(КП)'!D108</f>
        <v>588185</v>
      </c>
      <c r="J107" s="38">
        <f>'Центры здоровья'!D107</f>
        <v>0</v>
      </c>
      <c r="K107" s="38">
        <f>'АПУ неотл.пом.(6-26)'!D107</f>
        <v>12544165</v>
      </c>
      <c r="L107" s="38">
        <f>'АПУ обращения  (6-26)'!D107</f>
        <v>43693322</v>
      </c>
      <c r="M107" s="38">
        <f>'ОДИ ПГГ(6-26)'!D107</f>
        <v>4218756</v>
      </c>
      <c r="N107" s="38">
        <f>'Школа(7-26)'!D106</f>
        <v>4676909</v>
      </c>
      <c r="O107" s="38">
        <f>'ФАП(6-26)'!D107</f>
        <v>49306403</v>
      </c>
      <c r="P107" s="38"/>
      <c r="Q107" s="38">
        <f>' СМП '!D107</f>
        <v>0</v>
      </c>
      <c r="R107" s="38">
        <f>'Гемодиализ по видам МП(6-26)'!D107</f>
        <v>0</v>
      </c>
      <c r="S107" s="38">
        <f>'Мед.реаб.(АПУ,ДС,КС)(6-26) '!D107</f>
        <v>0</v>
      </c>
      <c r="T107" s="38">
        <f t="shared" si="6"/>
        <v>329553303</v>
      </c>
    </row>
    <row r="108" spans="1:20" s="1" customFormat="1" x14ac:dyDescent="0.2">
      <c r="A108" s="20">
        <v>94</v>
      </c>
      <c r="B108" s="13" t="s">
        <v>157</v>
      </c>
      <c r="C108" s="10" t="s">
        <v>13</v>
      </c>
      <c r="D108" s="38">
        <f>КС!D108</f>
        <v>301148396</v>
      </c>
      <c r="E108" s="38">
        <f>'ДС(6-26)'!D108</f>
        <v>32540804</v>
      </c>
      <c r="F108" s="38">
        <f t="shared" si="5"/>
        <v>228116377</v>
      </c>
      <c r="G108" s="38">
        <f>' Профилактика 6-26'!D110</f>
        <v>94340391</v>
      </c>
      <c r="H108" s="38">
        <f>'Диспан.набл.(КП) '!D108</f>
        <v>20473372</v>
      </c>
      <c r="I108" s="38">
        <f>'Дистанционное набл.(КП)'!D109</f>
        <v>667034</v>
      </c>
      <c r="J108" s="38">
        <f>'Центры здоровья'!D108</f>
        <v>2731126</v>
      </c>
      <c r="K108" s="38">
        <f>'АПУ неотл.пом.(6-26)'!D108</f>
        <v>11591456</v>
      </c>
      <c r="L108" s="38">
        <f>'АПУ обращения  (6-26)'!D108</f>
        <v>53202941</v>
      </c>
      <c r="M108" s="38">
        <f>'ОДИ ПГГ(6-26)'!D108</f>
        <v>12951590</v>
      </c>
      <c r="N108" s="38">
        <f>'Школа(7-26)'!D107</f>
        <v>6678340</v>
      </c>
      <c r="O108" s="38">
        <f>'ФАП(6-26)'!D108</f>
        <v>25480127</v>
      </c>
      <c r="P108" s="38"/>
      <c r="Q108" s="38">
        <f>' СМП '!D108</f>
        <v>134997644</v>
      </c>
      <c r="R108" s="38">
        <f>'Гемодиализ по видам МП(6-26)'!D108</f>
        <v>79860</v>
      </c>
      <c r="S108" s="38">
        <f>'Мед.реаб.(АПУ,ДС,КС)(6-26) '!D108</f>
        <v>37022176</v>
      </c>
      <c r="T108" s="38">
        <f t="shared" ref="T108:T139" si="7">D108+E108+F108+Q108+R108+S108</f>
        <v>733905257</v>
      </c>
    </row>
    <row r="109" spans="1:20" s="1" customFormat="1" x14ac:dyDescent="0.2">
      <c r="A109" s="20">
        <v>95</v>
      </c>
      <c r="B109" s="21" t="s">
        <v>158</v>
      </c>
      <c r="C109" s="10" t="s">
        <v>31</v>
      </c>
      <c r="D109" s="38">
        <f>КС!D109</f>
        <v>48334393</v>
      </c>
      <c r="E109" s="38">
        <f>'ДС(6-26)'!D109</f>
        <v>11604055</v>
      </c>
      <c r="F109" s="38">
        <f t="shared" si="5"/>
        <v>148445844</v>
      </c>
      <c r="G109" s="38">
        <f>' Профилактика 6-26'!D111</f>
        <v>56366030</v>
      </c>
      <c r="H109" s="38">
        <f>'Диспан.набл.(КП) '!D109</f>
        <v>15694258</v>
      </c>
      <c r="I109" s="38">
        <f>'Дистанционное набл.(КП)'!D110</f>
        <v>373107</v>
      </c>
      <c r="J109" s="38">
        <f>'Центры здоровья'!D109</f>
        <v>0</v>
      </c>
      <c r="K109" s="38">
        <f>'АПУ неотл.пом.(6-26)'!D109</f>
        <v>9720834</v>
      </c>
      <c r="L109" s="38">
        <f>'АПУ обращения  (6-26)'!D109</f>
        <v>35379115</v>
      </c>
      <c r="M109" s="38">
        <f>'ОДИ ПГГ(6-26)'!D109</f>
        <v>1822929</v>
      </c>
      <c r="N109" s="38">
        <f>'Школа(7-26)'!D108</f>
        <v>3803483</v>
      </c>
      <c r="O109" s="38">
        <f>'ФАП(6-26)'!D109</f>
        <v>25286088</v>
      </c>
      <c r="P109" s="38"/>
      <c r="Q109" s="38">
        <f>' СМП '!D109</f>
        <v>0</v>
      </c>
      <c r="R109" s="38">
        <f>'Гемодиализ по видам МП(6-26)'!D109</f>
        <v>0</v>
      </c>
      <c r="S109" s="38">
        <f>'Мед.реаб.(АПУ,ДС,КС)(6-26) '!D109</f>
        <v>0</v>
      </c>
      <c r="T109" s="38">
        <f t="shared" si="7"/>
        <v>208384292</v>
      </c>
    </row>
    <row r="110" spans="1:20" s="1" customFormat="1" x14ac:dyDescent="0.2">
      <c r="A110" s="20">
        <v>96</v>
      </c>
      <c r="B110" s="12" t="s">
        <v>160</v>
      </c>
      <c r="C110" s="10" t="s">
        <v>33</v>
      </c>
      <c r="D110" s="38">
        <f>КС!D110</f>
        <v>116312961</v>
      </c>
      <c r="E110" s="38">
        <f>'ДС(6-26)'!D110</f>
        <v>30376240</v>
      </c>
      <c r="F110" s="38">
        <f t="shared" si="5"/>
        <v>375473482</v>
      </c>
      <c r="G110" s="38">
        <f>' Профилактика 6-26'!D112</f>
        <v>141700127</v>
      </c>
      <c r="H110" s="38">
        <f>'Диспан.набл.(КП) '!D110</f>
        <v>45547473</v>
      </c>
      <c r="I110" s="38">
        <f>'Дистанционное набл.(КП)'!D111</f>
        <v>1174431</v>
      </c>
      <c r="J110" s="38">
        <f>'Центры здоровья'!D110</f>
        <v>0</v>
      </c>
      <c r="K110" s="38">
        <f>'АПУ неотл.пом.(6-26)'!D110</f>
        <v>24132169</v>
      </c>
      <c r="L110" s="38">
        <f>'АПУ обращения  (6-26)'!D110</f>
        <v>87760155</v>
      </c>
      <c r="M110" s="38">
        <f>'ОДИ ПГГ(6-26)'!D110</f>
        <v>10095219</v>
      </c>
      <c r="N110" s="38">
        <f>'Школа(7-26)'!D109</f>
        <v>9018741</v>
      </c>
      <c r="O110" s="38">
        <f>'ФАП(6-26)'!D110</f>
        <v>56045167</v>
      </c>
      <c r="P110" s="38"/>
      <c r="Q110" s="38">
        <f>' СМП '!D110</f>
        <v>0</v>
      </c>
      <c r="R110" s="38">
        <f>'Гемодиализ по видам МП(6-26)'!D110</f>
        <v>0</v>
      </c>
      <c r="S110" s="38">
        <f>'Мед.реаб.(АПУ,ДС,КС)(6-26) '!D110</f>
        <v>0</v>
      </c>
      <c r="T110" s="38">
        <f t="shared" si="7"/>
        <v>522162683</v>
      </c>
    </row>
    <row r="111" spans="1:20" s="1" customFormat="1" ht="13.5" customHeight="1" x14ac:dyDescent="0.2">
      <c r="A111" s="20">
        <v>97</v>
      </c>
      <c r="B111" s="12" t="s">
        <v>162</v>
      </c>
      <c r="C111" s="10" t="s">
        <v>163</v>
      </c>
      <c r="D111" s="38">
        <f>КС!D111</f>
        <v>0</v>
      </c>
      <c r="E111" s="38">
        <f>'ДС(6-26)'!D111</f>
        <v>4496499</v>
      </c>
      <c r="F111" s="38">
        <f t="shared" si="5"/>
        <v>2396172</v>
      </c>
      <c r="G111" s="38">
        <f>' Профилактика 6-26'!D113</f>
        <v>2396172</v>
      </c>
      <c r="H111" s="38">
        <f>'Диспан.набл.(КП) '!D111</f>
        <v>0</v>
      </c>
      <c r="I111" s="38">
        <f>'Дистанционное набл.(КП)'!D112</f>
        <v>0</v>
      </c>
      <c r="J111" s="38">
        <f>'Центры здоровья'!D111</f>
        <v>0</v>
      </c>
      <c r="K111" s="38">
        <f>'АПУ неотл.пом.(6-26)'!D111</f>
        <v>0</v>
      </c>
      <c r="L111" s="38">
        <f>'АПУ обращения  (6-26)'!D111</f>
        <v>0</v>
      </c>
      <c r="M111" s="38">
        <f>'ОДИ ПГГ(6-26)'!D111</f>
        <v>0</v>
      </c>
      <c r="N111" s="38">
        <f>'Школа(7-26)'!D110</f>
        <v>0</v>
      </c>
      <c r="O111" s="38">
        <f>'ФАП(6-26)'!D111</f>
        <v>0</v>
      </c>
      <c r="P111" s="38"/>
      <c r="Q111" s="38">
        <f>' СМП '!D111</f>
        <v>0</v>
      </c>
      <c r="R111" s="38">
        <f>'Гемодиализ по видам МП(6-26)'!D111</f>
        <v>279114121</v>
      </c>
      <c r="S111" s="38">
        <f>'Мед.реаб.(АПУ,ДС,КС)(6-26) '!D111</f>
        <v>0</v>
      </c>
      <c r="T111" s="38">
        <f t="shared" si="7"/>
        <v>286006792</v>
      </c>
    </row>
    <row r="112" spans="1:20" s="1" customFormat="1" x14ac:dyDescent="0.2">
      <c r="A112" s="20">
        <v>98</v>
      </c>
      <c r="B112" s="12" t="s">
        <v>164</v>
      </c>
      <c r="C112" s="10" t="s">
        <v>165</v>
      </c>
      <c r="D112" s="38">
        <f>КС!D112</f>
        <v>0</v>
      </c>
      <c r="E112" s="38">
        <f>'ДС(6-26)'!D112</f>
        <v>134127653.48</v>
      </c>
      <c r="F112" s="38">
        <f t="shared" si="5"/>
        <v>0</v>
      </c>
      <c r="G112" s="38">
        <f>' Профилактика 6-26'!D114</f>
        <v>0</v>
      </c>
      <c r="H112" s="38">
        <f>'Диспан.набл.(КП) '!D112</f>
        <v>0</v>
      </c>
      <c r="I112" s="38">
        <f>'Дистанционное набл.(КП)'!D113</f>
        <v>0</v>
      </c>
      <c r="J112" s="38">
        <f>'Центры здоровья'!D112</f>
        <v>0</v>
      </c>
      <c r="K112" s="38">
        <f>'АПУ неотл.пом.(6-26)'!D112</f>
        <v>0</v>
      </c>
      <c r="L112" s="38">
        <f>'АПУ обращения  (6-26)'!D112</f>
        <v>0</v>
      </c>
      <c r="M112" s="38">
        <f>'ОДИ ПГГ(6-26)'!D112</f>
        <v>0</v>
      </c>
      <c r="N112" s="38">
        <f>'Школа(7-26)'!D111</f>
        <v>0</v>
      </c>
      <c r="O112" s="38">
        <f>'ФАП(6-26)'!D112</f>
        <v>0</v>
      </c>
      <c r="P112" s="38"/>
      <c r="Q112" s="38">
        <f>' СМП '!D112</f>
        <v>0</v>
      </c>
      <c r="R112" s="38">
        <f>'Гемодиализ по видам МП(6-26)'!D112</f>
        <v>0</v>
      </c>
      <c r="S112" s="38">
        <f>'Мед.реаб.(АПУ,ДС,КС)(6-26) '!D112</f>
        <v>0</v>
      </c>
      <c r="T112" s="38">
        <f t="shared" si="7"/>
        <v>134127653.48</v>
      </c>
    </row>
    <row r="113" spans="1:20" s="1" customFormat="1" x14ac:dyDescent="0.2">
      <c r="A113" s="20">
        <v>99</v>
      </c>
      <c r="B113" s="21" t="s">
        <v>166</v>
      </c>
      <c r="C113" s="10" t="s">
        <v>167</v>
      </c>
      <c r="D113" s="38">
        <f>КС!D113</f>
        <v>0</v>
      </c>
      <c r="E113" s="38">
        <f>'ДС(6-26)'!D113</f>
        <v>0</v>
      </c>
      <c r="F113" s="38">
        <f t="shared" si="5"/>
        <v>0</v>
      </c>
      <c r="G113" s="38">
        <f>' Профилактика 6-26'!D115</f>
        <v>0</v>
      </c>
      <c r="H113" s="38">
        <f>'Диспан.набл.(КП) '!D113</f>
        <v>0</v>
      </c>
      <c r="I113" s="38">
        <f>'Дистанционное набл.(КП)'!D114</f>
        <v>0</v>
      </c>
      <c r="J113" s="38">
        <f>'Центры здоровья'!D113</f>
        <v>0</v>
      </c>
      <c r="K113" s="38">
        <f>'АПУ неотл.пом.(6-26)'!D113</f>
        <v>0</v>
      </c>
      <c r="L113" s="38">
        <f>'АПУ обращения  (6-26)'!D113</f>
        <v>0</v>
      </c>
      <c r="M113" s="38">
        <f>'ОДИ ПГГ(6-26)'!D113</f>
        <v>0</v>
      </c>
      <c r="N113" s="38">
        <f>'Школа(7-26)'!D112</f>
        <v>0</v>
      </c>
      <c r="O113" s="38">
        <f>'ФАП(6-26)'!D113</f>
        <v>0</v>
      </c>
      <c r="P113" s="38"/>
      <c r="Q113" s="38">
        <f>' СМП '!D113</f>
        <v>0</v>
      </c>
      <c r="R113" s="38">
        <f>'Гемодиализ по видам МП(6-26)'!D113</f>
        <v>0</v>
      </c>
      <c r="S113" s="38">
        <f>'Мед.реаб.(АПУ,ДС,КС)(6-26) '!D113</f>
        <v>0</v>
      </c>
      <c r="T113" s="38">
        <f t="shared" si="7"/>
        <v>0</v>
      </c>
    </row>
    <row r="114" spans="1:20" s="1" customFormat="1" ht="12.75" customHeight="1" x14ac:dyDescent="0.2">
      <c r="A114" s="20">
        <v>100</v>
      </c>
      <c r="B114" s="21" t="s">
        <v>168</v>
      </c>
      <c r="C114" s="10" t="s">
        <v>169</v>
      </c>
      <c r="D114" s="38">
        <f>КС!D114</f>
        <v>0</v>
      </c>
      <c r="E114" s="38">
        <f>'ДС(6-26)'!D114</f>
        <v>165890</v>
      </c>
      <c r="F114" s="38">
        <f t="shared" si="5"/>
        <v>0</v>
      </c>
      <c r="G114" s="38">
        <f>' Профилактика 6-26'!D116</f>
        <v>0</v>
      </c>
      <c r="H114" s="38">
        <f>'Диспан.набл.(КП) '!D114</f>
        <v>0</v>
      </c>
      <c r="I114" s="38">
        <f>'Дистанционное набл.(КП)'!D115</f>
        <v>0</v>
      </c>
      <c r="J114" s="38">
        <f>'Центры здоровья'!D114</f>
        <v>0</v>
      </c>
      <c r="K114" s="38">
        <f>'АПУ неотл.пом.(6-26)'!D114</f>
        <v>0</v>
      </c>
      <c r="L114" s="38">
        <f>'АПУ обращения  (6-26)'!D114</f>
        <v>0</v>
      </c>
      <c r="M114" s="38">
        <f>'ОДИ ПГГ(6-26)'!D114</f>
        <v>0</v>
      </c>
      <c r="N114" s="38">
        <f>'Школа(7-26)'!D113</f>
        <v>0</v>
      </c>
      <c r="O114" s="38">
        <f>'ФАП(6-26)'!D114</f>
        <v>0</v>
      </c>
      <c r="P114" s="38"/>
      <c r="Q114" s="38">
        <f>' СМП '!D114</f>
        <v>0</v>
      </c>
      <c r="R114" s="38">
        <f>'Гемодиализ по видам МП(6-26)'!D114</f>
        <v>0</v>
      </c>
      <c r="S114" s="38">
        <f>'Мед.реаб.(АПУ,ДС,КС)(6-26) '!D114</f>
        <v>0</v>
      </c>
      <c r="T114" s="38">
        <f t="shared" si="7"/>
        <v>165890</v>
      </c>
    </row>
    <row r="115" spans="1:20" s="1" customFormat="1" ht="24" x14ac:dyDescent="0.2">
      <c r="A115" s="20">
        <v>101</v>
      </c>
      <c r="B115" s="21" t="s">
        <v>170</v>
      </c>
      <c r="C115" s="10" t="s">
        <v>171</v>
      </c>
      <c r="D115" s="38">
        <f>КС!D115</f>
        <v>0</v>
      </c>
      <c r="E115" s="38">
        <f>'ДС(6-26)'!D115</f>
        <v>360653</v>
      </c>
      <c r="F115" s="38">
        <f t="shared" si="5"/>
        <v>0</v>
      </c>
      <c r="G115" s="38">
        <f>' Профилактика 6-26'!D117</f>
        <v>0</v>
      </c>
      <c r="H115" s="38">
        <f>'Диспан.набл.(КП) '!D115</f>
        <v>0</v>
      </c>
      <c r="I115" s="38">
        <f>'Дистанционное набл.(КП)'!D116</f>
        <v>0</v>
      </c>
      <c r="J115" s="38">
        <f>'Центры здоровья'!D115</f>
        <v>0</v>
      </c>
      <c r="K115" s="38">
        <f>'АПУ неотл.пом.(6-26)'!D115</f>
        <v>0</v>
      </c>
      <c r="L115" s="38">
        <f>'АПУ обращения  (6-26)'!D115</f>
        <v>0</v>
      </c>
      <c r="M115" s="38">
        <f>'ОДИ ПГГ(6-26)'!D115</f>
        <v>0</v>
      </c>
      <c r="N115" s="38">
        <f>'Школа(7-26)'!D114</f>
        <v>0</v>
      </c>
      <c r="O115" s="38">
        <f>'ФАП(6-26)'!D115</f>
        <v>0</v>
      </c>
      <c r="P115" s="38"/>
      <c r="Q115" s="38">
        <f>' СМП '!D115</f>
        <v>0</v>
      </c>
      <c r="R115" s="38">
        <f>'Гемодиализ по видам МП(6-26)'!D115</f>
        <v>0</v>
      </c>
      <c r="S115" s="38">
        <f>'Мед.реаб.(АПУ,ДС,КС)(6-26) '!D115</f>
        <v>0</v>
      </c>
      <c r="T115" s="38">
        <f t="shared" si="7"/>
        <v>360653</v>
      </c>
    </row>
    <row r="116" spans="1:20" s="1" customFormat="1" x14ac:dyDescent="0.2">
      <c r="A116" s="20">
        <v>102</v>
      </c>
      <c r="B116" s="21" t="s">
        <v>172</v>
      </c>
      <c r="C116" s="10" t="s">
        <v>173</v>
      </c>
      <c r="D116" s="38">
        <f>КС!D116</f>
        <v>0</v>
      </c>
      <c r="E116" s="38">
        <f>'ДС(6-26)'!D116</f>
        <v>0</v>
      </c>
      <c r="F116" s="38">
        <f t="shared" si="5"/>
        <v>5426068</v>
      </c>
      <c r="G116" s="38">
        <f>' Профилактика 6-26'!D118</f>
        <v>0</v>
      </c>
      <c r="H116" s="38">
        <f>'Диспан.набл.(КП) '!D116</f>
        <v>0</v>
      </c>
      <c r="I116" s="38">
        <f>'Дистанционное набл.(КП)'!D117</f>
        <v>0</v>
      </c>
      <c r="J116" s="38">
        <f>'Центры здоровья'!D116</f>
        <v>0</v>
      </c>
      <c r="K116" s="38">
        <f>'АПУ неотл.пом.(6-26)'!D116</f>
        <v>0</v>
      </c>
      <c r="L116" s="38">
        <f>'АПУ обращения  (6-26)'!D116</f>
        <v>0</v>
      </c>
      <c r="M116" s="38">
        <f>'ОДИ ПГГ(6-26)'!D116</f>
        <v>5426068</v>
      </c>
      <c r="N116" s="38">
        <f>'Школа(7-26)'!D115</f>
        <v>0</v>
      </c>
      <c r="O116" s="38">
        <f>'ФАП(6-26)'!D116</f>
        <v>0</v>
      </c>
      <c r="P116" s="38"/>
      <c r="Q116" s="38">
        <f>' СМП '!D116</f>
        <v>0</v>
      </c>
      <c r="R116" s="38">
        <f>'Гемодиализ по видам МП(6-26)'!D116</f>
        <v>0</v>
      </c>
      <c r="S116" s="38">
        <f>'Мед.реаб.(АПУ,ДС,КС)(6-26) '!D116</f>
        <v>0</v>
      </c>
      <c r="T116" s="38">
        <f t="shared" si="7"/>
        <v>5426068</v>
      </c>
    </row>
    <row r="117" spans="1:20" s="1" customFormat="1" x14ac:dyDescent="0.2">
      <c r="A117" s="20">
        <v>103</v>
      </c>
      <c r="B117" s="21" t="s">
        <v>174</v>
      </c>
      <c r="C117" s="10" t="s">
        <v>175</v>
      </c>
      <c r="D117" s="38">
        <f>КС!D117</f>
        <v>0</v>
      </c>
      <c r="E117" s="38">
        <f>'ДС(6-26)'!D117</f>
        <v>40989823</v>
      </c>
      <c r="F117" s="38">
        <f t="shared" si="5"/>
        <v>10129740</v>
      </c>
      <c r="G117" s="38">
        <f>' Профилактика 6-26'!D119</f>
        <v>10129740</v>
      </c>
      <c r="H117" s="38">
        <f>'Диспан.набл.(КП) '!D117</f>
        <v>0</v>
      </c>
      <c r="I117" s="38">
        <f>'Дистанционное набл.(КП)'!D118</f>
        <v>0</v>
      </c>
      <c r="J117" s="38">
        <f>'Центры здоровья'!D117</f>
        <v>0</v>
      </c>
      <c r="K117" s="38">
        <f>'АПУ неотл.пом.(6-26)'!D117</f>
        <v>0</v>
      </c>
      <c r="L117" s="38">
        <f>'АПУ обращения  (6-26)'!D117</f>
        <v>0</v>
      </c>
      <c r="M117" s="38">
        <f>'ОДИ ПГГ(6-26)'!D117</f>
        <v>0</v>
      </c>
      <c r="N117" s="38">
        <f>'Школа(7-26)'!D116</f>
        <v>0</v>
      </c>
      <c r="O117" s="38">
        <f>'ФАП(6-26)'!D117</f>
        <v>0</v>
      </c>
      <c r="P117" s="38"/>
      <c r="Q117" s="38">
        <f>' СМП '!D117</f>
        <v>0</v>
      </c>
      <c r="R117" s="38">
        <f>'Гемодиализ по видам МП(6-26)'!D117</f>
        <v>1211154543</v>
      </c>
      <c r="S117" s="38">
        <f>'Мед.реаб.(АПУ,ДС,КС)(6-26) '!D117</f>
        <v>0</v>
      </c>
      <c r="T117" s="38">
        <f t="shared" si="7"/>
        <v>1262274106</v>
      </c>
    </row>
    <row r="118" spans="1:20" s="1" customFormat="1" x14ac:dyDescent="0.2">
      <c r="A118" s="20">
        <v>104</v>
      </c>
      <c r="B118" s="17" t="s">
        <v>176</v>
      </c>
      <c r="C118" s="15" t="s">
        <v>177</v>
      </c>
      <c r="D118" s="38">
        <f>КС!D118</f>
        <v>0</v>
      </c>
      <c r="E118" s="38">
        <f>'ДС(6-26)'!D118</f>
        <v>0</v>
      </c>
      <c r="F118" s="38">
        <f t="shared" si="5"/>
        <v>92583252</v>
      </c>
      <c r="G118" s="38">
        <f>' Профилактика 6-26'!D120</f>
        <v>0</v>
      </c>
      <c r="H118" s="38">
        <f>'Диспан.набл.(КП) '!D118</f>
        <v>0</v>
      </c>
      <c r="I118" s="38">
        <f>'Дистанционное набл.(КП)'!D119</f>
        <v>0</v>
      </c>
      <c r="J118" s="38">
        <f>'Центры здоровья'!D118</f>
        <v>0</v>
      </c>
      <c r="K118" s="38">
        <f>'АПУ неотл.пом.(6-26)'!D118</f>
        <v>0</v>
      </c>
      <c r="L118" s="38">
        <f>'АПУ обращения  (6-26)'!D118</f>
        <v>0</v>
      </c>
      <c r="M118" s="38">
        <f>'ОДИ ПГГ(6-26)'!D118</f>
        <v>92583252</v>
      </c>
      <c r="N118" s="38">
        <f>'Школа(7-26)'!D117</f>
        <v>0</v>
      </c>
      <c r="O118" s="38">
        <f>'ФАП(6-26)'!D118</f>
        <v>0</v>
      </c>
      <c r="P118" s="38"/>
      <c r="Q118" s="38">
        <f>' СМП '!D118</f>
        <v>0</v>
      </c>
      <c r="R118" s="38">
        <f>'Гемодиализ по видам МП(6-26)'!D118</f>
        <v>0</v>
      </c>
      <c r="S118" s="38">
        <f>'Мед.реаб.(АПУ,ДС,КС)(6-26) '!D118</f>
        <v>0</v>
      </c>
      <c r="T118" s="38">
        <f t="shared" si="7"/>
        <v>92583252</v>
      </c>
    </row>
    <row r="119" spans="1:20" s="1" customFormat="1" x14ac:dyDescent="0.2">
      <c r="A119" s="20">
        <v>105</v>
      </c>
      <c r="B119" s="13" t="s">
        <v>178</v>
      </c>
      <c r="C119" s="10" t="s">
        <v>179</v>
      </c>
      <c r="D119" s="38">
        <f>КС!D119</f>
        <v>224764404</v>
      </c>
      <c r="E119" s="38">
        <f>'ДС(6-26)'!D119</f>
        <v>48309923.859999999</v>
      </c>
      <c r="F119" s="38">
        <f t="shared" si="5"/>
        <v>11688158</v>
      </c>
      <c r="G119" s="38">
        <f>' Профилактика 6-26'!D121</f>
        <v>0</v>
      </c>
      <c r="H119" s="38">
        <f>'Диспан.набл.(КП) '!D119</f>
        <v>0</v>
      </c>
      <c r="I119" s="38">
        <f>'Дистанционное набл.(КП)'!D120</f>
        <v>0</v>
      </c>
      <c r="J119" s="38">
        <f>'Центры здоровья'!D119</f>
        <v>0</v>
      </c>
      <c r="K119" s="38">
        <f>'АПУ неотл.пом.(6-26)'!D119</f>
        <v>0</v>
      </c>
      <c r="L119" s="38">
        <f>'АПУ обращения  (6-26)'!D119</f>
        <v>0</v>
      </c>
      <c r="M119" s="38">
        <f>'ОДИ ПГГ(6-26)'!D119</f>
        <v>11688158</v>
      </c>
      <c r="N119" s="38">
        <f>'Школа(7-26)'!D118</f>
        <v>0</v>
      </c>
      <c r="O119" s="38">
        <f>'ФАП(6-26)'!D119</f>
        <v>0</v>
      </c>
      <c r="P119" s="38"/>
      <c r="Q119" s="38">
        <f>' СМП '!D119</f>
        <v>0</v>
      </c>
      <c r="R119" s="38">
        <f>'Гемодиализ по видам МП(6-26)'!D119</f>
        <v>0</v>
      </c>
      <c r="S119" s="38">
        <f>'Мед.реаб.(АПУ,ДС,КС)(6-26) '!D119</f>
        <v>0</v>
      </c>
      <c r="T119" s="38">
        <f t="shared" si="7"/>
        <v>284762485.86000001</v>
      </c>
    </row>
    <row r="120" spans="1:20" s="1" customFormat="1" ht="11.25" customHeight="1" x14ac:dyDescent="0.2">
      <c r="A120" s="20">
        <v>106</v>
      </c>
      <c r="B120" s="21" t="s">
        <v>180</v>
      </c>
      <c r="C120" s="10" t="s">
        <v>181</v>
      </c>
      <c r="D120" s="38">
        <f>КС!D120</f>
        <v>0</v>
      </c>
      <c r="E120" s="38">
        <f>'ДС(6-26)'!D120</f>
        <v>0</v>
      </c>
      <c r="F120" s="38">
        <f t="shared" si="5"/>
        <v>35309</v>
      </c>
      <c r="G120" s="38">
        <f>' Профилактика 6-26'!D122</f>
        <v>0</v>
      </c>
      <c r="H120" s="38">
        <f>'Диспан.набл.(КП) '!D120</f>
        <v>0</v>
      </c>
      <c r="I120" s="38">
        <f>'Дистанционное набл.(КП)'!D121</f>
        <v>0</v>
      </c>
      <c r="J120" s="38">
        <f>'Центры здоровья'!D120</f>
        <v>0</v>
      </c>
      <c r="K120" s="38">
        <f>'АПУ неотл.пом.(6-26)'!D120</f>
        <v>0</v>
      </c>
      <c r="L120" s="38">
        <f>'АПУ обращения  (6-26)'!D120</f>
        <v>35309</v>
      </c>
      <c r="M120" s="38">
        <f>'ОДИ ПГГ(6-26)'!D120</f>
        <v>0</v>
      </c>
      <c r="N120" s="38">
        <f>'Школа(7-26)'!D119</f>
        <v>0</v>
      </c>
      <c r="O120" s="38">
        <f>'ФАП(6-26)'!D120</f>
        <v>0</v>
      </c>
      <c r="P120" s="38"/>
      <c r="Q120" s="38">
        <f>' СМП '!D120</f>
        <v>0</v>
      </c>
      <c r="R120" s="38">
        <f>'Гемодиализ по видам МП(6-26)'!D120</f>
        <v>0</v>
      </c>
      <c r="S120" s="38">
        <f>'Мед.реаб.(АПУ,ДС,КС)(6-26) '!D120</f>
        <v>0</v>
      </c>
      <c r="T120" s="38">
        <f t="shared" si="7"/>
        <v>35309</v>
      </c>
    </row>
    <row r="121" spans="1:20" s="1" customFormat="1" x14ac:dyDescent="0.2">
      <c r="A121" s="20">
        <v>107</v>
      </c>
      <c r="B121" s="12" t="s">
        <v>182</v>
      </c>
      <c r="C121" s="18" t="s">
        <v>183</v>
      </c>
      <c r="D121" s="38">
        <f>КС!D121</f>
        <v>0</v>
      </c>
      <c r="E121" s="38">
        <f>'ДС(6-26)'!D121</f>
        <v>16155953.41</v>
      </c>
      <c r="F121" s="38">
        <f t="shared" si="5"/>
        <v>0</v>
      </c>
      <c r="G121" s="38">
        <f>' Профилактика 6-26'!D123</f>
        <v>0</v>
      </c>
      <c r="H121" s="38">
        <f>'Диспан.набл.(КП) '!D121</f>
        <v>0</v>
      </c>
      <c r="I121" s="38">
        <f>'Дистанционное набл.(КП)'!D122</f>
        <v>0</v>
      </c>
      <c r="J121" s="38">
        <f>'Центры здоровья'!D121</f>
        <v>0</v>
      </c>
      <c r="K121" s="38">
        <f>'АПУ неотл.пом.(6-26)'!D121</f>
        <v>0</v>
      </c>
      <c r="L121" s="38">
        <f>'АПУ обращения  (6-26)'!D121</f>
        <v>0</v>
      </c>
      <c r="M121" s="38">
        <f>'ОДИ ПГГ(6-26)'!D121</f>
        <v>0</v>
      </c>
      <c r="N121" s="38">
        <f>'Школа(7-26)'!D120</f>
        <v>0</v>
      </c>
      <c r="O121" s="38">
        <f>'ФАП(6-26)'!D121</f>
        <v>0</v>
      </c>
      <c r="P121" s="38"/>
      <c r="Q121" s="38">
        <f>' СМП '!D121</f>
        <v>0</v>
      </c>
      <c r="R121" s="38">
        <f>'Гемодиализ по видам МП(6-26)'!D121</f>
        <v>0</v>
      </c>
      <c r="S121" s="38">
        <f>'Мед.реаб.(АПУ,ДС,КС)(6-26) '!D121</f>
        <v>0</v>
      </c>
      <c r="T121" s="38">
        <f t="shared" si="7"/>
        <v>16155953.41</v>
      </c>
    </row>
    <row r="122" spans="1:20" s="1" customFormat="1" x14ac:dyDescent="0.2">
      <c r="A122" s="20">
        <v>108</v>
      </c>
      <c r="B122" s="21" t="s">
        <v>184</v>
      </c>
      <c r="C122" s="10" t="s">
        <v>261</v>
      </c>
      <c r="D122" s="38">
        <f>КС!D122</f>
        <v>19661072</v>
      </c>
      <c r="E122" s="38">
        <f>'ДС(6-26)'!D122</f>
        <v>215890</v>
      </c>
      <c r="F122" s="38">
        <f t="shared" si="5"/>
        <v>6512098</v>
      </c>
      <c r="G122" s="38">
        <f>' Профилактика 6-26'!D124</f>
        <v>0</v>
      </c>
      <c r="H122" s="38">
        <f>'Диспан.набл.(КП) '!D122</f>
        <v>0</v>
      </c>
      <c r="I122" s="38">
        <f>'Дистанционное набл.(КП)'!D123</f>
        <v>0</v>
      </c>
      <c r="J122" s="38">
        <f>'Центры здоровья'!D122</f>
        <v>0</v>
      </c>
      <c r="K122" s="38">
        <f>'АПУ неотл.пом.(6-26)'!D122</f>
        <v>0</v>
      </c>
      <c r="L122" s="38">
        <f>'АПУ обращения  (6-26)'!D122</f>
        <v>0</v>
      </c>
      <c r="M122" s="38">
        <f>'ОДИ ПГГ(6-26)'!D122</f>
        <v>6512098</v>
      </c>
      <c r="N122" s="38">
        <f>'Школа(7-26)'!D121</f>
        <v>0</v>
      </c>
      <c r="O122" s="38">
        <f>'ФАП(6-26)'!D122</f>
        <v>0</v>
      </c>
      <c r="P122" s="38"/>
      <c r="Q122" s="38">
        <f>' СМП '!D122</f>
        <v>0</v>
      </c>
      <c r="R122" s="38">
        <f>'Гемодиализ по видам МП(6-26)'!D122</f>
        <v>0</v>
      </c>
      <c r="S122" s="38">
        <f>'Мед.реаб.(АПУ,ДС,КС)(6-26) '!D122</f>
        <v>0</v>
      </c>
      <c r="T122" s="38">
        <f t="shared" si="7"/>
        <v>26389060</v>
      </c>
    </row>
    <row r="123" spans="1:20" s="1" customFormat="1" ht="14.25" customHeight="1" x14ac:dyDescent="0.2">
      <c r="A123" s="20">
        <v>109</v>
      </c>
      <c r="B123" s="13" t="s">
        <v>185</v>
      </c>
      <c r="C123" s="10" t="s">
        <v>250</v>
      </c>
      <c r="D123" s="38">
        <f>КС!D123</f>
        <v>0</v>
      </c>
      <c r="E123" s="38">
        <f>'ДС(6-26)'!D123</f>
        <v>150620</v>
      </c>
      <c r="F123" s="38">
        <f t="shared" si="5"/>
        <v>7613455</v>
      </c>
      <c r="G123" s="38">
        <f>' Профилактика 6-26'!D125</f>
        <v>0</v>
      </c>
      <c r="H123" s="38">
        <f>'Диспан.набл.(КП) '!D123</f>
        <v>0</v>
      </c>
      <c r="I123" s="38">
        <f>'Дистанционное набл.(КП)'!D124</f>
        <v>0</v>
      </c>
      <c r="J123" s="38">
        <f>'Центры здоровья'!D123</f>
        <v>0</v>
      </c>
      <c r="K123" s="38">
        <f>'АПУ неотл.пом.(6-26)'!D123</f>
        <v>0</v>
      </c>
      <c r="L123" s="38">
        <f>'АПУ обращения  (6-26)'!D123</f>
        <v>111088</v>
      </c>
      <c r="M123" s="38">
        <f>'ОДИ ПГГ(6-26)'!D123</f>
        <v>7502367</v>
      </c>
      <c r="N123" s="38">
        <f>'Школа(7-26)'!D122</f>
        <v>0</v>
      </c>
      <c r="O123" s="38">
        <f>'ФАП(6-26)'!D123</f>
        <v>0</v>
      </c>
      <c r="P123" s="38"/>
      <c r="Q123" s="38">
        <f>' СМП '!D123</f>
        <v>0</v>
      </c>
      <c r="R123" s="38">
        <f>'Гемодиализ по видам МП(6-26)'!D123</f>
        <v>0</v>
      </c>
      <c r="S123" s="38">
        <f>'Мед.реаб.(АПУ,ДС,КС)(6-26) '!D123</f>
        <v>0</v>
      </c>
      <c r="T123" s="38">
        <f t="shared" si="7"/>
        <v>7764075</v>
      </c>
    </row>
    <row r="124" spans="1:20" s="1" customFormat="1" x14ac:dyDescent="0.2">
      <c r="A124" s="20">
        <v>110</v>
      </c>
      <c r="B124" s="12" t="s">
        <v>329</v>
      </c>
      <c r="C124" s="10" t="s">
        <v>317</v>
      </c>
      <c r="D124" s="38">
        <f>КС!D124</f>
        <v>0</v>
      </c>
      <c r="E124" s="38">
        <f>'ДС(6-26)'!D124</f>
        <v>0</v>
      </c>
      <c r="F124" s="38">
        <f t="shared" si="5"/>
        <v>0</v>
      </c>
      <c r="G124" s="38">
        <f>' Профилактика 6-26'!D126</f>
        <v>0</v>
      </c>
      <c r="H124" s="38">
        <f>'Диспан.набл.(КП) '!D124</f>
        <v>0</v>
      </c>
      <c r="I124" s="38">
        <f>'Дистанционное набл.(КП)'!D125</f>
        <v>0</v>
      </c>
      <c r="J124" s="38">
        <f>'Центры здоровья'!D124</f>
        <v>0</v>
      </c>
      <c r="K124" s="38">
        <f>'АПУ неотл.пом.(6-26)'!D124</f>
        <v>0</v>
      </c>
      <c r="L124" s="38">
        <f>'АПУ обращения  (6-26)'!D124</f>
        <v>0</v>
      </c>
      <c r="M124" s="38">
        <f>'ОДИ ПГГ(6-26)'!D124</f>
        <v>0</v>
      </c>
      <c r="N124" s="38">
        <f>'Школа(7-26)'!D123</f>
        <v>0</v>
      </c>
      <c r="O124" s="38">
        <f>'ФАП(6-26)'!D124</f>
        <v>0</v>
      </c>
      <c r="P124" s="38"/>
      <c r="Q124" s="38">
        <f>' СМП '!D124</f>
        <v>0</v>
      </c>
      <c r="R124" s="38">
        <f>'Гемодиализ по видам МП(6-26)'!D124</f>
        <v>0</v>
      </c>
      <c r="S124" s="38">
        <f>'Мед.реаб.(АПУ,ДС,КС)(6-26) '!D124</f>
        <v>0</v>
      </c>
      <c r="T124" s="38">
        <f t="shared" si="7"/>
        <v>0</v>
      </c>
    </row>
    <row r="125" spans="1:20" s="1" customFormat="1" x14ac:dyDescent="0.2">
      <c r="A125" s="20">
        <v>111</v>
      </c>
      <c r="B125" s="53" t="s">
        <v>418</v>
      </c>
      <c r="C125" s="15" t="s">
        <v>419</v>
      </c>
      <c r="D125" s="38">
        <f>КС!D125</f>
        <v>0</v>
      </c>
      <c r="E125" s="38">
        <f>'ДС(6-26)'!D125</f>
        <v>0</v>
      </c>
      <c r="F125" s="38">
        <f t="shared" si="5"/>
        <v>0</v>
      </c>
      <c r="G125" s="38">
        <f>' Профилактика 6-26'!D127</f>
        <v>0</v>
      </c>
      <c r="H125" s="38">
        <f>'Диспан.набл.(КП) '!D125</f>
        <v>0</v>
      </c>
      <c r="I125" s="38">
        <f>'Дистанционное набл.(КП)'!D126</f>
        <v>0</v>
      </c>
      <c r="J125" s="38">
        <f>'Центры здоровья'!D125</f>
        <v>0</v>
      </c>
      <c r="K125" s="38">
        <f>'АПУ неотл.пом.(6-26)'!D125</f>
        <v>0</v>
      </c>
      <c r="L125" s="38">
        <f>'АПУ обращения  (6-26)'!D125</f>
        <v>0</v>
      </c>
      <c r="M125" s="38">
        <f>'ОДИ ПГГ(6-26)'!D125</f>
        <v>0</v>
      </c>
      <c r="N125" s="38">
        <f>'Школа(7-26)'!D124</f>
        <v>0</v>
      </c>
      <c r="O125" s="38">
        <f>'ФАП(6-26)'!D125</f>
        <v>0</v>
      </c>
      <c r="P125" s="38"/>
      <c r="Q125" s="38">
        <f>' СМП '!D125</f>
        <v>0</v>
      </c>
      <c r="R125" s="38">
        <f>'Гемодиализ по видам МП(6-26)'!D125</f>
        <v>0</v>
      </c>
      <c r="S125" s="38">
        <f>'Мед.реаб.(АПУ,ДС,КС)(6-26) '!D125</f>
        <v>0</v>
      </c>
      <c r="T125" s="38">
        <f t="shared" si="7"/>
        <v>0</v>
      </c>
    </row>
    <row r="126" spans="1:20" s="1" customFormat="1" ht="13.5" customHeight="1" x14ac:dyDescent="0.2">
      <c r="A126" s="20">
        <v>112</v>
      </c>
      <c r="B126" s="13" t="s">
        <v>186</v>
      </c>
      <c r="C126" s="10" t="s">
        <v>320</v>
      </c>
      <c r="D126" s="38">
        <f>КС!D126</f>
        <v>0</v>
      </c>
      <c r="E126" s="38">
        <f>'ДС(6-26)'!D126</f>
        <v>47324520.25</v>
      </c>
      <c r="F126" s="38">
        <f t="shared" si="5"/>
        <v>0</v>
      </c>
      <c r="G126" s="38">
        <f>' Профилактика 6-26'!D128</f>
        <v>0</v>
      </c>
      <c r="H126" s="38">
        <f>'Диспан.набл.(КП) '!D126</f>
        <v>0</v>
      </c>
      <c r="I126" s="38">
        <f>'Дистанционное набл.(КП)'!D127</f>
        <v>0</v>
      </c>
      <c r="J126" s="38">
        <f>'Центры здоровья'!D126</f>
        <v>0</v>
      </c>
      <c r="K126" s="38">
        <f>'АПУ неотл.пом.(6-26)'!D126</f>
        <v>0</v>
      </c>
      <c r="L126" s="38">
        <f>'АПУ обращения  (6-26)'!D126</f>
        <v>0</v>
      </c>
      <c r="M126" s="38">
        <f>'ОДИ ПГГ(6-26)'!D126</f>
        <v>0</v>
      </c>
      <c r="N126" s="38">
        <f>'Школа(7-26)'!D125</f>
        <v>0</v>
      </c>
      <c r="O126" s="38">
        <f>'ФАП(6-26)'!D126</f>
        <v>0</v>
      </c>
      <c r="P126" s="38"/>
      <c r="Q126" s="38">
        <f>' СМП '!D126</f>
        <v>0</v>
      </c>
      <c r="R126" s="38">
        <f>'Гемодиализ по видам МП(6-26)'!D126</f>
        <v>0</v>
      </c>
      <c r="S126" s="38">
        <f>'Мед.реаб.(АПУ,ДС,КС)(6-26) '!D126</f>
        <v>0</v>
      </c>
      <c r="T126" s="38">
        <f t="shared" si="7"/>
        <v>47324520.25</v>
      </c>
    </row>
    <row r="127" spans="1:20" s="1" customFormat="1" x14ac:dyDescent="0.2">
      <c r="A127" s="20">
        <v>113</v>
      </c>
      <c r="B127" s="21" t="s">
        <v>187</v>
      </c>
      <c r="C127" s="10" t="s">
        <v>188</v>
      </c>
      <c r="D127" s="38">
        <f>КС!D127</f>
        <v>0</v>
      </c>
      <c r="E127" s="38">
        <f>'ДС(6-26)'!D127</f>
        <v>0</v>
      </c>
      <c r="F127" s="38">
        <f t="shared" si="5"/>
        <v>2776680</v>
      </c>
      <c r="G127" s="38">
        <f>' Профилактика 6-26'!D129</f>
        <v>2776680</v>
      </c>
      <c r="H127" s="38">
        <f>'Диспан.набл.(КП) '!D127</f>
        <v>0</v>
      </c>
      <c r="I127" s="38">
        <f>'Дистанционное набл.(КП)'!D128</f>
        <v>0</v>
      </c>
      <c r="J127" s="38">
        <f>'Центры здоровья'!D127</f>
        <v>0</v>
      </c>
      <c r="K127" s="38">
        <f>'АПУ неотл.пом.(6-26)'!D127</f>
        <v>0</v>
      </c>
      <c r="L127" s="38">
        <f>'АПУ обращения  (6-26)'!D127</f>
        <v>0</v>
      </c>
      <c r="M127" s="38">
        <f>'ОДИ ПГГ(6-26)'!D127</f>
        <v>0</v>
      </c>
      <c r="N127" s="38">
        <f>'Школа(7-26)'!D126</f>
        <v>0</v>
      </c>
      <c r="O127" s="38">
        <f>'ФАП(6-26)'!D127</f>
        <v>0</v>
      </c>
      <c r="P127" s="38"/>
      <c r="Q127" s="38">
        <f>' СМП '!D127</f>
        <v>0</v>
      </c>
      <c r="R127" s="38">
        <f>'Гемодиализ по видам МП(6-26)'!D127</f>
        <v>317835012</v>
      </c>
      <c r="S127" s="38">
        <f>'Мед.реаб.(АПУ,ДС,КС)(6-26) '!D127</f>
        <v>0</v>
      </c>
      <c r="T127" s="38">
        <f t="shared" si="7"/>
        <v>320611692</v>
      </c>
    </row>
    <row r="128" spans="1:20" s="1" customFormat="1" ht="24" x14ac:dyDescent="0.2">
      <c r="A128" s="20">
        <v>114</v>
      </c>
      <c r="B128" s="21" t="s">
        <v>189</v>
      </c>
      <c r="C128" s="35" t="s">
        <v>306</v>
      </c>
      <c r="D128" s="38">
        <f>КС!D128</f>
        <v>0</v>
      </c>
      <c r="E128" s="38">
        <f>'ДС(6-26)'!D128</f>
        <v>216894</v>
      </c>
      <c r="F128" s="38">
        <f t="shared" si="5"/>
        <v>0</v>
      </c>
      <c r="G128" s="38">
        <f>' Профилактика 6-26'!D130</f>
        <v>0</v>
      </c>
      <c r="H128" s="38">
        <f>'Диспан.набл.(КП) '!D128</f>
        <v>0</v>
      </c>
      <c r="I128" s="38">
        <f>'Дистанционное набл.(КП)'!D129</f>
        <v>0</v>
      </c>
      <c r="J128" s="38">
        <f>'Центры здоровья'!D128</f>
        <v>0</v>
      </c>
      <c r="K128" s="38">
        <f>'АПУ неотл.пом.(6-26)'!D128</f>
        <v>0</v>
      </c>
      <c r="L128" s="38">
        <f>'АПУ обращения  (6-26)'!D128</f>
        <v>0</v>
      </c>
      <c r="M128" s="38">
        <f>'ОДИ ПГГ(6-26)'!D128</f>
        <v>0</v>
      </c>
      <c r="N128" s="38">
        <f>'Школа(7-26)'!D127</f>
        <v>0</v>
      </c>
      <c r="O128" s="38">
        <f>'ФАП(6-26)'!D128</f>
        <v>0</v>
      </c>
      <c r="P128" s="38"/>
      <c r="Q128" s="38">
        <f>' СМП '!D128</f>
        <v>0</v>
      </c>
      <c r="R128" s="38">
        <f>'Гемодиализ по видам МП(6-26)'!D128</f>
        <v>0</v>
      </c>
      <c r="S128" s="38">
        <f>'Мед.реаб.(АПУ,ДС,КС)(6-26) '!D128</f>
        <v>0</v>
      </c>
      <c r="T128" s="38">
        <f t="shared" si="7"/>
        <v>216894</v>
      </c>
    </row>
    <row r="129" spans="1:20" s="1" customFormat="1" x14ac:dyDescent="0.2">
      <c r="A129" s="20">
        <v>115</v>
      </c>
      <c r="B129" s="21" t="s">
        <v>190</v>
      </c>
      <c r="C129" s="10" t="s">
        <v>225</v>
      </c>
      <c r="D129" s="38">
        <f>КС!D129</f>
        <v>3477608950</v>
      </c>
      <c r="E129" s="38">
        <f>'ДС(6-26)'!D129</f>
        <v>139389911</v>
      </c>
      <c r="F129" s="38">
        <f t="shared" si="5"/>
        <v>368624805</v>
      </c>
      <c r="G129" s="38">
        <f>' Профилактика 6-26'!D131</f>
        <v>154785085</v>
      </c>
      <c r="H129" s="38">
        <f>'Диспан.набл.(КП) '!D129</f>
        <v>0</v>
      </c>
      <c r="I129" s="38">
        <f>'Дистанционное набл.(КП)'!D130</f>
        <v>0</v>
      </c>
      <c r="J129" s="38">
        <f>'Центры здоровья'!D129</f>
        <v>0</v>
      </c>
      <c r="K129" s="38">
        <f>'АПУ неотл.пом.(6-26)'!D129</f>
        <v>0</v>
      </c>
      <c r="L129" s="38">
        <f>'АПУ обращения  (6-26)'!D129</f>
        <v>0</v>
      </c>
      <c r="M129" s="38">
        <f>'ОДИ ПГГ(6-26)'!D129</f>
        <v>191425008</v>
      </c>
      <c r="N129" s="38">
        <f>'Школа(7-26)'!D128</f>
        <v>22414712</v>
      </c>
      <c r="O129" s="38">
        <f>'ФАП(6-26)'!D129</f>
        <v>0</v>
      </c>
      <c r="P129" s="38"/>
      <c r="Q129" s="38">
        <f>' СМП '!D129</f>
        <v>0</v>
      </c>
      <c r="R129" s="38">
        <f>'Гемодиализ по видам МП(6-26)'!D129</f>
        <v>31289996</v>
      </c>
      <c r="S129" s="38">
        <f>'Мед.реаб.(АПУ,ДС,КС)(6-26) '!D129</f>
        <v>108148046</v>
      </c>
      <c r="T129" s="38">
        <f t="shared" si="7"/>
        <v>4125061708</v>
      </c>
    </row>
    <row r="130" spans="1:20" ht="10.5" customHeight="1" x14ac:dyDescent="0.2">
      <c r="A130" s="20">
        <v>116</v>
      </c>
      <c r="B130" s="21" t="s">
        <v>191</v>
      </c>
      <c r="C130" s="10" t="s">
        <v>192</v>
      </c>
      <c r="D130" s="38">
        <f>КС!D130</f>
        <v>3714917595</v>
      </c>
      <c r="E130" s="38">
        <f>'ДС(6-26)'!D130</f>
        <v>4342847877</v>
      </c>
      <c r="F130" s="38">
        <f t="shared" si="5"/>
        <v>903827019</v>
      </c>
      <c r="G130" s="38">
        <f>' Профилактика 6-26'!D132</f>
        <v>266487039</v>
      </c>
      <c r="H130" s="38">
        <f>'Диспан.набл.(КП) '!D130</f>
        <v>62365703</v>
      </c>
      <c r="I130" s="38">
        <f>'Дистанционное набл.(КП)'!D131</f>
        <v>0</v>
      </c>
      <c r="J130" s="38">
        <f>'Центры здоровья'!D130</f>
        <v>0</v>
      </c>
      <c r="K130" s="38">
        <f>'АПУ неотл.пом.(6-26)'!D130</f>
        <v>0</v>
      </c>
      <c r="L130" s="38">
        <f>'АПУ обращения  (6-26)'!D130</f>
        <v>60908556</v>
      </c>
      <c r="M130" s="38">
        <f>'ОДИ ПГГ(6-26)'!D130</f>
        <v>514065721</v>
      </c>
      <c r="N130" s="38">
        <f>'Школа(7-26)'!D129</f>
        <v>0</v>
      </c>
      <c r="O130" s="38">
        <f>'ФАП(6-26)'!D130</f>
        <v>0</v>
      </c>
      <c r="P130" s="40"/>
      <c r="Q130" s="38">
        <f>' СМП '!D130</f>
        <v>0</v>
      </c>
      <c r="R130" s="38">
        <f>'Гемодиализ по видам МП(6-26)'!D130</f>
        <v>267456</v>
      </c>
      <c r="S130" s="38">
        <f>'Мед.реаб.(АПУ,ДС,КС)(6-26) '!D130</f>
        <v>20811525</v>
      </c>
      <c r="T130" s="38">
        <f t="shared" si="7"/>
        <v>8982671472</v>
      </c>
    </row>
    <row r="131" spans="1:20" s="1" customFormat="1" x14ac:dyDescent="0.2">
      <c r="A131" s="20">
        <v>117</v>
      </c>
      <c r="B131" s="21" t="s">
        <v>193</v>
      </c>
      <c r="C131" s="10" t="s">
        <v>40</v>
      </c>
      <c r="D131" s="38">
        <f>КС!D131</f>
        <v>2527986756</v>
      </c>
      <c r="E131" s="38">
        <f>'ДС(6-26)'!D131</f>
        <v>13505685</v>
      </c>
      <c r="F131" s="38">
        <f t="shared" si="5"/>
        <v>118288723</v>
      </c>
      <c r="G131" s="38">
        <f>' Профилактика 6-26'!D133</f>
        <v>58382515</v>
      </c>
      <c r="H131" s="38">
        <f>'Диспан.набл.(КП) '!D131</f>
        <v>0</v>
      </c>
      <c r="I131" s="38">
        <f>'Дистанционное набл.(КП)'!D132</f>
        <v>0</v>
      </c>
      <c r="J131" s="38">
        <f>'Центры здоровья'!D131</f>
        <v>0</v>
      </c>
      <c r="K131" s="38">
        <f>'АПУ неотл.пом.(6-26)'!D131</f>
        <v>541850</v>
      </c>
      <c r="L131" s="38">
        <f>'АПУ обращения  (6-26)'!D131</f>
        <v>0</v>
      </c>
      <c r="M131" s="38">
        <f>'ОДИ ПГГ(6-26)'!D131</f>
        <v>59341740</v>
      </c>
      <c r="N131" s="38">
        <f>'Школа(7-26)'!D130</f>
        <v>22618</v>
      </c>
      <c r="O131" s="38">
        <f>'ФАП(6-26)'!D131</f>
        <v>0</v>
      </c>
      <c r="P131" s="38"/>
      <c r="Q131" s="38">
        <f>' СМП '!D131</f>
        <v>0</v>
      </c>
      <c r="R131" s="38">
        <f>'Гемодиализ по видам МП(6-26)'!D131</f>
        <v>4011840</v>
      </c>
      <c r="S131" s="38">
        <f>'Мед.реаб.(АПУ,ДС,КС)(6-26) '!D131</f>
        <v>50340983</v>
      </c>
      <c r="T131" s="38">
        <f t="shared" si="7"/>
        <v>2714133987</v>
      </c>
    </row>
    <row r="132" spans="1:20" s="1" customFormat="1" x14ac:dyDescent="0.2">
      <c r="A132" s="20">
        <v>118</v>
      </c>
      <c r="B132" s="12" t="s">
        <v>194</v>
      </c>
      <c r="C132" s="10" t="s">
        <v>45</v>
      </c>
      <c r="D132" s="38">
        <f>КС!D132</f>
        <v>1879559259</v>
      </c>
      <c r="E132" s="38">
        <f>'ДС(6-26)'!D132</f>
        <v>124029702</v>
      </c>
      <c r="F132" s="38">
        <f t="shared" si="5"/>
        <v>146604931</v>
      </c>
      <c r="G132" s="38">
        <f>' Профилактика 6-26'!D134</f>
        <v>74021645</v>
      </c>
      <c r="H132" s="38">
        <f>'Диспан.набл.(КП) '!D132</f>
        <v>0</v>
      </c>
      <c r="I132" s="38">
        <f>'Дистанционное набл.(КП)'!D133</f>
        <v>0</v>
      </c>
      <c r="J132" s="38">
        <f>'Центры здоровья'!D132</f>
        <v>0</v>
      </c>
      <c r="K132" s="38">
        <f>'АПУ неотл.пом.(6-26)'!D132</f>
        <v>33112454</v>
      </c>
      <c r="L132" s="38">
        <f>'АПУ обращения  (6-26)'!D132</f>
        <v>8746370</v>
      </c>
      <c r="M132" s="38">
        <f>'ОДИ ПГГ(6-26)'!D132</f>
        <v>30724462</v>
      </c>
      <c r="N132" s="38">
        <f>'Школа(7-26)'!D131</f>
        <v>0</v>
      </c>
      <c r="O132" s="38">
        <f>'ФАП(6-26)'!D132</f>
        <v>0</v>
      </c>
      <c r="P132" s="38"/>
      <c r="Q132" s="38">
        <f>' СМП '!D132</f>
        <v>0</v>
      </c>
      <c r="R132" s="38">
        <f>'Гемодиализ по видам МП(6-26)'!D132</f>
        <v>19266772</v>
      </c>
      <c r="S132" s="38">
        <f>'Мед.реаб.(АПУ,ДС,КС)(6-26) '!D132</f>
        <v>146046028</v>
      </c>
      <c r="T132" s="38">
        <f t="shared" si="7"/>
        <v>2315506692</v>
      </c>
    </row>
    <row r="133" spans="1:20" s="1" customFormat="1" x14ac:dyDescent="0.2">
      <c r="A133" s="20">
        <v>119</v>
      </c>
      <c r="B133" s="12" t="s">
        <v>195</v>
      </c>
      <c r="C133" s="10" t="s">
        <v>227</v>
      </c>
      <c r="D133" s="38">
        <f>КС!D133</f>
        <v>392809570</v>
      </c>
      <c r="E133" s="38">
        <f>'ДС(6-26)'!D133</f>
        <v>53718572</v>
      </c>
      <c r="F133" s="38">
        <f t="shared" si="5"/>
        <v>94089740</v>
      </c>
      <c r="G133" s="38">
        <f>' Профилактика 6-26'!D135</f>
        <v>37890284</v>
      </c>
      <c r="H133" s="38">
        <f>'Диспан.набл.(КП) '!D133</f>
        <v>0</v>
      </c>
      <c r="I133" s="38">
        <f>'Дистанционное набл.(КП)'!D134</f>
        <v>0</v>
      </c>
      <c r="J133" s="38">
        <f>'Центры здоровья'!D133</f>
        <v>0</v>
      </c>
      <c r="K133" s="38">
        <f>'АПУ неотл.пом.(6-26)'!D133</f>
        <v>0</v>
      </c>
      <c r="L133" s="38">
        <f>'АПУ обращения  (6-26)'!D133</f>
        <v>56199456</v>
      </c>
      <c r="M133" s="38">
        <f>'ОДИ ПГГ(6-26)'!D133</f>
        <v>0</v>
      </c>
      <c r="N133" s="38">
        <f>'Школа(7-26)'!D132</f>
        <v>0</v>
      </c>
      <c r="O133" s="38">
        <f>'ФАП(6-26)'!D133</f>
        <v>0</v>
      </c>
      <c r="P133" s="38"/>
      <c r="Q133" s="38">
        <f>' СМП '!D133</f>
        <v>0</v>
      </c>
      <c r="R133" s="38">
        <f>'Гемодиализ по видам МП(6-26)'!D133</f>
        <v>0</v>
      </c>
      <c r="S133" s="38">
        <f>'Мед.реаб.(АПУ,ДС,КС)(6-26) '!D133</f>
        <v>0</v>
      </c>
      <c r="T133" s="38">
        <f t="shared" si="7"/>
        <v>540617882</v>
      </c>
    </row>
    <row r="134" spans="1:20" s="1" customFormat="1" x14ac:dyDescent="0.2">
      <c r="A134" s="20">
        <v>120</v>
      </c>
      <c r="B134" s="12" t="s">
        <v>196</v>
      </c>
      <c r="C134" s="10" t="s">
        <v>47</v>
      </c>
      <c r="D134" s="38">
        <f>КС!D134</f>
        <v>1572540870</v>
      </c>
      <c r="E134" s="38">
        <f>'ДС(6-26)'!D134</f>
        <v>72410820</v>
      </c>
      <c r="F134" s="38">
        <f t="shared" si="5"/>
        <v>101465059</v>
      </c>
      <c r="G134" s="38">
        <f>' Профилактика 6-26'!D136</f>
        <v>32247130</v>
      </c>
      <c r="H134" s="38">
        <f>'Диспан.набл.(КП) '!D134</f>
        <v>0</v>
      </c>
      <c r="I134" s="38">
        <f>'Дистанционное набл.(КП)'!D135</f>
        <v>0</v>
      </c>
      <c r="J134" s="38">
        <f>'Центры здоровья'!D134</f>
        <v>0</v>
      </c>
      <c r="K134" s="38">
        <f>'АПУ неотл.пом.(6-26)'!D134</f>
        <v>0</v>
      </c>
      <c r="L134" s="38">
        <f>'АПУ обращения  (6-26)'!D134</f>
        <v>51934831</v>
      </c>
      <c r="M134" s="38">
        <f>'ОДИ ПГГ(6-26)'!D134</f>
        <v>15301853</v>
      </c>
      <c r="N134" s="38">
        <f>'Школа(7-26)'!D133</f>
        <v>1981245</v>
      </c>
      <c r="O134" s="38">
        <f>'ФАП(6-26)'!D134</f>
        <v>0</v>
      </c>
      <c r="P134" s="38"/>
      <c r="Q134" s="38">
        <f>' СМП '!D134</f>
        <v>0</v>
      </c>
      <c r="R134" s="38">
        <f>'Гемодиализ по видам МП(6-26)'!D134</f>
        <v>0</v>
      </c>
      <c r="S134" s="38">
        <f>'Мед.реаб.(АПУ,ДС,КС)(6-26) '!D134</f>
        <v>0</v>
      </c>
      <c r="T134" s="38">
        <f t="shared" si="7"/>
        <v>1746416749</v>
      </c>
    </row>
    <row r="135" spans="1:20" s="1" customFormat="1" x14ac:dyDescent="0.2">
      <c r="A135" s="20">
        <v>121</v>
      </c>
      <c r="B135" s="21" t="s">
        <v>197</v>
      </c>
      <c r="C135" s="10" t="s">
        <v>46</v>
      </c>
      <c r="D135" s="38">
        <f>КС!D135</f>
        <v>0</v>
      </c>
      <c r="E135" s="38">
        <f>'ДС(6-26)'!D135</f>
        <v>168024063.02000001</v>
      </c>
      <c r="F135" s="38">
        <f t="shared" si="5"/>
        <v>163536997</v>
      </c>
      <c r="G135" s="38">
        <f>' Профилактика 6-26'!D137</f>
        <v>55725869</v>
      </c>
      <c r="H135" s="38">
        <f>'Диспан.набл.(КП) '!D135</f>
        <v>0</v>
      </c>
      <c r="I135" s="38">
        <f>'Дистанционное набл.(КП)'!D136</f>
        <v>0</v>
      </c>
      <c r="J135" s="38">
        <f>'Центры здоровья'!D135</f>
        <v>0</v>
      </c>
      <c r="K135" s="38">
        <f>'АПУ неотл.пом.(6-26)'!D135</f>
        <v>0</v>
      </c>
      <c r="L135" s="38">
        <f>'АПУ обращения  (6-26)'!D135</f>
        <v>0</v>
      </c>
      <c r="M135" s="38">
        <f>'ОДИ ПГГ(6-26)'!D135</f>
        <v>107811128</v>
      </c>
      <c r="N135" s="38">
        <f>'Школа(7-26)'!D134</f>
        <v>0</v>
      </c>
      <c r="O135" s="38">
        <f>'ФАП(6-26)'!D135</f>
        <v>0</v>
      </c>
      <c r="P135" s="38"/>
      <c r="Q135" s="38">
        <f>' СМП '!D135</f>
        <v>0</v>
      </c>
      <c r="R135" s="38">
        <f>'Гемодиализ по видам МП(6-26)'!D135</f>
        <v>0</v>
      </c>
      <c r="S135" s="38">
        <f>'Мед.реаб.(АПУ,ДС,КС)(6-26) '!D135</f>
        <v>0</v>
      </c>
      <c r="T135" s="38">
        <f t="shared" si="7"/>
        <v>331561060.01999998</v>
      </c>
    </row>
    <row r="136" spans="1:20" s="1" customFormat="1" x14ac:dyDescent="0.2">
      <c r="A136" s="20">
        <v>122</v>
      </c>
      <c r="B136" s="21" t="s">
        <v>198</v>
      </c>
      <c r="C136" s="10" t="s">
        <v>199</v>
      </c>
      <c r="D136" s="38">
        <f>КС!D136</f>
        <v>0</v>
      </c>
      <c r="E136" s="38">
        <f>'ДС(6-26)'!D136</f>
        <v>0</v>
      </c>
      <c r="F136" s="38">
        <f t="shared" ref="F136:F149" si="8">G136+H136+I136+J136+K136+L136+M136+N136+O136+P136</f>
        <v>0</v>
      </c>
      <c r="G136" s="38">
        <f>' Профилактика 6-26'!D138</f>
        <v>0</v>
      </c>
      <c r="H136" s="38">
        <f>'Диспан.набл.(КП) '!D136</f>
        <v>0</v>
      </c>
      <c r="I136" s="38">
        <f>'Дистанционное набл.(КП)'!D137</f>
        <v>0</v>
      </c>
      <c r="J136" s="38">
        <f>'Центры здоровья'!D136</f>
        <v>0</v>
      </c>
      <c r="K136" s="38">
        <f>'АПУ неотл.пом.(6-26)'!D136</f>
        <v>0</v>
      </c>
      <c r="L136" s="38">
        <f>'АПУ обращения  (6-26)'!D136</f>
        <v>0</v>
      </c>
      <c r="M136" s="38">
        <f>'ОДИ ПГГ(6-26)'!D136</f>
        <v>0</v>
      </c>
      <c r="N136" s="38">
        <f>'Школа(7-26)'!D135</f>
        <v>0</v>
      </c>
      <c r="O136" s="38">
        <f>'ФАП(6-26)'!D136</f>
        <v>0</v>
      </c>
      <c r="P136" s="38"/>
      <c r="Q136" s="38">
        <f>' СМП '!D136</f>
        <v>0</v>
      </c>
      <c r="R136" s="38">
        <f>'Гемодиализ по видам МП(6-26)'!D136</f>
        <v>0</v>
      </c>
      <c r="S136" s="38">
        <f>'Мед.реаб.(АПУ,ДС,КС)(6-26) '!D136</f>
        <v>191716319</v>
      </c>
      <c r="T136" s="38">
        <f t="shared" si="7"/>
        <v>191716319</v>
      </c>
    </row>
    <row r="137" spans="1:20" s="1" customFormat="1" x14ac:dyDescent="0.2">
      <c r="A137" s="20">
        <v>123</v>
      </c>
      <c r="B137" s="21" t="s">
        <v>200</v>
      </c>
      <c r="C137" s="10" t="s">
        <v>468</v>
      </c>
      <c r="D137" s="38">
        <f>КС!D137</f>
        <v>420072345</v>
      </c>
      <c r="E137" s="38">
        <f>'ДС(6-26)'!D137</f>
        <v>11494392</v>
      </c>
      <c r="F137" s="38">
        <f t="shared" si="8"/>
        <v>49945923</v>
      </c>
      <c r="G137" s="38">
        <f>' Профилактика 6-26'!D139</f>
        <v>30875598</v>
      </c>
      <c r="H137" s="38">
        <f>'Диспан.набл.(КП) '!D137</f>
        <v>0</v>
      </c>
      <c r="I137" s="38">
        <f>'Дистанционное набл.(КП)'!D138</f>
        <v>0</v>
      </c>
      <c r="J137" s="38">
        <f>'Центры здоровья'!D137</f>
        <v>0</v>
      </c>
      <c r="K137" s="38">
        <f>'АПУ неотл.пом.(6-26)'!D137</f>
        <v>1083700</v>
      </c>
      <c r="L137" s="38">
        <f>'АПУ обращения  (6-26)'!D137</f>
        <v>0</v>
      </c>
      <c r="M137" s="38">
        <f>'ОДИ ПГГ(6-26)'!D137</f>
        <v>17986625</v>
      </c>
      <c r="N137" s="38">
        <f>'Школа(7-26)'!D136</f>
        <v>0</v>
      </c>
      <c r="O137" s="38">
        <f>'ФАП(6-26)'!D137</f>
        <v>0</v>
      </c>
      <c r="P137" s="38"/>
      <c r="Q137" s="38">
        <f>' СМП '!D137</f>
        <v>0</v>
      </c>
      <c r="R137" s="38">
        <f>'Гемодиализ по видам МП(6-26)'!D137</f>
        <v>0</v>
      </c>
      <c r="S137" s="38">
        <f>'Мед.реаб.(АПУ,ДС,КС)(6-26) '!D137</f>
        <v>334778570</v>
      </c>
      <c r="T137" s="38">
        <f t="shared" si="7"/>
        <v>816291230</v>
      </c>
    </row>
    <row r="138" spans="1:20" s="1" customFormat="1" x14ac:dyDescent="0.2">
      <c r="A138" s="20">
        <v>124</v>
      </c>
      <c r="B138" s="12" t="s">
        <v>201</v>
      </c>
      <c r="C138" s="10" t="s">
        <v>226</v>
      </c>
      <c r="D138" s="38">
        <f>КС!D138</f>
        <v>1784663062</v>
      </c>
      <c r="E138" s="38">
        <f>'ДС(6-26)'!D138</f>
        <v>34813244</v>
      </c>
      <c r="F138" s="38">
        <f t="shared" si="8"/>
        <v>524465273</v>
      </c>
      <c r="G138" s="38">
        <f>' Профилактика 6-26'!D140</f>
        <v>175894613</v>
      </c>
      <c r="H138" s="38">
        <f>'Диспан.набл.(КП) '!D138</f>
        <v>68409870</v>
      </c>
      <c r="I138" s="38">
        <f>'Дистанционное набл.(КП)'!D139</f>
        <v>1363242</v>
      </c>
      <c r="J138" s="38">
        <f>'Центры здоровья'!D138</f>
        <v>0</v>
      </c>
      <c r="K138" s="38">
        <f>'АПУ неотл.пом.(6-26)'!D138</f>
        <v>54528533</v>
      </c>
      <c r="L138" s="38">
        <f>'АПУ обращения  (6-26)'!D138</f>
        <v>82942032</v>
      </c>
      <c r="M138" s="38">
        <f>'ОДИ ПГГ(6-26)'!D138</f>
        <v>127379615</v>
      </c>
      <c r="N138" s="38">
        <f>'Школа(7-26)'!D137</f>
        <v>13947368</v>
      </c>
      <c r="O138" s="38">
        <f>'ФАП(6-26)'!D138</f>
        <v>0</v>
      </c>
      <c r="P138" s="38"/>
      <c r="Q138" s="38">
        <f>' СМП '!D138</f>
        <v>0</v>
      </c>
      <c r="R138" s="38">
        <f>'Гемодиализ по видам МП(6-26)'!D138</f>
        <v>1998956</v>
      </c>
      <c r="S138" s="38">
        <f>'Мед.реаб.(АПУ,ДС,КС)(6-26) '!D138</f>
        <v>116887884</v>
      </c>
      <c r="T138" s="38">
        <f t="shared" si="7"/>
        <v>2462828419</v>
      </c>
    </row>
    <row r="139" spans="1:20" s="1" customFormat="1" ht="27.75" customHeight="1" x14ac:dyDescent="0.2">
      <c r="A139" s="20">
        <v>125</v>
      </c>
      <c r="B139" s="13" t="s">
        <v>202</v>
      </c>
      <c r="C139" s="10" t="s">
        <v>459</v>
      </c>
      <c r="D139" s="38">
        <f>КС!D139</f>
        <v>1764118578</v>
      </c>
      <c r="E139" s="38">
        <f>'ДС(6-26)'!D139</f>
        <v>139207170</v>
      </c>
      <c r="F139" s="38">
        <f t="shared" si="8"/>
        <v>727449426</v>
      </c>
      <c r="G139" s="38">
        <f>' Профилактика 6-26'!D141</f>
        <v>295969138</v>
      </c>
      <c r="H139" s="38">
        <f>'Диспан.набл.(КП) '!D139</f>
        <v>90571947</v>
      </c>
      <c r="I139" s="38">
        <f>'Дистанционное набл.(КП)'!D140</f>
        <v>1578895</v>
      </c>
      <c r="J139" s="38">
        <f>'Центры здоровья'!D139</f>
        <v>0</v>
      </c>
      <c r="K139" s="38">
        <f>'АПУ неотл.пом.(6-26)'!D139</f>
        <v>73798820</v>
      </c>
      <c r="L139" s="38">
        <f>'АПУ обращения  (6-26)'!D139</f>
        <v>173323330</v>
      </c>
      <c r="M139" s="38">
        <f>'ОДИ ПГГ(6-26)'!D139</f>
        <v>53593509</v>
      </c>
      <c r="N139" s="38">
        <f>'Школа(7-26)'!D138</f>
        <v>17777030</v>
      </c>
      <c r="O139" s="38">
        <f>'ФАП(6-26)'!D139</f>
        <v>20836757</v>
      </c>
      <c r="P139" s="38"/>
      <c r="Q139" s="38">
        <f>' СМП '!D139</f>
        <v>0</v>
      </c>
      <c r="R139" s="38">
        <f>'Гемодиализ по видам МП(6-26)'!D139</f>
        <v>1337280</v>
      </c>
      <c r="S139" s="38">
        <f>'Мед.реаб.(АПУ,ДС,КС)(6-26) '!D139</f>
        <v>106890200</v>
      </c>
      <c r="T139" s="38">
        <f t="shared" si="7"/>
        <v>2739002654</v>
      </c>
    </row>
    <row r="140" spans="1:20" x14ac:dyDescent="0.2">
      <c r="A140" s="20">
        <v>126</v>
      </c>
      <c r="B140" s="21" t="s">
        <v>203</v>
      </c>
      <c r="C140" s="10" t="s">
        <v>204</v>
      </c>
      <c r="D140" s="38">
        <f>КС!D140</f>
        <v>1262003257</v>
      </c>
      <c r="E140" s="38">
        <f>'ДС(6-26)'!D140</f>
        <v>257695092</v>
      </c>
      <c r="F140" s="38">
        <f t="shared" si="8"/>
        <v>23194591</v>
      </c>
      <c r="G140" s="38">
        <f>' Профилактика 6-26'!D142</f>
        <v>3716232</v>
      </c>
      <c r="H140" s="38">
        <f>'Диспан.набл.(КП) '!D140</f>
        <v>0</v>
      </c>
      <c r="I140" s="38">
        <f>'Дистанционное набл.(КП)'!D141</f>
        <v>0</v>
      </c>
      <c r="J140" s="38">
        <f>'Центры здоровья'!D140</f>
        <v>0</v>
      </c>
      <c r="K140" s="38">
        <f>'АПУ неотл.пом.(6-26)'!D140</f>
        <v>4334800</v>
      </c>
      <c r="L140" s="38">
        <f>'АПУ обращения  (6-26)'!D140</f>
        <v>0</v>
      </c>
      <c r="M140" s="38">
        <f>'ОДИ ПГГ(6-26)'!D140</f>
        <v>15143559</v>
      </c>
      <c r="N140" s="38">
        <f>'Школа(7-26)'!D139</f>
        <v>0</v>
      </c>
      <c r="O140" s="38">
        <f>'ФАП(6-26)'!D140</f>
        <v>0</v>
      </c>
      <c r="P140" s="40"/>
      <c r="Q140" s="38">
        <f>' СМП '!D140</f>
        <v>0</v>
      </c>
      <c r="R140" s="38">
        <f>'Гемодиализ по видам МП(6-26)'!D140</f>
        <v>0</v>
      </c>
      <c r="S140" s="38">
        <f>'Мед.реаб.(АПУ,ДС,КС)(6-26) '!D140</f>
        <v>0</v>
      </c>
      <c r="T140" s="38">
        <f t="shared" ref="T140:T149" si="9">D140+E140+F140+Q140+R140+S140</f>
        <v>1542892940</v>
      </c>
    </row>
    <row r="141" spans="1:20" x14ac:dyDescent="0.2">
      <c r="A141" s="20">
        <v>127</v>
      </c>
      <c r="B141" s="12" t="s">
        <v>205</v>
      </c>
      <c r="C141" s="10" t="s">
        <v>206</v>
      </c>
      <c r="D141" s="38">
        <f>КС!D141</f>
        <v>0</v>
      </c>
      <c r="E141" s="38">
        <f>'ДС(6-26)'!D141</f>
        <v>0</v>
      </c>
      <c r="F141" s="38">
        <f t="shared" si="8"/>
        <v>76957504</v>
      </c>
      <c r="G141" s="38">
        <f>' Профилактика 6-26'!D143</f>
        <v>31706562</v>
      </c>
      <c r="H141" s="38">
        <f>'Диспан.набл.(КП) '!D141</f>
        <v>0</v>
      </c>
      <c r="I141" s="38">
        <f>'Дистанционное набл.(КП)'!D142</f>
        <v>0</v>
      </c>
      <c r="J141" s="38">
        <f>'Центры здоровья'!D141</f>
        <v>0</v>
      </c>
      <c r="K141" s="38">
        <f>'АПУ неотл.пом.(6-26)'!D141</f>
        <v>0</v>
      </c>
      <c r="L141" s="38">
        <f>'АПУ обращения  (6-26)'!D141</f>
        <v>45250942</v>
      </c>
      <c r="M141" s="38">
        <f>'ОДИ ПГГ(6-26)'!D141</f>
        <v>0</v>
      </c>
      <c r="N141" s="38">
        <f>'Школа(7-26)'!D140</f>
        <v>0</v>
      </c>
      <c r="O141" s="38">
        <f>'ФАП(6-26)'!D141</f>
        <v>0</v>
      </c>
      <c r="P141" s="40"/>
      <c r="Q141" s="38">
        <f>' СМП '!D141</f>
        <v>0</v>
      </c>
      <c r="R141" s="38">
        <f>'Гемодиализ по видам МП(6-26)'!D141</f>
        <v>0</v>
      </c>
      <c r="S141" s="38">
        <f>'Мед.реаб.(АПУ,ДС,КС)(6-26) '!D141</f>
        <v>0</v>
      </c>
      <c r="T141" s="38">
        <f t="shared" si="9"/>
        <v>76957504</v>
      </c>
    </row>
    <row r="142" spans="1:20" x14ac:dyDescent="0.2">
      <c r="A142" s="20">
        <v>128</v>
      </c>
      <c r="B142" s="21" t="s">
        <v>207</v>
      </c>
      <c r="C142" s="10" t="s">
        <v>208</v>
      </c>
      <c r="D142" s="38">
        <f>КС!D142</f>
        <v>0</v>
      </c>
      <c r="E142" s="38">
        <f>'ДС(6-26)'!D142</f>
        <v>241000693</v>
      </c>
      <c r="F142" s="38">
        <f t="shared" si="8"/>
        <v>289311743</v>
      </c>
      <c r="G142" s="38">
        <f>' Профилактика 6-26'!D144</f>
        <v>0</v>
      </c>
      <c r="H142" s="38">
        <f>'Диспан.набл.(КП) '!D142</f>
        <v>0</v>
      </c>
      <c r="I142" s="38">
        <f>'Дистанционное набл.(КП)'!D143</f>
        <v>0</v>
      </c>
      <c r="J142" s="38">
        <f>'Центры здоровья'!D142</f>
        <v>0</v>
      </c>
      <c r="K142" s="38">
        <f>'АПУ неотл.пом.(6-26)'!D142</f>
        <v>0</v>
      </c>
      <c r="L142" s="38">
        <f>'АПУ обращения  (6-26)'!D142</f>
        <v>0</v>
      </c>
      <c r="M142" s="38">
        <f>'ОДИ ПГГ(6-26)'!D142</f>
        <v>289311743</v>
      </c>
      <c r="N142" s="38">
        <f>'Школа(7-26)'!D141</f>
        <v>0</v>
      </c>
      <c r="O142" s="38">
        <f>'ФАП(6-26)'!D142</f>
        <v>0</v>
      </c>
      <c r="P142" s="40"/>
      <c r="Q142" s="38">
        <f>' СМП '!D142</f>
        <v>0</v>
      </c>
      <c r="R142" s="38">
        <f>'Гемодиализ по видам МП(6-26)'!D142</f>
        <v>0</v>
      </c>
      <c r="S142" s="38">
        <f>'Мед.реаб.(АПУ,ДС,КС)(6-26) '!D142</f>
        <v>0</v>
      </c>
      <c r="T142" s="38">
        <f t="shared" si="9"/>
        <v>530312436</v>
      </c>
    </row>
    <row r="143" spans="1:20" x14ac:dyDescent="0.2">
      <c r="A143" s="20">
        <v>129</v>
      </c>
      <c r="B143" s="83" t="s">
        <v>251</v>
      </c>
      <c r="C143" s="85" t="s">
        <v>252</v>
      </c>
      <c r="D143" s="38">
        <f>КС!D143</f>
        <v>0</v>
      </c>
      <c r="E143" s="38">
        <f>'ДС(6-26)'!D143</f>
        <v>0</v>
      </c>
      <c r="F143" s="38">
        <f t="shared" si="8"/>
        <v>0</v>
      </c>
      <c r="G143" s="38">
        <f>' Профилактика 6-26'!D145</f>
        <v>0</v>
      </c>
      <c r="H143" s="38">
        <f>'Диспан.набл.(КП) '!D143</f>
        <v>0</v>
      </c>
      <c r="I143" s="38">
        <f>'Дистанционное набл.(КП)'!D144</f>
        <v>0</v>
      </c>
      <c r="J143" s="38">
        <f>'Центры здоровья'!D143</f>
        <v>0</v>
      </c>
      <c r="K143" s="38">
        <f>'АПУ неотл.пом.(6-26)'!D143</f>
        <v>0</v>
      </c>
      <c r="L143" s="38">
        <f>'АПУ обращения  (6-26)'!D143</f>
        <v>0</v>
      </c>
      <c r="M143" s="38">
        <f>'ОДИ ПГГ(6-26)'!D143</f>
        <v>0</v>
      </c>
      <c r="N143" s="38">
        <f>'Школа(7-26)'!D142</f>
        <v>0</v>
      </c>
      <c r="O143" s="38">
        <f>'ФАП(6-26)'!D143</f>
        <v>0</v>
      </c>
      <c r="P143" s="40"/>
      <c r="Q143" s="38">
        <f>' СМП '!D143</f>
        <v>0</v>
      </c>
      <c r="R143" s="38">
        <f>'Гемодиализ по видам МП(6-26)'!D143</f>
        <v>0</v>
      </c>
      <c r="S143" s="38">
        <f>'Мед.реаб.(АПУ,ДС,КС)(6-26) '!D143</f>
        <v>0</v>
      </c>
      <c r="T143" s="38">
        <f t="shared" si="9"/>
        <v>0</v>
      </c>
    </row>
    <row r="144" spans="1:20" x14ac:dyDescent="0.2">
      <c r="A144" s="20">
        <v>130</v>
      </c>
      <c r="B144" s="86" t="s">
        <v>253</v>
      </c>
      <c r="C144" s="41" t="s">
        <v>254</v>
      </c>
      <c r="D144" s="38">
        <f>КС!D144</f>
        <v>0</v>
      </c>
      <c r="E144" s="38">
        <f>'ДС(6-26)'!D144</f>
        <v>0</v>
      </c>
      <c r="F144" s="38">
        <f t="shared" si="8"/>
        <v>0</v>
      </c>
      <c r="G144" s="38">
        <f>' Профилактика 6-26'!D146</f>
        <v>0</v>
      </c>
      <c r="H144" s="38">
        <f>'Диспан.набл.(КП) '!D144</f>
        <v>0</v>
      </c>
      <c r="I144" s="38">
        <f>'Дистанционное набл.(КП)'!D145</f>
        <v>0</v>
      </c>
      <c r="J144" s="38">
        <f>'Центры здоровья'!D144</f>
        <v>0</v>
      </c>
      <c r="K144" s="38">
        <f>'АПУ неотл.пом.(6-26)'!D144</f>
        <v>0</v>
      </c>
      <c r="L144" s="38">
        <f>'АПУ обращения  (6-26)'!D144</f>
        <v>0</v>
      </c>
      <c r="M144" s="38">
        <f>'ОДИ ПГГ(6-26)'!D144</f>
        <v>0</v>
      </c>
      <c r="N144" s="38">
        <f>'Школа(7-26)'!D143</f>
        <v>0</v>
      </c>
      <c r="O144" s="38">
        <f>'ФАП(6-26)'!D144</f>
        <v>0</v>
      </c>
      <c r="P144" s="40"/>
      <c r="Q144" s="38">
        <f>' СМП '!D144</f>
        <v>0</v>
      </c>
      <c r="R144" s="38">
        <f>'Гемодиализ по видам МП(6-26)'!D144</f>
        <v>0</v>
      </c>
      <c r="S144" s="38">
        <f>'Мед.реаб.(АПУ,ДС,КС)(6-26) '!D144</f>
        <v>0</v>
      </c>
      <c r="T144" s="38">
        <f t="shared" si="9"/>
        <v>0</v>
      </c>
    </row>
    <row r="145" spans="1:20" x14ac:dyDescent="0.2">
      <c r="A145" s="20">
        <v>131</v>
      </c>
      <c r="B145" s="87" t="s">
        <v>255</v>
      </c>
      <c r="C145" s="134" t="s">
        <v>416</v>
      </c>
      <c r="D145" s="38">
        <f>КС!D145</f>
        <v>0</v>
      </c>
      <c r="E145" s="38">
        <f>'ДС(6-26)'!D145</f>
        <v>0</v>
      </c>
      <c r="F145" s="38">
        <f t="shared" si="8"/>
        <v>0</v>
      </c>
      <c r="G145" s="38">
        <f>' Профилактика 6-26'!D147</f>
        <v>0</v>
      </c>
      <c r="H145" s="38">
        <f>'Диспан.набл.(КП) '!D145</f>
        <v>0</v>
      </c>
      <c r="I145" s="38">
        <f>'Дистанционное набл.(КП)'!D146</f>
        <v>0</v>
      </c>
      <c r="J145" s="38">
        <f>'Центры здоровья'!D145</f>
        <v>0</v>
      </c>
      <c r="K145" s="38">
        <f>'АПУ неотл.пом.(6-26)'!D145</f>
        <v>0</v>
      </c>
      <c r="L145" s="38">
        <f>'АПУ обращения  (6-26)'!D145</f>
        <v>0</v>
      </c>
      <c r="M145" s="38">
        <f>'ОДИ ПГГ(6-26)'!D145</f>
        <v>0</v>
      </c>
      <c r="N145" s="38">
        <f>'Школа(7-26)'!D144</f>
        <v>0</v>
      </c>
      <c r="O145" s="38">
        <f>'ФАП(6-26)'!D145</f>
        <v>0</v>
      </c>
      <c r="P145" s="40"/>
      <c r="Q145" s="38">
        <f>' СМП '!D145</f>
        <v>0</v>
      </c>
      <c r="R145" s="38">
        <f>'Гемодиализ по видам МП(6-26)'!D145</f>
        <v>0</v>
      </c>
      <c r="S145" s="38">
        <f>'Мед.реаб.(АПУ,ДС,КС)(6-26) '!D145</f>
        <v>0</v>
      </c>
      <c r="T145" s="38">
        <f t="shared" si="9"/>
        <v>0</v>
      </c>
    </row>
    <row r="146" spans="1:20" x14ac:dyDescent="0.2">
      <c r="A146" s="20">
        <v>132</v>
      </c>
      <c r="B146" s="20" t="s">
        <v>259</v>
      </c>
      <c r="C146" s="28" t="s">
        <v>260</v>
      </c>
      <c r="D146" s="38">
        <f>КС!D146</f>
        <v>0</v>
      </c>
      <c r="E146" s="38">
        <f>'ДС(6-26)'!D146</f>
        <v>0</v>
      </c>
      <c r="F146" s="38">
        <f t="shared" si="8"/>
        <v>0</v>
      </c>
      <c r="G146" s="38">
        <f>' Профилактика 6-26'!D148</f>
        <v>0</v>
      </c>
      <c r="H146" s="38">
        <f>'Диспан.набл.(КП) '!D146</f>
        <v>0</v>
      </c>
      <c r="I146" s="38">
        <f>'Дистанционное набл.(КП)'!D147</f>
        <v>0</v>
      </c>
      <c r="J146" s="38">
        <f>'Центры здоровья'!D146</f>
        <v>0</v>
      </c>
      <c r="K146" s="38">
        <f>'АПУ неотл.пом.(6-26)'!D146</f>
        <v>0</v>
      </c>
      <c r="L146" s="38">
        <f>'АПУ обращения  (6-26)'!D146</f>
        <v>0</v>
      </c>
      <c r="M146" s="38">
        <f>'ОДИ ПГГ(6-26)'!D146</f>
        <v>0</v>
      </c>
      <c r="N146" s="38">
        <f>'Школа(7-26)'!D145</f>
        <v>0</v>
      </c>
      <c r="O146" s="38">
        <f>'ФАП(6-26)'!D146</f>
        <v>0</v>
      </c>
      <c r="P146" s="40"/>
      <c r="Q146" s="38">
        <f>' СМП '!D146</f>
        <v>0</v>
      </c>
      <c r="R146" s="38">
        <f>'Гемодиализ по видам МП(6-26)'!D146</f>
        <v>0</v>
      </c>
      <c r="S146" s="38">
        <f>'Мед.реаб.(АПУ,ДС,КС)(6-26) '!D146</f>
        <v>38831374</v>
      </c>
      <c r="T146" s="38">
        <f t="shared" si="9"/>
        <v>38831374</v>
      </c>
    </row>
    <row r="147" spans="1:20" x14ac:dyDescent="0.2">
      <c r="A147" s="20">
        <v>133</v>
      </c>
      <c r="B147" s="53" t="s">
        <v>311</v>
      </c>
      <c r="C147" s="28" t="s">
        <v>310</v>
      </c>
      <c r="D147" s="38">
        <f>КС!D147</f>
        <v>0</v>
      </c>
      <c r="E147" s="38">
        <f>'ДС(6-26)'!D147</f>
        <v>0</v>
      </c>
      <c r="F147" s="38">
        <f t="shared" si="8"/>
        <v>0</v>
      </c>
      <c r="G147" s="38">
        <f>' Профилактика 6-26'!D149</f>
        <v>0</v>
      </c>
      <c r="H147" s="38">
        <f>'Диспан.набл.(КП) '!D147</f>
        <v>0</v>
      </c>
      <c r="I147" s="38">
        <f>'Дистанционное набл.(КП)'!D148</f>
        <v>0</v>
      </c>
      <c r="J147" s="38">
        <f>'Центры здоровья'!D147</f>
        <v>0</v>
      </c>
      <c r="K147" s="38">
        <f>'АПУ неотл.пом.(6-26)'!D147</f>
        <v>0</v>
      </c>
      <c r="L147" s="38">
        <f>'АПУ обращения  (6-26)'!D147</f>
        <v>0</v>
      </c>
      <c r="M147" s="38">
        <f>'ОДИ ПГГ(6-26)'!D147</f>
        <v>0</v>
      </c>
      <c r="N147" s="38">
        <f>'Школа(7-26)'!D146</f>
        <v>0</v>
      </c>
      <c r="O147" s="38">
        <f>'ФАП(6-26)'!D147</f>
        <v>0</v>
      </c>
      <c r="P147" s="40"/>
      <c r="Q147" s="38">
        <f>' СМП '!D147</f>
        <v>0</v>
      </c>
      <c r="R147" s="38">
        <f>'Гемодиализ по видам МП(6-26)'!D147</f>
        <v>0</v>
      </c>
      <c r="S147" s="38">
        <f>'Мед.реаб.(АПУ,ДС,КС)(6-26) '!D147</f>
        <v>0</v>
      </c>
      <c r="T147" s="38">
        <f t="shared" si="9"/>
        <v>0</v>
      </c>
    </row>
    <row r="148" spans="1:20" x14ac:dyDescent="0.2">
      <c r="A148" s="20">
        <v>134</v>
      </c>
      <c r="B148" s="53" t="s">
        <v>319</v>
      </c>
      <c r="C148" s="28" t="s">
        <v>316</v>
      </c>
      <c r="D148" s="38">
        <f>КС!D148</f>
        <v>0</v>
      </c>
      <c r="E148" s="38">
        <f>'ДС(6-26)'!D148</f>
        <v>4858857</v>
      </c>
      <c r="F148" s="38">
        <f t="shared" si="8"/>
        <v>0</v>
      </c>
      <c r="G148" s="38">
        <f>' Профилактика 6-26'!D150</f>
        <v>0</v>
      </c>
      <c r="H148" s="38">
        <f>'Диспан.набл.(КП) '!D148</f>
        <v>0</v>
      </c>
      <c r="I148" s="38">
        <f>'Дистанционное набл.(КП)'!D149</f>
        <v>0</v>
      </c>
      <c r="J148" s="38">
        <f>'Центры здоровья'!D148</f>
        <v>0</v>
      </c>
      <c r="K148" s="38">
        <f>'АПУ неотл.пом.(6-26)'!D148</f>
        <v>0</v>
      </c>
      <c r="L148" s="38">
        <f>'АПУ обращения  (6-26)'!D148</f>
        <v>0</v>
      </c>
      <c r="M148" s="38">
        <f>'ОДИ ПГГ(6-26)'!D148</f>
        <v>0</v>
      </c>
      <c r="N148" s="38">
        <f>'Школа(7-26)'!D147</f>
        <v>0</v>
      </c>
      <c r="O148" s="38">
        <f>'ФАП(6-26)'!D148</f>
        <v>0</v>
      </c>
      <c r="P148" s="40"/>
      <c r="Q148" s="38">
        <f>' СМП '!D148</f>
        <v>0</v>
      </c>
      <c r="R148" s="38">
        <f>'Гемодиализ по видам МП(6-26)'!D148</f>
        <v>0</v>
      </c>
      <c r="S148" s="38">
        <f>'Мед.реаб.(АПУ,ДС,КС)(6-26) '!D148</f>
        <v>0</v>
      </c>
      <c r="T148" s="38">
        <f t="shared" si="9"/>
        <v>4858857</v>
      </c>
    </row>
    <row r="149" spans="1:20" ht="15" customHeight="1" x14ac:dyDescent="0.2">
      <c r="A149" s="20">
        <v>135</v>
      </c>
      <c r="B149" s="53" t="s">
        <v>411</v>
      </c>
      <c r="C149" s="15" t="s">
        <v>412</v>
      </c>
      <c r="D149" s="38">
        <f>КС!D149</f>
        <v>0</v>
      </c>
      <c r="E149" s="38">
        <f>'ДС(6-26)'!D149</f>
        <v>288523</v>
      </c>
      <c r="F149" s="38">
        <f t="shared" si="8"/>
        <v>0</v>
      </c>
      <c r="G149" s="38">
        <f>' Профилактика 6-26'!D151</f>
        <v>0</v>
      </c>
      <c r="H149" s="38">
        <f>'Диспан.набл.(КП) '!D149</f>
        <v>0</v>
      </c>
      <c r="I149" s="38">
        <f>'Дистанционное набл.(КП)'!D150</f>
        <v>0</v>
      </c>
      <c r="J149" s="38">
        <f>'Центры здоровья'!D149</f>
        <v>0</v>
      </c>
      <c r="K149" s="38">
        <f>'АПУ неотл.пом.(6-26)'!D149</f>
        <v>0</v>
      </c>
      <c r="L149" s="38">
        <f>'АПУ обращения  (6-26)'!D149</f>
        <v>0</v>
      </c>
      <c r="M149" s="38">
        <f>'ОДИ ПГГ(6-26)'!D149</f>
        <v>0</v>
      </c>
      <c r="N149" s="38">
        <f>'Школа(7-26)'!D148</f>
        <v>0</v>
      </c>
      <c r="O149" s="38">
        <f>'ФАП(6-26)'!D149</f>
        <v>0</v>
      </c>
      <c r="P149" s="40"/>
      <c r="Q149" s="38">
        <f>' СМП '!D149</f>
        <v>0</v>
      </c>
      <c r="R149" s="38">
        <f>'Гемодиализ по видам МП(6-26)'!D149</f>
        <v>0</v>
      </c>
      <c r="S149" s="38">
        <f>'Мед.реаб.(АПУ,ДС,КС)(6-26) '!D149</f>
        <v>0</v>
      </c>
      <c r="T149" s="38">
        <f t="shared" si="9"/>
        <v>288523</v>
      </c>
    </row>
    <row r="155" spans="1:20" x14ac:dyDescent="0.2">
      <c r="E155" s="4"/>
      <c r="F155" s="4"/>
      <c r="P155" s="4"/>
      <c r="Q155" s="4"/>
      <c r="R155" s="4"/>
      <c r="T155" s="4"/>
    </row>
    <row r="158" spans="1:20" x14ac:dyDescent="0.2">
      <c r="E158" s="4"/>
      <c r="F158" s="4"/>
      <c r="P158" s="4"/>
      <c r="Q158" s="4"/>
      <c r="R158" s="4"/>
      <c r="T158" s="4"/>
    </row>
    <row r="159" spans="1:20" x14ac:dyDescent="0.2">
      <c r="E159" s="4"/>
      <c r="F159" s="4"/>
      <c r="P159" s="4"/>
      <c r="Q159" s="4"/>
      <c r="R159" s="4"/>
      <c r="T159" s="4"/>
    </row>
    <row r="160" spans="1:20" x14ac:dyDescent="0.2">
      <c r="E160" s="4"/>
      <c r="F160" s="4"/>
      <c r="P160" s="4"/>
      <c r="Q160" s="4"/>
      <c r="R160" s="4"/>
      <c r="T160" s="4"/>
    </row>
    <row r="161" spans="5:20" x14ac:dyDescent="0.2">
      <c r="E161" s="4"/>
      <c r="F161" s="4"/>
      <c r="P161" s="4"/>
      <c r="Q161" s="4"/>
      <c r="R161" s="4"/>
      <c r="T161" s="4"/>
    </row>
  </sheetData>
  <mergeCells count="18">
    <mergeCell ref="A2:T2"/>
    <mergeCell ref="S5:S7"/>
    <mergeCell ref="D5:D7"/>
    <mergeCell ref="E5:E7"/>
    <mergeCell ref="F6:F7"/>
    <mergeCell ref="A4:A7"/>
    <mergeCell ref="B4:B7"/>
    <mergeCell ref="C4:C7"/>
    <mergeCell ref="D4:T4"/>
    <mergeCell ref="F5:P5"/>
    <mergeCell ref="Q5:Q7"/>
    <mergeCell ref="T5:T7"/>
    <mergeCell ref="G6:P6"/>
    <mergeCell ref="R5:R7"/>
    <mergeCell ref="A8:C8"/>
    <mergeCell ref="A11:C11"/>
    <mergeCell ref="A92:A95"/>
    <mergeCell ref="B92:B95"/>
  </mergeCells>
  <pageMargins left="0" right="0" top="0" bottom="0" header="0" footer="0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D154"/>
  <sheetViews>
    <sheetView zoomScale="98" zoomScaleNormal="98" workbookViewId="0">
      <selection activeCell="M17" sqref="M17"/>
    </sheetView>
  </sheetViews>
  <sheetFormatPr defaultColWidth="9.140625" defaultRowHeight="12" x14ac:dyDescent="0.2"/>
  <cols>
    <col min="1" max="1" width="4.7109375" style="6" customWidth="1"/>
    <col min="2" max="2" width="9.28515625" style="6" customWidth="1"/>
    <col min="3" max="3" width="31.7109375" style="7" bestFit="1" customWidth="1"/>
    <col min="4" max="7" width="14" style="8" customWidth="1"/>
    <col min="8" max="8" width="11.140625" style="8" hidden="1" customWidth="1"/>
    <col min="9" max="11" width="0" style="8" hidden="1" customWidth="1"/>
    <col min="12" max="16384" width="9.140625" style="8"/>
  </cols>
  <sheetData>
    <row r="2" spans="1:11" ht="35.25" customHeight="1" x14ac:dyDescent="0.2">
      <c r="A2" s="266" t="s">
        <v>429</v>
      </c>
      <c r="B2" s="266"/>
      <c r="C2" s="266"/>
      <c r="D2" s="266"/>
      <c r="E2" s="266"/>
      <c r="F2" s="266"/>
      <c r="G2" s="266"/>
    </row>
    <row r="3" spans="1:11" ht="18" customHeight="1" x14ac:dyDescent="0.2">
      <c r="A3" s="75"/>
      <c r="B3" s="75"/>
      <c r="C3" s="75"/>
      <c r="D3" s="75"/>
      <c r="E3" s="75"/>
      <c r="F3" s="75"/>
      <c r="G3" s="75"/>
    </row>
    <row r="4" spans="1:11" s="2" customFormat="1" ht="15.75" customHeight="1" x14ac:dyDescent="0.2">
      <c r="A4" s="270" t="s">
        <v>43</v>
      </c>
      <c r="B4" s="270" t="s">
        <v>55</v>
      </c>
      <c r="C4" s="271" t="s">
        <v>44</v>
      </c>
      <c r="D4" s="271" t="s">
        <v>280</v>
      </c>
      <c r="E4" s="271"/>
      <c r="F4" s="271"/>
      <c r="G4" s="271"/>
      <c r="H4" s="55"/>
      <c r="I4" s="55"/>
      <c r="J4" s="55"/>
      <c r="K4" s="55"/>
    </row>
    <row r="5" spans="1:11" ht="15" customHeight="1" x14ac:dyDescent="0.2">
      <c r="A5" s="270"/>
      <c r="B5" s="270"/>
      <c r="C5" s="271"/>
      <c r="D5" s="271" t="s">
        <v>273</v>
      </c>
      <c r="E5" s="271" t="s">
        <v>281</v>
      </c>
      <c r="F5" s="271" t="s">
        <v>282</v>
      </c>
      <c r="G5" s="271" t="s">
        <v>283</v>
      </c>
      <c r="H5" s="56"/>
      <c r="I5" s="56"/>
      <c r="J5" s="56"/>
      <c r="K5" s="56"/>
    </row>
    <row r="6" spans="1:11" ht="14.25" customHeight="1" x14ac:dyDescent="0.2">
      <c r="A6" s="270"/>
      <c r="B6" s="270"/>
      <c r="C6" s="271"/>
      <c r="D6" s="271"/>
      <c r="E6" s="271"/>
      <c r="F6" s="271"/>
      <c r="G6" s="271"/>
      <c r="H6" s="56"/>
      <c r="I6" s="56"/>
      <c r="J6" s="56"/>
      <c r="K6" s="56"/>
    </row>
    <row r="7" spans="1:11" ht="30.75" customHeight="1" x14ac:dyDescent="0.2">
      <c r="A7" s="270"/>
      <c r="B7" s="270"/>
      <c r="C7" s="271"/>
      <c r="D7" s="271"/>
      <c r="E7" s="271"/>
      <c r="F7" s="271"/>
      <c r="G7" s="271"/>
      <c r="H7" s="56"/>
      <c r="I7" s="56"/>
      <c r="J7" s="56"/>
      <c r="K7" s="56"/>
    </row>
    <row r="8" spans="1:11" s="2" customFormat="1" x14ac:dyDescent="0.2">
      <c r="A8" s="265" t="s">
        <v>224</v>
      </c>
      <c r="B8" s="265"/>
      <c r="C8" s="265"/>
      <c r="D8" s="50">
        <f>D9+D10+D11</f>
        <v>5663149924</v>
      </c>
      <c r="E8" s="50">
        <f t="shared" ref="E8:G8" si="0">E9+E10+E11</f>
        <v>5394108346</v>
      </c>
      <c r="F8" s="50">
        <f t="shared" si="0"/>
        <v>43611323</v>
      </c>
      <c r="G8" s="50">
        <f t="shared" si="0"/>
        <v>225430255</v>
      </c>
      <c r="H8" s="55"/>
      <c r="I8" s="55"/>
      <c r="J8" s="55"/>
      <c r="K8" s="55"/>
    </row>
    <row r="9" spans="1:11" s="3" customFormat="1" ht="11.25" customHeight="1" x14ac:dyDescent="0.2">
      <c r="A9" s="5"/>
      <c r="B9" s="5"/>
      <c r="C9" s="11" t="s">
        <v>53</v>
      </c>
      <c r="D9" s="76">
        <f>SUM(E9:G9)</f>
        <v>127298330</v>
      </c>
      <c r="E9" s="37">
        <v>127298330</v>
      </c>
      <c r="F9" s="37"/>
      <c r="G9" s="37"/>
      <c r="H9" s="57"/>
      <c r="I9" s="57"/>
      <c r="J9" s="57"/>
      <c r="K9" s="57"/>
    </row>
    <row r="10" spans="1:11" s="3" customFormat="1" ht="11.25" customHeight="1" x14ac:dyDescent="0.2">
      <c r="A10" s="5"/>
      <c r="B10" s="5"/>
      <c r="C10" s="11" t="s">
        <v>279</v>
      </c>
      <c r="D10" s="76">
        <f t="shared" ref="D10" si="1">SUM(E10:G10)</f>
        <v>0</v>
      </c>
      <c r="E10" s="37"/>
      <c r="F10" s="37"/>
      <c r="G10" s="37"/>
      <c r="H10" s="57"/>
      <c r="I10" s="57"/>
      <c r="J10" s="57"/>
      <c r="K10" s="57"/>
    </row>
    <row r="11" spans="1:11" s="2" customFormat="1" x14ac:dyDescent="0.2">
      <c r="A11" s="265" t="s">
        <v>223</v>
      </c>
      <c r="B11" s="265"/>
      <c r="C11" s="265"/>
      <c r="D11" s="50">
        <f>SUM(D12:D147)</f>
        <v>5535851594</v>
      </c>
      <c r="E11" s="50">
        <f>SUM(E12:E147)</f>
        <v>5266810016</v>
      </c>
      <c r="F11" s="50">
        <f>SUM(F12:F147)</f>
        <v>43611323</v>
      </c>
      <c r="G11" s="50">
        <f>SUM(G12:G147)</f>
        <v>225430255</v>
      </c>
      <c r="H11" s="74">
        <f>D11-'[6] СМП  (12-24)'!D11</f>
        <v>1042700764</v>
      </c>
      <c r="I11" s="74">
        <f>E11-'[6] СМП  (12-24)'!E11</f>
        <v>974299533</v>
      </c>
      <c r="J11" s="74">
        <f>F11-'[6] СМП  (12-24)'!F11</f>
        <v>5359343</v>
      </c>
      <c r="K11" s="74">
        <f>G11-'[6] СМП  (12-24)'!G11</f>
        <v>63041888</v>
      </c>
    </row>
    <row r="12" spans="1:11" s="1" customFormat="1" ht="12" customHeight="1" x14ac:dyDescent="0.2">
      <c r="A12" s="20">
        <v>1</v>
      </c>
      <c r="B12" s="12" t="s">
        <v>56</v>
      </c>
      <c r="C12" s="10" t="s">
        <v>41</v>
      </c>
      <c r="D12" s="76">
        <v>0</v>
      </c>
      <c r="E12" s="76"/>
      <c r="F12" s="76"/>
      <c r="G12" s="76"/>
      <c r="H12" s="74"/>
      <c r="I12" s="74"/>
      <c r="J12" s="74"/>
      <c r="K12" s="74"/>
    </row>
    <row r="13" spans="1:11" s="1" customFormat="1" x14ac:dyDescent="0.2">
      <c r="A13" s="20">
        <v>2</v>
      </c>
      <c r="B13" s="13" t="s">
        <v>57</v>
      </c>
      <c r="C13" s="10" t="s">
        <v>209</v>
      </c>
      <c r="D13" s="76">
        <v>0</v>
      </c>
      <c r="E13" s="76"/>
      <c r="F13" s="76"/>
      <c r="G13" s="76"/>
      <c r="H13" s="74"/>
      <c r="I13" s="74"/>
      <c r="J13" s="74"/>
      <c r="K13" s="74"/>
    </row>
    <row r="14" spans="1:11" s="19" customFormat="1" x14ac:dyDescent="0.2">
      <c r="A14" s="20">
        <v>3</v>
      </c>
      <c r="B14" s="21" t="s">
        <v>58</v>
      </c>
      <c r="C14" s="10" t="s">
        <v>5</v>
      </c>
      <c r="D14" s="76">
        <f>E14+F14+G14</f>
        <v>200243008</v>
      </c>
      <c r="E14" s="77">
        <v>196048488</v>
      </c>
      <c r="F14" s="77">
        <v>4194520</v>
      </c>
      <c r="G14" s="77"/>
      <c r="H14" s="74"/>
      <c r="I14" s="74"/>
      <c r="J14" s="74"/>
      <c r="K14" s="74"/>
    </row>
    <row r="15" spans="1:11" s="1" customFormat="1" ht="14.25" customHeight="1" x14ac:dyDescent="0.2">
      <c r="A15" s="20">
        <v>4</v>
      </c>
      <c r="B15" s="12" t="s">
        <v>59</v>
      </c>
      <c r="C15" s="10" t="s">
        <v>210</v>
      </c>
      <c r="D15" s="76">
        <f t="shared" ref="D15:D77" si="2">E15+F15+G15</f>
        <v>0</v>
      </c>
      <c r="E15" s="76"/>
      <c r="F15" s="76"/>
      <c r="G15" s="76"/>
      <c r="H15" s="74"/>
      <c r="I15" s="74"/>
      <c r="J15" s="74"/>
      <c r="K15" s="74"/>
    </row>
    <row r="16" spans="1:11" s="1" customFormat="1" x14ac:dyDescent="0.2">
      <c r="A16" s="20">
        <v>5</v>
      </c>
      <c r="B16" s="12" t="s">
        <v>60</v>
      </c>
      <c r="C16" s="10" t="s">
        <v>8</v>
      </c>
      <c r="D16" s="76">
        <f t="shared" si="2"/>
        <v>0</v>
      </c>
      <c r="E16" s="76"/>
      <c r="F16" s="76"/>
      <c r="G16" s="76"/>
      <c r="H16" s="74"/>
      <c r="I16" s="74"/>
      <c r="J16" s="74"/>
      <c r="K16" s="74"/>
    </row>
    <row r="17" spans="1:11" s="19" customFormat="1" x14ac:dyDescent="0.2">
      <c r="A17" s="20">
        <v>6</v>
      </c>
      <c r="B17" s="21" t="s">
        <v>61</v>
      </c>
      <c r="C17" s="10" t="s">
        <v>62</v>
      </c>
      <c r="D17" s="76">
        <f t="shared" si="2"/>
        <v>432328698</v>
      </c>
      <c r="E17" s="77">
        <v>427763609</v>
      </c>
      <c r="F17" s="77">
        <v>4565089</v>
      </c>
      <c r="G17" s="77"/>
      <c r="H17" s="74"/>
      <c r="I17" s="74"/>
      <c r="J17" s="74"/>
      <c r="K17" s="74"/>
    </row>
    <row r="18" spans="1:11" s="1" customFormat="1" x14ac:dyDescent="0.2">
      <c r="A18" s="20">
        <v>7</v>
      </c>
      <c r="B18" s="12" t="s">
        <v>63</v>
      </c>
      <c r="C18" s="10" t="s">
        <v>211</v>
      </c>
      <c r="D18" s="76">
        <f t="shared" si="2"/>
        <v>0</v>
      </c>
      <c r="E18" s="76"/>
      <c r="F18" s="76"/>
      <c r="G18" s="76"/>
      <c r="H18" s="74"/>
      <c r="I18" s="74"/>
      <c r="J18" s="74"/>
      <c r="K18" s="74"/>
    </row>
    <row r="19" spans="1:11" s="1" customFormat="1" x14ac:dyDescent="0.2">
      <c r="A19" s="20">
        <v>8</v>
      </c>
      <c r="B19" s="21" t="s">
        <v>64</v>
      </c>
      <c r="C19" s="10" t="s">
        <v>17</v>
      </c>
      <c r="D19" s="76">
        <f t="shared" si="2"/>
        <v>0</v>
      </c>
      <c r="E19" s="76"/>
      <c r="F19" s="76"/>
      <c r="G19" s="76"/>
      <c r="H19" s="74"/>
      <c r="I19" s="74"/>
      <c r="J19" s="74"/>
      <c r="K19" s="74"/>
    </row>
    <row r="20" spans="1:11" s="1" customFormat="1" x14ac:dyDescent="0.2">
      <c r="A20" s="20">
        <v>9</v>
      </c>
      <c r="B20" s="21" t="s">
        <v>65</v>
      </c>
      <c r="C20" s="10" t="s">
        <v>6</v>
      </c>
      <c r="D20" s="76">
        <f t="shared" si="2"/>
        <v>0</v>
      </c>
      <c r="E20" s="76"/>
      <c r="F20" s="76"/>
      <c r="G20" s="76"/>
      <c r="H20" s="74"/>
      <c r="I20" s="74"/>
      <c r="J20" s="74"/>
      <c r="K20" s="74"/>
    </row>
    <row r="21" spans="1:11" s="1" customFormat="1" x14ac:dyDescent="0.2">
      <c r="A21" s="20">
        <v>10</v>
      </c>
      <c r="B21" s="21" t="s">
        <v>66</v>
      </c>
      <c r="C21" s="10" t="s">
        <v>18</v>
      </c>
      <c r="D21" s="76">
        <f t="shared" si="2"/>
        <v>0</v>
      </c>
      <c r="E21" s="76"/>
      <c r="F21" s="76"/>
      <c r="G21" s="76"/>
      <c r="H21" s="74"/>
      <c r="I21" s="74"/>
      <c r="J21" s="74"/>
      <c r="K21" s="74"/>
    </row>
    <row r="22" spans="1:11" s="1" customFormat="1" x14ac:dyDescent="0.2">
      <c r="A22" s="20">
        <v>11</v>
      </c>
      <c r="B22" s="21" t="s">
        <v>67</v>
      </c>
      <c r="C22" s="10" t="s">
        <v>7</v>
      </c>
      <c r="D22" s="76">
        <f t="shared" si="2"/>
        <v>0</v>
      </c>
      <c r="E22" s="76"/>
      <c r="F22" s="76"/>
      <c r="G22" s="76"/>
      <c r="H22" s="74"/>
      <c r="I22" s="74"/>
      <c r="J22" s="74"/>
      <c r="K22" s="74"/>
    </row>
    <row r="23" spans="1:11" s="1" customFormat="1" x14ac:dyDescent="0.2">
      <c r="A23" s="20">
        <v>12</v>
      </c>
      <c r="B23" s="21" t="s">
        <v>68</v>
      </c>
      <c r="C23" s="10" t="s">
        <v>19</v>
      </c>
      <c r="D23" s="76">
        <f t="shared" si="2"/>
        <v>0</v>
      </c>
      <c r="E23" s="76"/>
      <c r="F23" s="76"/>
      <c r="G23" s="76"/>
      <c r="H23" s="74"/>
      <c r="I23" s="74"/>
      <c r="J23" s="74"/>
      <c r="K23" s="74"/>
    </row>
    <row r="24" spans="1:11" s="1" customFormat="1" x14ac:dyDescent="0.2">
      <c r="A24" s="20">
        <v>13</v>
      </c>
      <c r="B24" s="21" t="s">
        <v>230</v>
      </c>
      <c r="C24" s="10" t="s">
        <v>231</v>
      </c>
      <c r="D24" s="76">
        <f t="shared" si="2"/>
        <v>0</v>
      </c>
      <c r="E24" s="76"/>
      <c r="F24" s="76"/>
      <c r="G24" s="76"/>
      <c r="H24" s="74"/>
      <c r="I24" s="74"/>
      <c r="J24" s="74"/>
      <c r="K24" s="74"/>
    </row>
    <row r="25" spans="1:11" s="1" customFormat="1" x14ac:dyDescent="0.2">
      <c r="A25" s="20">
        <v>14</v>
      </c>
      <c r="B25" s="21" t="s">
        <v>69</v>
      </c>
      <c r="C25" s="10" t="s">
        <v>22</v>
      </c>
      <c r="D25" s="76">
        <f t="shared" si="2"/>
        <v>0</v>
      </c>
      <c r="E25" s="76"/>
      <c r="F25" s="76"/>
      <c r="G25" s="76"/>
      <c r="H25" s="74"/>
      <c r="I25" s="74"/>
      <c r="J25" s="74"/>
      <c r="K25" s="74"/>
    </row>
    <row r="26" spans="1:11" s="1" customFormat="1" x14ac:dyDescent="0.2">
      <c r="A26" s="20">
        <v>15</v>
      </c>
      <c r="B26" s="21" t="s">
        <v>70</v>
      </c>
      <c r="C26" s="10" t="s">
        <v>10</v>
      </c>
      <c r="D26" s="76">
        <f t="shared" si="2"/>
        <v>0</v>
      </c>
      <c r="E26" s="76"/>
      <c r="F26" s="76"/>
      <c r="G26" s="76"/>
      <c r="H26" s="74"/>
      <c r="I26" s="74"/>
      <c r="J26" s="74"/>
      <c r="K26" s="74"/>
    </row>
    <row r="27" spans="1:11" s="1" customFormat="1" x14ac:dyDescent="0.2">
      <c r="A27" s="20">
        <v>16</v>
      </c>
      <c r="B27" s="21" t="s">
        <v>71</v>
      </c>
      <c r="C27" s="10" t="s">
        <v>342</v>
      </c>
      <c r="D27" s="76">
        <f t="shared" si="2"/>
        <v>0</v>
      </c>
      <c r="E27" s="76"/>
      <c r="F27" s="76"/>
      <c r="G27" s="76"/>
      <c r="H27" s="74"/>
      <c r="I27" s="74"/>
      <c r="J27" s="74"/>
      <c r="K27" s="74"/>
    </row>
    <row r="28" spans="1:11" s="19" customFormat="1" x14ac:dyDescent="0.2">
      <c r="A28" s="20">
        <v>17</v>
      </c>
      <c r="B28" s="21" t="s">
        <v>72</v>
      </c>
      <c r="C28" s="10" t="s">
        <v>9</v>
      </c>
      <c r="D28" s="76">
        <f t="shared" si="2"/>
        <v>290212044</v>
      </c>
      <c r="E28" s="77">
        <v>285418306</v>
      </c>
      <c r="F28" s="77">
        <v>4793738</v>
      </c>
      <c r="G28" s="77"/>
      <c r="H28" s="74"/>
      <c r="I28" s="74"/>
      <c r="J28" s="74"/>
      <c r="K28" s="74"/>
    </row>
    <row r="29" spans="1:11" s="1" customFormat="1" x14ac:dyDescent="0.2">
      <c r="A29" s="20">
        <v>18</v>
      </c>
      <c r="B29" s="12" t="s">
        <v>73</v>
      </c>
      <c r="C29" s="10" t="s">
        <v>11</v>
      </c>
      <c r="D29" s="76">
        <f t="shared" si="2"/>
        <v>0</v>
      </c>
      <c r="E29" s="76"/>
      <c r="F29" s="76"/>
      <c r="G29" s="76"/>
      <c r="H29" s="74"/>
      <c r="I29" s="74"/>
      <c r="J29" s="74"/>
      <c r="K29" s="74"/>
    </row>
    <row r="30" spans="1:11" s="1" customFormat="1" x14ac:dyDescent="0.2">
      <c r="A30" s="20">
        <v>19</v>
      </c>
      <c r="B30" s="12" t="s">
        <v>74</v>
      </c>
      <c r="C30" s="10" t="s">
        <v>212</v>
      </c>
      <c r="D30" s="76">
        <f t="shared" si="2"/>
        <v>0</v>
      </c>
      <c r="E30" s="76"/>
      <c r="F30" s="76"/>
      <c r="G30" s="76"/>
      <c r="H30" s="74"/>
      <c r="I30" s="74"/>
      <c r="J30" s="74"/>
      <c r="K30" s="74"/>
    </row>
    <row r="31" spans="1:11" x14ac:dyDescent="0.2">
      <c r="A31" s="20">
        <v>20</v>
      </c>
      <c r="B31" s="12" t="s">
        <v>75</v>
      </c>
      <c r="C31" s="10" t="s">
        <v>343</v>
      </c>
      <c r="D31" s="76">
        <f t="shared" si="2"/>
        <v>0</v>
      </c>
      <c r="E31" s="78"/>
      <c r="F31" s="78"/>
      <c r="G31" s="78"/>
      <c r="H31" s="74"/>
      <c r="I31" s="74"/>
      <c r="J31" s="74"/>
      <c r="K31" s="74"/>
    </row>
    <row r="32" spans="1:11" s="19" customFormat="1" x14ac:dyDescent="0.2">
      <c r="A32" s="20">
        <v>21</v>
      </c>
      <c r="B32" s="12" t="s">
        <v>76</v>
      </c>
      <c r="C32" s="10" t="s">
        <v>38</v>
      </c>
      <c r="D32" s="76">
        <f t="shared" si="2"/>
        <v>197628756</v>
      </c>
      <c r="E32" s="77">
        <v>194512827</v>
      </c>
      <c r="F32" s="77">
        <v>3115929</v>
      </c>
      <c r="G32" s="77"/>
      <c r="H32" s="74"/>
      <c r="I32" s="74"/>
      <c r="J32" s="74"/>
      <c r="K32" s="74"/>
    </row>
    <row r="33" spans="1:11" s="19" customFormat="1" x14ac:dyDescent="0.2">
      <c r="A33" s="20">
        <v>22</v>
      </c>
      <c r="B33" s="21" t="s">
        <v>77</v>
      </c>
      <c r="C33" s="10" t="s">
        <v>78</v>
      </c>
      <c r="D33" s="76">
        <f t="shared" si="2"/>
        <v>32178529</v>
      </c>
      <c r="E33" s="77">
        <v>31825959</v>
      </c>
      <c r="F33" s="77">
        <v>352570</v>
      </c>
      <c r="G33" s="77"/>
      <c r="H33" s="74"/>
      <c r="I33" s="74"/>
      <c r="J33" s="74"/>
      <c r="K33" s="74"/>
    </row>
    <row r="34" spans="1:11" s="1" customFormat="1" ht="12" customHeight="1" x14ac:dyDescent="0.2">
      <c r="A34" s="20">
        <v>23</v>
      </c>
      <c r="B34" s="21" t="s">
        <v>79</v>
      </c>
      <c r="C34" s="10" t="s">
        <v>80</v>
      </c>
      <c r="D34" s="76">
        <f t="shared" si="2"/>
        <v>0</v>
      </c>
      <c r="E34" s="76"/>
      <c r="F34" s="76"/>
      <c r="G34" s="76"/>
      <c r="H34" s="74"/>
      <c r="I34" s="74"/>
      <c r="J34" s="74"/>
      <c r="K34" s="74"/>
    </row>
    <row r="35" spans="1:11" s="1" customFormat="1" ht="24" x14ac:dyDescent="0.2">
      <c r="A35" s="20">
        <v>24</v>
      </c>
      <c r="B35" s="21" t="s">
        <v>81</v>
      </c>
      <c r="C35" s="10" t="s">
        <v>82</v>
      </c>
      <c r="D35" s="76">
        <f t="shared" si="2"/>
        <v>0</v>
      </c>
      <c r="E35" s="76"/>
      <c r="F35" s="76"/>
      <c r="G35" s="76"/>
      <c r="H35" s="74"/>
      <c r="I35" s="74"/>
      <c r="J35" s="74"/>
      <c r="K35" s="74"/>
    </row>
    <row r="36" spans="1:11" s="1" customFormat="1" x14ac:dyDescent="0.2">
      <c r="A36" s="20">
        <v>25</v>
      </c>
      <c r="B36" s="12" t="s">
        <v>83</v>
      </c>
      <c r="C36" s="10" t="s">
        <v>84</v>
      </c>
      <c r="D36" s="76">
        <f t="shared" si="2"/>
        <v>0</v>
      </c>
      <c r="E36" s="76"/>
      <c r="F36" s="76"/>
      <c r="G36" s="76"/>
      <c r="H36" s="74"/>
      <c r="I36" s="74"/>
      <c r="J36" s="74"/>
      <c r="K36" s="74"/>
    </row>
    <row r="37" spans="1:11" s="1" customFormat="1" ht="15.75" customHeight="1" x14ac:dyDescent="0.2">
      <c r="A37" s="20">
        <v>26</v>
      </c>
      <c r="B37" s="21" t="s">
        <v>85</v>
      </c>
      <c r="C37" s="10" t="s">
        <v>86</v>
      </c>
      <c r="D37" s="76">
        <f t="shared" si="2"/>
        <v>0</v>
      </c>
      <c r="E37" s="76"/>
      <c r="F37" s="76"/>
      <c r="G37" s="76"/>
      <c r="H37" s="74"/>
      <c r="I37" s="74"/>
      <c r="J37" s="74"/>
      <c r="K37" s="74"/>
    </row>
    <row r="38" spans="1:11" s="1" customFormat="1" x14ac:dyDescent="0.2">
      <c r="A38" s="20">
        <v>27</v>
      </c>
      <c r="B38" s="13" t="s">
        <v>87</v>
      </c>
      <c r="C38" s="10" t="s">
        <v>88</v>
      </c>
      <c r="D38" s="76">
        <f t="shared" si="2"/>
        <v>0</v>
      </c>
      <c r="E38" s="76"/>
      <c r="F38" s="76"/>
      <c r="G38" s="76"/>
      <c r="H38" s="74"/>
      <c r="I38" s="74"/>
      <c r="J38" s="74"/>
      <c r="K38" s="74"/>
    </row>
    <row r="39" spans="1:11" s="19" customFormat="1" x14ac:dyDescent="0.2">
      <c r="A39" s="20">
        <v>28</v>
      </c>
      <c r="B39" s="13" t="s">
        <v>89</v>
      </c>
      <c r="C39" s="10" t="s">
        <v>39</v>
      </c>
      <c r="D39" s="76">
        <f t="shared" si="2"/>
        <v>290579336</v>
      </c>
      <c r="E39" s="77">
        <v>289021371</v>
      </c>
      <c r="F39" s="77">
        <v>1557965</v>
      </c>
      <c r="G39" s="77"/>
      <c r="H39" s="74"/>
      <c r="I39" s="74"/>
      <c r="J39" s="74"/>
      <c r="K39" s="74"/>
    </row>
    <row r="40" spans="1:11" x14ac:dyDescent="0.2">
      <c r="A40" s="20">
        <v>29</v>
      </c>
      <c r="B40" s="12" t="s">
        <v>90</v>
      </c>
      <c r="C40" s="10" t="s">
        <v>37</v>
      </c>
      <c r="D40" s="76">
        <f t="shared" si="2"/>
        <v>0</v>
      </c>
      <c r="E40" s="78"/>
      <c r="F40" s="78"/>
      <c r="G40" s="78"/>
      <c r="H40" s="74"/>
      <c r="I40" s="74"/>
      <c r="J40" s="74"/>
      <c r="K40" s="74"/>
    </row>
    <row r="41" spans="1:11" s="1" customFormat="1" x14ac:dyDescent="0.2">
      <c r="A41" s="20">
        <v>30</v>
      </c>
      <c r="B41" s="13" t="s">
        <v>91</v>
      </c>
      <c r="C41" s="10" t="s">
        <v>16</v>
      </c>
      <c r="D41" s="76">
        <f t="shared" si="2"/>
        <v>0</v>
      </c>
      <c r="E41" s="76"/>
      <c r="F41" s="76"/>
      <c r="G41" s="76"/>
      <c r="H41" s="74"/>
      <c r="I41" s="74"/>
      <c r="J41" s="74"/>
      <c r="K41" s="74"/>
    </row>
    <row r="42" spans="1:11" s="1" customFormat="1" x14ac:dyDescent="0.2">
      <c r="A42" s="20">
        <v>31</v>
      </c>
      <c r="B42" s="21" t="s">
        <v>92</v>
      </c>
      <c r="C42" s="10" t="s">
        <v>21</v>
      </c>
      <c r="D42" s="76">
        <f t="shared" si="2"/>
        <v>0</v>
      </c>
      <c r="E42" s="76"/>
      <c r="F42" s="76"/>
      <c r="G42" s="76"/>
      <c r="H42" s="74"/>
      <c r="I42" s="74"/>
      <c r="J42" s="74"/>
      <c r="K42" s="74"/>
    </row>
    <row r="43" spans="1:11" s="1" customFormat="1" x14ac:dyDescent="0.2">
      <c r="A43" s="20">
        <v>32</v>
      </c>
      <c r="B43" s="13" t="s">
        <v>93</v>
      </c>
      <c r="C43" s="10" t="s">
        <v>24</v>
      </c>
      <c r="D43" s="76">
        <f t="shared" si="2"/>
        <v>0</v>
      </c>
      <c r="E43" s="76"/>
      <c r="F43" s="76"/>
      <c r="G43" s="76"/>
      <c r="H43" s="74"/>
      <c r="I43" s="74"/>
      <c r="J43" s="74"/>
      <c r="K43" s="74"/>
    </row>
    <row r="44" spans="1:11" x14ac:dyDescent="0.2">
      <c r="A44" s="20">
        <v>33</v>
      </c>
      <c r="B44" s="12" t="s">
        <v>94</v>
      </c>
      <c r="C44" s="10" t="s">
        <v>213</v>
      </c>
      <c r="D44" s="76">
        <f t="shared" si="2"/>
        <v>0</v>
      </c>
      <c r="E44" s="78"/>
      <c r="F44" s="78"/>
      <c r="G44" s="78"/>
      <c r="H44" s="74"/>
      <c r="I44" s="74"/>
      <c r="J44" s="74"/>
      <c r="K44" s="74"/>
    </row>
    <row r="45" spans="1:11" s="1" customFormat="1" x14ac:dyDescent="0.2">
      <c r="A45" s="20">
        <v>34</v>
      </c>
      <c r="B45" s="14" t="s">
        <v>95</v>
      </c>
      <c r="C45" s="15" t="s">
        <v>214</v>
      </c>
      <c r="D45" s="76">
        <f t="shared" si="2"/>
        <v>0</v>
      </c>
      <c r="E45" s="76"/>
      <c r="F45" s="76"/>
      <c r="G45" s="76"/>
      <c r="H45" s="74"/>
      <c r="I45" s="74"/>
      <c r="J45" s="74"/>
      <c r="K45" s="74"/>
    </row>
    <row r="46" spans="1:11" s="1" customFormat="1" x14ac:dyDescent="0.2">
      <c r="A46" s="20">
        <v>35</v>
      </c>
      <c r="B46" s="12" t="s">
        <v>96</v>
      </c>
      <c r="C46" s="10" t="s">
        <v>215</v>
      </c>
      <c r="D46" s="76">
        <f t="shared" si="2"/>
        <v>0</v>
      </c>
      <c r="E46" s="76"/>
      <c r="F46" s="76"/>
      <c r="G46" s="76"/>
      <c r="H46" s="74"/>
      <c r="I46" s="74"/>
      <c r="J46" s="74"/>
      <c r="K46" s="74"/>
    </row>
    <row r="47" spans="1:11" s="1" customFormat="1" x14ac:dyDescent="0.2">
      <c r="A47" s="20">
        <v>36</v>
      </c>
      <c r="B47" s="12" t="s">
        <v>97</v>
      </c>
      <c r="C47" s="10" t="s">
        <v>23</v>
      </c>
      <c r="D47" s="76">
        <f t="shared" si="2"/>
        <v>0</v>
      </c>
      <c r="E47" s="76"/>
      <c r="F47" s="76"/>
      <c r="G47" s="76"/>
      <c r="H47" s="74"/>
      <c r="I47" s="74"/>
      <c r="J47" s="74"/>
      <c r="K47" s="74"/>
    </row>
    <row r="48" spans="1:11" s="1" customFormat="1" x14ac:dyDescent="0.2">
      <c r="A48" s="20">
        <v>37</v>
      </c>
      <c r="B48" s="21" t="s">
        <v>98</v>
      </c>
      <c r="C48" s="10" t="s">
        <v>20</v>
      </c>
      <c r="D48" s="76">
        <f t="shared" si="2"/>
        <v>0</v>
      </c>
      <c r="E48" s="76"/>
      <c r="F48" s="76"/>
      <c r="G48" s="76"/>
      <c r="H48" s="74"/>
      <c r="I48" s="74"/>
      <c r="J48" s="74"/>
      <c r="K48" s="74"/>
    </row>
    <row r="49" spans="1:11" s="1" customFormat="1" x14ac:dyDescent="0.2">
      <c r="A49" s="20">
        <v>38</v>
      </c>
      <c r="B49" s="13" t="s">
        <v>99</v>
      </c>
      <c r="C49" s="10" t="s">
        <v>100</v>
      </c>
      <c r="D49" s="76">
        <f t="shared" si="2"/>
        <v>0</v>
      </c>
      <c r="E49" s="76"/>
      <c r="F49" s="76"/>
      <c r="G49" s="76"/>
      <c r="H49" s="74"/>
      <c r="I49" s="74"/>
      <c r="J49" s="74"/>
      <c r="K49" s="74"/>
    </row>
    <row r="50" spans="1:11" s="19" customFormat="1" x14ac:dyDescent="0.2">
      <c r="A50" s="20">
        <v>39</v>
      </c>
      <c r="B50" s="21" t="s">
        <v>101</v>
      </c>
      <c r="C50" s="10" t="s">
        <v>102</v>
      </c>
      <c r="D50" s="76">
        <f t="shared" si="2"/>
        <v>523861372</v>
      </c>
      <c r="E50" s="77">
        <v>515052879</v>
      </c>
      <c r="F50" s="77">
        <v>8808493</v>
      </c>
      <c r="G50" s="77"/>
      <c r="H50" s="74"/>
      <c r="I50" s="74"/>
      <c r="J50" s="74"/>
      <c r="K50" s="74"/>
    </row>
    <row r="51" spans="1:11" s="1" customFormat="1" x14ac:dyDescent="0.2">
      <c r="A51" s="20">
        <v>40</v>
      </c>
      <c r="B51" s="12" t="s">
        <v>103</v>
      </c>
      <c r="C51" s="10" t="s">
        <v>220</v>
      </c>
      <c r="D51" s="76">
        <f t="shared" si="2"/>
        <v>0</v>
      </c>
      <c r="E51" s="76"/>
      <c r="F51" s="76"/>
      <c r="G51" s="76"/>
      <c r="H51" s="74"/>
      <c r="I51" s="74"/>
      <c r="J51" s="74"/>
      <c r="K51" s="74"/>
    </row>
    <row r="52" spans="1:11" s="1" customFormat="1" ht="10.5" customHeight="1" x14ac:dyDescent="0.2">
      <c r="A52" s="20">
        <v>41</v>
      </c>
      <c r="B52" s="12" t="s">
        <v>104</v>
      </c>
      <c r="C52" s="10" t="s">
        <v>2</v>
      </c>
      <c r="D52" s="76">
        <f t="shared" si="2"/>
        <v>0</v>
      </c>
      <c r="E52" s="76"/>
      <c r="F52" s="76"/>
      <c r="G52" s="76"/>
      <c r="H52" s="74"/>
      <c r="I52" s="74"/>
      <c r="J52" s="74"/>
      <c r="K52" s="74"/>
    </row>
    <row r="53" spans="1:11" s="1" customFormat="1" x14ac:dyDescent="0.2">
      <c r="A53" s="20">
        <v>42</v>
      </c>
      <c r="B53" s="21" t="s">
        <v>105</v>
      </c>
      <c r="C53" s="10" t="s">
        <v>3</v>
      </c>
      <c r="D53" s="76">
        <f t="shared" si="2"/>
        <v>0</v>
      </c>
      <c r="E53" s="76"/>
      <c r="F53" s="76"/>
      <c r="G53" s="76"/>
      <c r="H53" s="74"/>
      <c r="I53" s="74"/>
      <c r="J53" s="74"/>
      <c r="K53" s="74"/>
    </row>
    <row r="54" spans="1:11" s="1" customFormat="1" x14ac:dyDescent="0.2">
      <c r="A54" s="20">
        <v>43</v>
      </c>
      <c r="B54" s="13" t="s">
        <v>151</v>
      </c>
      <c r="C54" s="10" t="s">
        <v>32</v>
      </c>
      <c r="D54" s="76">
        <f t="shared" si="2"/>
        <v>0</v>
      </c>
      <c r="E54" s="76"/>
      <c r="F54" s="76"/>
      <c r="G54" s="76"/>
      <c r="H54" s="74"/>
      <c r="I54" s="74"/>
      <c r="J54" s="74"/>
      <c r="K54" s="74"/>
    </row>
    <row r="55" spans="1:11" s="1" customFormat="1" x14ac:dyDescent="0.2">
      <c r="A55" s="20">
        <v>44</v>
      </c>
      <c r="B55" s="21" t="s">
        <v>106</v>
      </c>
      <c r="C55" s="10" t="s">
        <v>216</v>
      </c>
      <c r="D55" s="76">
        <f t="shared" si="2"/>
        <v>0</v>
      </c>
      <c r="E55" s="76"/>
      <c r="F55" s="76"/>
      <c r="G55" s="76"/>
      <c r="H55" s="74"/>
      <c r="I55" s="74"/>
      <c r="J55" s="74"/>
      <c r="K55" s="74"/>
    </row>
    <row r="56" spans="1:11" s="1" customFormat="1" ht="10.5" customHeight="1" x14ac:dyDescent="0.2">
      <c r="A56" s="20">
        <v>45</v>
      </c>
      <c r="B56" s="13" t="s">
        <v>107</v>
      </c>
      <c r="C56" s="10" t="s">
        <v>0</v>
      </c>
      <c r="D56" s="76">
        <f t="shared" si="2"/>
        <v>0</v>
      </c>
      <c r="E56" s="76"/>
      <c r="F56" s="76"/>
      <c r="G56" s="76"/>
      <c r="H56" s="74"/>
      <c r="I56" s="74"/>
      <c r="J56" s="74"/>
      <c r="K56" s="74"/>
    </row>
    <row r="57" spans="1:11" s="1" customFormat="1" x14ac:dyDescent="0.2">
      <c r="A57" s="20">
        <v>46</v>
      </c>
      <c r="B57" s="21" t="s">
        <v>108</v>
      </c>
      <c r="C57" s="10" t="s">
        <v>4</v>
      </c>
      <c r="D57" s="76">
        <f t="shared" si="2"/>
        <v>0</v>
      </c>
      <c r="E57" s="76"/>
      <c r="F57" s="76"/>
      <c r="G57" s="76"/>
      <c r="H57" s="74"/>
      <c r="I57" s="74"/>
      <c r="J57" s="74"/>
      <c r="K57" s="74"/>
    </row>
    <row r="58" spans="1:11" s="1" customFormat="1" x14ac:dyDescent="0.2">
      <c r="A58" s="20">
        <v>47</v>
      </c>
      <c r="B58" s="13" t="s">
        <v>109</v>
      </c>
      <c r="C58" s="10" t="s">
        <v>1</v>
      </c>
      <c r="D58" s="76">
        <f t="shared" si="2"/>
        <v>0</v>
      </c>
      <c r="E58" s="76"/>
      <c r="F58" s="76"/>
      <c r="G58" s="76"/>
      <c r="H58" s="74"/>
      <c r="I58" s="74"/>
      <c r="J58" s="74"/>
      <c r="K58" s="74"/>
    </row>
    <row r="59" spans="1:11" s="1" customFormat="1" x14ac:dyDescent="0.2">
      <c r="A59" s="20">
        <v>48</v>
      </c>
      <c r="B59" s="21" t="s">
        <v>110</v>
      </c>
      <c r="C59" s="10" t="s">
        <v>217</v>
      </c>
      <c r="D59" s="76">
        <f t="shared" si="2"/>
        <v>0</v>
      </c>
      <c r="E59" s="76"/>
      <c r="F59" s="76"/>
      <c r="G59" s="76"/>
      <c r="H59" s="74"/>
      <c r="I59" s="74"/>
      <c r="J59" s="74"/>
      <c r="K59" s="74"/>
    </row>
    <row r="60" spans="1:11" s="1" customFormat="1" x14ac:dyDescent="0.2">
      <c r="A60" s="20">
        <v>49</v>
      </c>
      <c r="B60" s="21" t="s">
        <v>111</v>
      </c>
      <c r="C60" s="10" t="s">
        <v>25</v>
      </c>
      <c r="D60" s="76">
        <f t="shared" si="2"/>
        <v>0</v>
      </c>
      <c r="E60" s="76"/>
      <c r="F60" s="76"/>
      <c r="G60" s="76"/>
      <c r="H60" s="74"/>
      <c r="I60" s="74"/>
      <c r="J60" s="74"/>
      <c r="K60" s="74"/>
    </row>
    <row r="61" spans="1:11" s="1" customFormat="1" x14ac:dyDescent="0.2">
      <c r="A61" s="20">
        <v>50</v>
      </c>
      <c r="B61" s="21" t="s">
        <v>159</v>
      </c>
      <c r="C61" s="10" t="s">
        <v>52</v>
      </c>
      <c r="D61" s="76">
        <f t="shared" si="2"/>
        <v>0</v>
      </c>
      <c r="E61" s="76"/>
      <c r="F61" s="76"/>
      <c r="G61" s="76"/>
      <c r="H61" s="74"/>
      <c r="I61" s="74"/>
      <c r="J61" s="74"/>
      <c r="K61" s="74"/>
    </row>
    <row r="62" spans="1:11" s="1" customFormat="1" x14ac:dyDescent="0.2">
      <c r="A62" s="20">
        <v>51</v>
      </c>
      <c r="B62" s="21" t="s">
        <v>112</v>
      </c>
      <c r="C62" s="10" t="s">
        <v>218</v>
      </c>
      <c r="D62" s="76">
        <f t="shared" si="2"/>
        <v>0</v>
      </c>
      <c r="E62" s="76"/>
      <c r="F62" s="76"/>
      <c r="G62" s="76"/>
      <c r="H62" s="74"/>
      <c r="I62" s="74"/>
      <c r="J62" s="74"/>
      <c r="K62" s="74"/>
    </row>
    <row r="63" spans="1:11" s="1" customFormat="1" x14ac:dyDescent="0.2">
      <c r="A63" s="20">
        <v>52</v>
      </c>
      <c r="B63" s="13" t="s">
        <v>161</v>
      </c>
      <c r="C63" s="10" t="s">
        <v>219</v>
      </c>
      <c r="D63" s="76">
        <f t="shared" si="2"/>
        <v>0</v>
      </c>
      <c r="E63" s="76"/>
      <c r="F63" s="76"/>
      <c r="G63" s="76"/>
      <c r="H63" s="74"/>
      <c r="I63" s="74"/>
      <c r="J63" s="74"/>
      <c r="K63" s="74"/>
    </row>
    <row r="64" spans="1:11" s="1" customFormat="1" x14ac:dyDescent="0.2">
      <c r="A64" s="20">
        <v>53</v>
      </c>
      <c r="B64" s="21" t="s">
        <v>222</v>
      </c>
      <c r="C64" s="10" t="s">
        <v>221</v>
      </c>
      <c r="D64" s="76">
        <f t="shared" si="2"/>
        <v>0</v>
      </c>
      <c r="E64" s="76"/>
      <c r="F64" s="76"/>
      <c r="G64" s="76"/>
      <c r="H64" s="74"/>
      <c r="I64" s="74"/>
      <c r="J64" s="74"/>
      <c r="K64" s="74"/>
    </row>
    <row r="65" spans="1:11" s="1" customFormat="1" x14ac:dyDescent="0.2">
      <c r="A65" s="20">
        <v>54</v>
      </c>
      <c r="B65" s="21" t="s">
        <v>232</v>
      </c>
      <c r="C65" s="10" t="s">
        <v>233</v>
      </c>
      <c r="D65" s="76">
        <f t="shared" si="2"/>
        <v>0</v>
      </c>
      <c r="E65" s="76"/>
      <c r="F65" s="76"/>
      <c r="G65" s="76"/>
      <c r="H65" s="74"/>
      <c r="I65" s="74"/>
      <c r="J65" s="74"/>
      <c r="K65" s="74"/>
    </row>
    <row r="66" spans="1:11" s="1" customFormat="1" ht="23.25" customHeight="1" x14ac:dyDescent="0.2">
      <c r="A66" s="20">
        <v>55</v>
      </c>
      <c r="B66" s="21" t="s">
        <v>113</v>
      </c>
      <c r="C66" s="10" t="s">
        <v>51</v>
      </c>
      <c r="D66" s="76">
        <f t="shared" si="2"/>
        <v>0</v>
      </c>
      <c r="E66" s="76"/>
      <c r="F66" s="76"/>
      <c r="G66" s="76"/>
      <c r="H66" s="74"/>
      <c r="I66" s="74"/>
      <c r="J66" s="74"/>
      <c r="K66" s="74"/>
    </row>
    <row r="67" spans="1:11" s="1" customFormat="1" ht="27.75" customHeight="1" x14ac:dyDescent="0.2">
      <c r="A67" s="20">
        <v>56</v>
      </c>
      <c r="B67" s="13" t="s">
        <v>114</v>
      </c>
      <c r="C67" s="10" t="s">
        <v>234</v>
      </c>
      <c r="D67" s="76">
        <f t="shared" si="2"/>
        <v>0</v>
      </c>
      <c r="E67" s="76"/>
      <c r="F67" s="76"/>
      <c r="G67" s="76"/>
      <c r="H67" s="74"/>
      <c r="I67" s="74"/>
      <c r="J67" s="74"/>
      <c r="K67" s="74"/>
    </row>
    <row r="68" spans="1:11" s="1" customFormat="1" ht="24" x14ac:dyDescent="0.2">
      <c r="A68" s="20">
        <v>57</v>
      </c>
      <c r="B68" s="12" t="s">
        <v>115</v>
      </c>
      <c r="C68" s="10" t="s">
        <v>116</v>
      </c>
      <c r="D68" s="76">
        <f t="shared" si="2"/>
        <v>0</v>
      </c>
      <c r="E68" s="76"/>
      <c r="F68" s="76"/>
      <c r="G68" s="76"/>
      <c r="H68" s="74"/>
      <c r="I68" s="74"/>
      <c r="J68" s="74"/>
      <c r="K68" s="74"/>
    </row>
    <row r="69" spans="1:11" s="1" customFormat="1" x14ac:dyDescent="0.2">
      <c r="A69" s="20">
        <v>58</v>
      </c>
      <c r="B69" s="13" t="s">
        <v>117</v>
      </c>
      <c r="C69" s="10" t="s">
        <v>235</v>
      </c>
      <c r="D69" s="76">
        <f t="shared" si="2"/>
        <v>0</v>
      </c>
      <c r="E69" s="76"/>
      <c r="F69" s="76"/>
      <c r="G69" s="76"/>
      <c r="H69" s="74"/>
      <c r="I69" s="74"/>
      <c r="J69" s="74"/>
      <c r="K69" s="74"/>
    </row>
    <row r="70" spans="1:11" s="1" customFormat="1" x14ac:dyDescent="0.2">
      <c r="A70" s="20">
        <v>59</v>
      </c>
      <c r="B70" s="21" t="s">
        <v>118</v>
      </c>
      <c r="C70" s="10" t="s">
        <v>325</v>
      </c>
      <c r="D70" s="76">
        <f t="shared" si="2"/>
        <v>0</v>
      </c>
      <c r="E70" s="76"/>
      <c r="F70" s="76"/>
      <c r="G70" s="76"/>
      <c r="H70" s="74"/>
      <c r="I70" s="74"/>
      <c r="J70" s="74"/>
      <c r="K70" s="74"/>
    </row>
    <row r="71" spans="1:11" s="1" customFormat="1" ht="24" x14ac:dyDescent="0.2">
      <c r="A71" s="20">
        <v>60</v>
      </c>
      <c r="B71" s="12" t="s">
        <v>119</v>
      </c>
      <c r="C71" s="10" t="s">
        <v>236</v>
      </c>
      <c r="D71" s="76">
        <f t="shared" si="2"/>
        <v>0</v>
      </c>
      <c r="E71" s="76"/>
      <c r="F71" s="76"/>
      <c r="G71" s="76"/>
      <c r="H71" s="74"/>
      <c r="I71" s="74"/>
      <c r="J71" s="74"/>
      <c r="K71" s="74"/>
    </row>
    <row r="72" spans="1:11" s="1" customFormat="1" ht="24" x14ac:dyDescent="0.2">
      <c r="A72" s="20">
        <v>61</v>
      </c>
      <c r="B72" s="12" t="s">
        <v>120</v>
      </c>
      <c r="C72" s="10" t="s">
        <v>237</v>
      </c>
      <c r="D72" s="76">
        <f t="shared" si="2"/>
        <v>0</v>
      </c>
      <c r="E72" s="76"/>
      <c r="F72" s="76"/>
      <c r="G72" s="76"/>
      <c r="H72" s="74"/>
      <c r="I72" s="74"/>
      <c r="J72" s="74"/>
      <c r="K72" s="74"/>
    </row>
    <row r="73" spans="1:11" s="1" customFormat="1" x14ac:dyDescent="0.2">
      <c r="A73" s="20">
        <v>62</v>
      </c>
      <c r="B73" s="13" t="s">
        <v>121</v>
      </c>
      <c r="C73" s="10" t="s">
        <v>238</v>
      </c>
      <c r="D73" s="76">
        <f t="shared" si="2"/>
        <v>0</v>
      </c>
      <c r="E73" s="76"/>
      <c r="F73" s="76"/>
      <c r="G73" s="76"/>
      <c r="H73" s="74"/>
      <c r="I73" s="74"/>
      <c r="J73" s="74"/>
      <c r="K73" s="74"/>
    </row>
    <row r="74" spans="1:11" s="1" customFormat="1" x14ac:dyDescent="0.2">
      <c r="A74" s="20">
        <v>63</v>
      </c>
      <c r="B74" s="13" t="s">
        <v>122</v>
      </c>
      <c r="C74" s="10" t="s">
        <v>50</v>
      </c>
      <c r="D74" s="76">
        <f t="shared" si="2"/>
        <v>0</v>
      </c>
      <c r="E74" s="76"/>
      <c r="F74" s="76"/>
      <c r="G74" s="76"/>
      <c r="H74" s="74"/>
      <c r="I74" s="74"/>
      <c r="J74" s="74"/>
      <c r="K74" s="74"/>
    </row>
    <row r="75" spans="1:11" s="1" customFormat="1" x14ac:dyDescent="0.2">
      <c r="A75" s="20">
        <v>64</v>
      </c>
      <c r="B75" s="13" t="s">
        <v>123</v>
      </c>
      <c r="C75" s="10" t="s">
        <v>239</v>
      </c>
      <c r="D75" s="76">
        <f t="shared" si="2"/>
        <v>0</v>
      </c>
      <c r="E75" s="76"/>
      <c r="F75" s="76"/>
      <c r="G75" s="76"/>
      <c r="H75" s="74"/>
      <c r="I75" s="74"/>
      <c r="J75" s="74"/>
      <c r="K75" s="74"/>
    </row>
    <row r="76" spans="1:11" s="1" customFormat="1" ht="24" x14ac:dyDescent="0.2">
      <c r="A76" s="20">
        <v>65</v>
      </c>
      <c r="B76" s="13" t="s">
        <v>124</v>
      </c>
      <c r="C76" s="10" t="s">
        <v>240</v>
      </c>
      <c r="D76" s="76">
        <f t="shared" si="2"/>
        <v>0</v>
      </c>
      <c r="E76" s="76"/>
      <c r="F76" s="76"/>
      <c r="G76" s="76"/>
      <c r="H76" s="74"/>
      <c r="I76" s="74"/>
      <c r="J76" s="74"/>
      <c r="K76" s="74"/>
    </row>
    <row r="77" spans="1:11" s="1" customFormat="1" ht="24" x14ac:dyDescent="0.2">
      <c r="A77" s="20">
        <v>66</v>
      </c>
      <c r="B77" s="12" t="s">
        <v>125</v>
      </c>
      <c r="C77" s="10" t="s">
        <v>241</v>
      </c>
      <c r="D77" s="76">
        <f t="shared" si="2"/>
        <v>0</v>
      </c>
      <c r="E77" s="76"/>
      <c r="F77" s="76"/>
      <c r="G77" s="76"/>
      <c r="H77" s="74"/>
      <c r="I77" s="74"/>
      <c r="J77" s="74"/>
      <c r="K77" s="74"/>
    </row>
    <row r="78" spans="1:11" s="1" customFormat="1" ht="24" x14ac:dyDescent="0.2">
      <c r="A78" s="20">
        <v>67</v>
      </c>
      <c r="B78" s="13" t="s">
        <v>126</v>
      </c>
      <c r="C78" s="10" t="s">
        <v>242</v>
      </c>
      <c r="D78" s="76">
        <f t="shared" ref="D78:D141" si="3">E78+F78+G78</f>
        <v>0</v>
      </c>
      <c r="E78" s="76"/>
      <c r="F78" s="76"/>
      <c r="G78" s="76"/>
      <c r="H78" s="74"/>
      <c r="I78" s="74"/>
      <c r="J78" s="74"/>
      <c r="K78" s="74"/>
    </row>
    <row r="79" spans="1:11" s="1" customFormat="1" ht="24" x14ac:dyDescent="0.2">
      <c r="A79" s="20">
        <v>68</v>
      </c>
      <c r="B79" s="13" t="s">
        <v>127</v>
      </c>
      <c r="C79" s="10" t="s">
        <v>243</v>
      </c>
      <c r="D79" s="76">
        <f t="shared" si="3"/>
        <v>0</v>
      </c>
      <c r="E79" s="76"/>
      <c r="F79" s="76"/>
      <c r="G79" s="76"/>
      <c r="H79" s="74"/>
      <c r="I79" s="74"/>
      <c r="J79" s="74"/>
      <c r="K79" s="74"/>
    </row>
    <row r="80" spans="1:11" s="1" customFormat="1" ht="24" x14ac:dyDescent="0.2">
      <c r="A80" s="20">
        <v>69</v>
      </c>
      <c r="B80" s="12" t="s">
        <v>128</v>
      </c>
      <c r="C80" s="10" t="s">
        <v>244</v>
      </c>
      <c r="D80" s="76">
        <f t="shared" si="3"/>
        <v>0</v>
      </c>
      <c r="E80" s="76"/>
      <c r="F80" s="76"/>
      <c r="G80" s="76"/>
      <c r="H80" s="74"/>
      <c r="I80" s="74"/>
      <c r="J80" s="74"/>
      <c r="K80" s="74"/>
    </row>
    <row r="81" spans="1:11" s="1" customFormat="1" ht="24" x14ac:dyDescent="0.2">
      <c r="A81" s="20">
        <v>70</v>
      </c>
      <c r="B81" s="12" t="s">
        <v>129</v>
      </c>
      <c r="C81" s="10" t="s">
        <v>245</v>
      </c>
      <c r="D81" s="76">
        <f t="shared" si="3"/>
        <v>0</v>
      </c>
      <c r="E81" s="76"/>
      <c r="F81" s="76"/>
      <c r="G81" s="76"/>
      <c r="H81" s="74"/>
      <c r="I81" s="74"/>
      <c r="J81" s="74"/>
      <c r="K81" s="74"/>
    </row>
    <row r="82" spans="1:11" s="1" customFormat="1" ht="24" x14ac:dyDescent="0.2">
      <c r="A82" s="20">
        <v>71</v>
      </c>
      <c r="B82" s="12" t="s">
        <v>130</v>
      </c>
      <c r="C82" s="10" t="s">
        <v>246</v>
      </c>
      <c r="D82" s="76">
        <f t="shared" si="3"/>
        <v>0</v>
      </c>
      <c r="E82" s="76"/>
      <c r="F82" s="76"/>
      <c r="G82" s="76"/>
      <c r="H82" s="74"/>
      <c r="I82" s="74"/>
      <c r="J82" s="74"/>
      <c r="K82" s="74"/>
    </row>
    <row r="83" spans="1:11" s="1" customFormat="1" x14ac:dyDescent="0.2">
      <c r="A83" s="20">
        <v>72</v>
      </c>
      <c r="B83" s="21" t="s">
        <v>131</v>
      </c>
      <c r="C83" s="10" t="s">
        <v>132</v>
      </c>
      <c r="D83" s="76">
        <f t="shared" si="3"/>
        <v>0</v>
      </c>
      <c r="E83" s="76"/>
      <c r="F83" s="76"/>
      <c r="G83" s="76"/>
      <c r="H83" s="74"/>
      <c r="I83" s="74"/>
      <c r="J83" s="74"/>
      <c r="K83" s="74"/>
    </row>
    <row r="84" spans="1:11" s="1" customFormat="1" ht="13.5" customHeight="1" x14ac:dyDescent="0.2">
      <c r="A84" s="20">
        <v>73</v>
      </c>
      <c r="B84" s="12" t="s">
        <v>133</v>
      </c>
      <c r="C84" s="10" t="s">
        <v>247</v>
      </c>
      <c r="D84" s="76">
        <f t="shared" si="3"/>
        <v>0</v>
      </c>
      <c r="E84" s="76"/>
      <c r="F84" s="76"/>
      <c r="G84" s="76"/>
      <c r="H84" s="74"/>
      <c r="I84" s="74"/>
      <c r="J84" s="74"/>
      <c r="K84" s="74"/>
    </row>
    <row r="85" spans="1:11" s="1" customFormat="1" ht="14.25" customHeight="1" x14ac:dyDescent="0.2">
      <c r="A85" s="20">
        <v>74</v>
      </c>
      <c r="B85" s="21" t="s">
        <v>134</v>
      </c>
      <c r="C85" s="10" t="s">
        <v>35</v>
      </c>
      <c r="D85" s="76">
        <f t="shared" si="3"/>
        <v>0</v>
      </c>
      <c r="E85" s="76"/>
      <c r="F85" s="76"/>
      <c r="G85" s="76"/>
      <c r="H85" s="74"/>
      <c r="I85" s="74"/>
      <c r="J85" s="74"/>
      <c r="K85" s="74"/>
    </row>
    <row r="86" spans="1:11" s="1" customFormat="1" x14ac:dyDescent="0.2">
      <c r="A86" s="20">
        <v>75</v>
      </c>
      <c r="B86" s="12" t="s">
        <v>135</v>
      </c>
      <c r="C86" s="10" t="s">
        <v>413</v>
      </c>
      <c r="D86" s="76">
        <f t="shared" si="3"/>
        <v>0</v>
      </c>
      <c r="E86" s="76"/>
      <c r="F86" s="76"/>
      <c r="G86" s="76"/>
      <c r="H86" s="74"/>
      <c r="I86" s="74"/>
      <c r="J86" s="74"/>
      <c r="K86" s="74"/>
    </row>
    <row r="87" spans="1:11" s="1" customFormat="1" x14ac:dyDescent="0.2">
      <c r="A87" s="20">
        <v>76</v>
      </c>
      <c r="B87" s="12" t="s">
        <v>136</v>
      </c>
      <c r="C87" s="10" t="s">
        <v>36</v>
      </c>
      <c r="D87" s="76">
        <f t="shared" si="3"/>
        <v>0</v>
      </c>
      <c r="E87" s="76"/>
      <c r="F87" s="76"/>
      <c r="G87" s="76"/>
      <c r="H87" s="74"/>
      <c r="I87" s="74"/>
      <c r="J87" s="74"/>
      <c r="K87" s="74"/>
    </row>
    <row r="88" spans="1:11" s="1" customFormat="1" x14ac:dyDescent="0.2">
      <c r="A88" s="20">
        <v>77</v>
      </c>
      <c r="B88" s="12" t="s">
        <v>137</v>
      </c>
      <c r="C88" s="10" t="s">
        <v>49</v>
      </c>
      <c r="D88" s="76">
        <f t="shared" si="3"/>
        <v>0</v>
      </c>
      <c r="E88" s="76"/>
      <c r="F88" s="76"/>
      <c r="G88" s="76"/>
      <c r="H88" s="74"/>
      <c r="I88" s="74"/>
      <c r="J88" s="74"/>
      <c r="K88" s="74"/>
    </row>
    <row r="89" spans="1:11" s="1" customFormat="1" x14ac:dyDescent="0.2">
      <c r="A89" s="20">
        <v>78</v>
      </c>
      <c r="B89" s="12" t="s">
        <v>138</v>
      </c>
      <c r="C89" s="10" t="s">
        <v>228</v>
      </c>
      <c r="D89" s="76">
        <f t="shared" si="3"/>
        <v>0</v>
      </c>
      <c r="E89" s="76"/>
      <c r="F89" s="76"/>
      <c r="G89" s="76"/>
      <c r="H89" s="74"/>
      <c r="I89" s="74"/>
      <c r="J89" s="74"/>
      <c r="K89" s="74"/>
    </row>
    <row r="90" spans="1:11" s="1" customFormat="1" x14ac:dyDescent="0.2">
      <c r="A90" s="20">
        <v>79</v>
      </c>
      <c r="B90" s="12" t="s">
        <v>139</v>
      </c>
      <c r="C90" s="10" t="s">
        <v>309</v>
      </c>
      <c r="D90" s="76">
        <f t="shared" si="3"/>
        <v>0</v>
      </c>
      <c r="E90" s="76"/>
      <c r="F90" s="76"/>
      <c r="G90" s="76"/>
      <c r="H90" s="74"/>
      <c r="I90" s="74"/>
      <c r="J90" s="74"/>
      <c r="K90" s="74"/>
    </row>
    <row r="91" spans="1:11" s="1" customFormat="1" x14ac:dyDescent="0.2">
      <c r="A91" s="20">
        <v>80</v>
      </c>
      <c r="B91" s="13" t="s">
        <v>140</v>
      </c>
      <c r="C91" s="10" t="s">
        <v>258</v>
      </c>
      <c r="D91" s="76">
        <f t="shared" si="3"/>
        <v>3433822207</v>
      </c>
      <c r="E91" s="76">
        <v>3194266193</v>
      </c>
      <c r="F91" s="76">
        <v>14125759</v>
      </c>
      <c r="G91" s="76">
        <v>225430255</v>
      </c>
      <c r="H91" s="74"/>
      <c r="I91" s="74"/>
      <c r="J91" s="74"/>
      <c r="K91" s="74"/>
    </row>
    <row r="92" spans="1:11" s="1" customFormat="1" ht="24" x14ac:dyDescent="0.2">
      <c r="A92" s="256">
        <v>81</v>
      </c>
      <c r="B92" s="259" t="s">
        <v>141</v>
      </c>
      <c r="C92" s="16" t="s">
        <v>248</v>
      </c>
      <c r="D92" s="76">
        <f t="shared" si="3"/>
        <v>0</v>
      </c>
      <c r="E92" s="76"/>
      <c r="F92" s="76"/>
      <c r="G92" s="76"/>
      <c r="H92" s="74"/>
      <c r="I92" s="74"/>
      <c r="J92" s="74"/>
      <c r="K92" s="74"/>
    </row>
    <row r="93" spans="1:11" s="1" customFormat="1" ht="36" x14ac:dyDescent="0.2">
      <c r="A93" s="257"/>
      <c r="B93" s="260"/>
      <c r="C93" s="10" t="s">
        <v>307</v>
      </c>
      <c r="D93" s="76">
        <f t="shared" si="3"/>
        <v>0</v>
      </c>
      <c r="E93" s="76"/>
      <c r="F93" s="76"/>
      <c r="G93" s="76"/>
      <c r="H93" s="74"/>
      <c r="I93" s="74"/>
      <c r="J93" s="74"/>
      <c r="K93" s="74"/>
    </row>
    <row r="94" spans="1:11" s="1" customFormat="1" ht="24" x14ac:dyDescent="0.2">
      <c r="A94" s="257"/>
      <c r="B94" s="260"/>
      <c r="C94" s="10" t="s">
        <v>249</v>
      </c>
      <c r="D94" s="76">
        <f t="shared" si="3"/>
        <v>0</v>
      </c>
      <c r="E94" s="76"/>
      <c r="F94" s="76"/>
      <c r="G94" s="76"/>
      <c r="H94" s="74"/>
      <c r="I94" s="74"/>
      <c r="J94" s="74"/>
      <c r="K94" s="74"/>
    </row>
    <row r="95" spans="1:11" s="1" customFormat="1" ht="36" x14ac:dyDescent="0.2">
      <c r="A95" s="258"/>
      <c r="B95" s="261"/>
      <c r="C95" s="22" t="s">
        <v>308</v>
      </c>
      <c r="D95" s="76">
        <f t="shared" si="3"/>
        <v>0</v>
      </c>
      <c r="E95" s="76"/>
      <c r="F95" s="76"/>
      <c r="G95" s="76"/>
      <c r="H95" s="74"/>
      <c r="I95" s="74"/>
      <c r="J95" s="74"/>
      <c r="K95" s="74"/>
    </row>
    <row r="96" spans="1:11" s="1" customFormat="1" ht="24" x14ac:dyDescent="0.2">
      <c r="A96" s="20">
        <v>82</v>
      </c>
      <c r="B96" s="13" t="s">
        <v>142</v>
      </c>
      <c r="C96" s="10" t="s">
        <v>48</v>
      </c>
      <c r="D96" s="76">
        <f t="shared" si="3"/>
        <v>0</v>
      </c>
      <c r="E96" s="76"/>
      <c r="F96" s="76"/>
      <c r="G96" s="76"/>
      <c r="H96" s="74"/>
      <c r="I96" s="74"/>
      <c r="J96" s="74"/>
      <c r="K96" s="74"/>
    </row>
    <row r="97" spans="1:11" s="1" customFormat="1" x14ac:dyDescent="0.2">
      <c r="A97" s="20">
        <v>83</v>
      </c>
      <c r="B97" s="13" t="s">
        <v>143</v>
      </c>
      <c r="C97" s="10" t="s">
        <v>144</v>
      </c>
      <c r="D97" s="76">
        <f t="shared" si="3"/>
        <v>0</v>
      </c>
      <c r="E97" s="76"/>
      <c r="F97" s="76"/>
      <c r="G97" s="76"/>
      <c r="H97" s="74"/>
      <c r="I97" s="74"/>
      <c r="J97" s="74"/>
      <c r="K97" s="74"/>
    </row>
    <row r="98" spans="1:11" s="1" customFormat="1" x14ac:dyDescent="0.2">
      <c r="A98" s="20">
        <v>84</v>
      </c>
      <c r="B98" s="21" t="s">
        <v>145</v>
      </c>
      <c r="C98" s="10" t="s">
        <v>146</v>
      </c>
      <c r="D98" s="76">
        <f t="shared" si="3"/>
        <v>0</v>
      </c>
      <c r="E98" s="76"/>
      <c r="F98" s="76"/>
      <c r="G98" s="76"/>
      <c r="H98" s="74"/>
      <c r="I98" s="74"/>
      <c r="J98" s="74"/>
      <c r="K98" s="74"/>
    </row>
    <row r="99" spans="1:11" s="1" customFormat="1" x14ac:dyDescent="0.2">
      <c r="A99" s="20">
        <v>85</v>
      </c>
      <c r="B99" s="13" t="s">
        <v>147</v>
      </c>
      <c r="C99" s="10" t="s">
        <v>27</v>
      </c>
      <c r="D99" s="76">
        <f t="shared" si="3"/>
        <v>0</v>
      </c>
      <c r="E99" s="76"/>
      <c r="F99" s="76"/>
      <c r="G99" s="76"/>
      <c r="H99" s="74"/>
      <c r="I99" s="74"/>
      <c r="J99" s="74"/>
      <c r="K99" s="74"/>
    </row>
    <row r="100" spans="1:11" s="1" customFormat="1" x14ac:dyDescent="0.2">
      <c r="A100" s="20">
        <v>86</v>
      </c>
      <c r="B100" s="21" t="s">
        <v>148</v>
      </c>
      <c r="C100" s="10" t="s">
        <v>12</v>
      </c>
      <c r="D100" s="76">
        <f t="shared" si="3"/>
        <v>0</v>
      </c>
      <c r="E100" s="76"/>
      <c r="F100" s="76"/>
      <c r="G100" s="76"/>
      <c r="H100" s="74"/>
      <c r="I100" s="74"/>
      <c r="J100" s="74"/>
      <c r="K100" s="74"/>
    </row>
    <row r="101" spans="1:11" s="1" customFormat="1" x14ac:dyDescent="0.2">
      <c r="A101" s="20">
        <v>87</v>
      </c>
      <c r="B101" s="21" t="s">
        <v>149</v>
      </c>
      <c r="C101" s="10" t="s">
        <v>26</v>
      </c>
      <c r="D101" s="76">
        <f t="shared" si="3"/>
        <v>0</v>
      </c>
      <c r="E101" s="76"/>
      <c r="F101" s="76"/>
      <c r="G101" s="76"/>
      <c r="H101" s="74"/>
      <c r="I101" s="74"/>
      <c r="J101" s="74"/>
      <c r="K101" s="74"/>
    </row>
    <row r="102" spans="1:11" s="1" customFormat="1" x14ac:dyDescent="0.2">
      <c r="A102" s="20">
        <v>88</v>
      </c>
      <c r="B102" s="13" t="s">
        <v>150</v>
      </c>
      <c r="C102" s="10" t="s">
        <v>42</v>
      </c>
      <c r="D102" s="76">
        <f t="shared" si="3"/>
        <v>0</v>
      </c>
      <c r="E102" s="76"/>
      <c r="F102" s="76"/>
      <c r="G102" s="76"/>
      <c r="H102" s="74"/>
      <c r="I102" s="74"/>
      <c r="J102" s="74"/>
      <c r="K102" s="74"/>
    </row>
    <row r="103" spans="1:11" s="1" customFormat="1" x14ac:dyDescent="0.2">
      <c r="A103" s="20">
        <v>89</v>
      </c>
      <c r="B103" s="12" t="s">
        <v>152</v>
      </c>
      <c r="C103" s="10" t="s">
        <v>28</v>
      </c>
      <c r="D103" s="76">
        <f t="shared" si="3"/>
        <v>0</v>
      </c>
      <c r="E103" s="76"/>
      <c r="F103" s="76"/>
      <c r="G103" s="76"/>
      <c r="H103" s="74"/>
      <c r="I103" s="74"/>
      <c r="J103" s="74"/>
      <c r="K103" s="74"/>
    </row>
    <row r="104" spans="1:11" s="1" customFormat="1" x14ac:dyDescent="0.2">
      <c r="A104" s="20">
        <v>90</v>
      </c>
      <c r="B104" s="12" t="s">
        <v>153</v>
      </c>
      <c r="C104" s="10" t="s">
        <v>29</v>
      </c>
      <c r="D104" s="76">
        <f t="shared" si="3"/>
        <v>0</v>
      </c>
      <c r="E104" s="76"/>
      <c r="F104" s="76"/>
      <c r="G104" s="76"/>
      <c r="H104" s="74"/>
      <c r="I104" s="74"/>
      <c r="J104" s="74"/>
      <c r="K104" s="74"/>
    </row>
    <row r="105" spans="1:11" s="1" customFormat="1" ht="12" customHeight="1" x14ac:dyDescent="0.2">
      <c r="A105" s="20">
        <v>91</v>
      </c>
      <c r="B105" s="21" t="s">
        <v>154</v>
      </c>
      <c r="C105" s="10" t="s">
        <v>14</v>
      </c>
      <c r="D105" s="76">
        <f t="shared" si="3"/>
        <v>0</v>
      </c>
      <c r="E105" s="76"/>
      <c r="F105" s="76"/>
      <c r="G105" s="76"/>
      <c r="H105" s="74"/>
      <c r="I105" s="74"/>
      <c r="J105" s="74"/>
      <c r="K105" s="74"/>
    </row>
    <row r="106" spans="1:11" s="19" customFormat="1" x14ac:dyDescent="0.2">
      <c r="A106" s="20">
        <v>92</v>
      </c>
      <c r="B106" s="12" t="s">
        <v>155</v>
      </c>
      <c r="C106" s="10" t="s">
        <v>30</v>
      </c>
      <c r="D106" s="76">
        <f t="shared" si="3"/>
        <v>0</v>
      </c>
      <c r="E106" s="77"/>
      <c r="F106" s="77"/>
      <c r="G106" s="77"/>
      <c r="H106" s="74"/>
      <c r="I106" s="74"/>
      <c r="J106" s="74"/>
      <c r="K106" s="74"/>
    </row>
    <row r="107" spans="1:11" s="1" customFormat="1" x14ac:dyDescent="0.2">
      <c r="A107" s="20">
        <v>93</v>
      </c>
      <c r="B107" s="12" t="s">
        <v>156</v>
      </c>
      <c r="C107" s="10" t="s">
        <v>15</v>
      </c>
      <c r="D107" s="76">
        <f t="shared" si="3"/>
        <v>0</v>
      </c>
      <c r="E107" s="76"/>
      <c r="F107" s="76"/>
      <c r="G107" s="76"/>
      <c r="H107" s="74"/>
      <c r="I107" s="74"/>
      <c r="J107" s="74"/>
      <c r="K107" s="74"/>
    </row>
    <row r="108" spans="1:11" s="1" customFormat="1" x14ac:dyDescent="0.2">
      <c r="A108" s="20">
        <v>94</v>
      </c>
      <c r="B108" s="13" t="s">
        <v>157</v>
      </c>
      <c r="C108" s="10" t="s">
        <v>13</v>
      </c>
      <c r="D108" s="76">
        <f t="shared" si="3"/>
        <v>134997644</v>
      </c>
      <c r="E108" s="76">
        <v>132900384</v>
      </c>
      <c r="F108" s="76">
        <v>2097260</v>
      </c>
      <c r="G108" s="76"/>
      <c r="H108" s="74"/>
      <c r="I108" s="74"/>
      <c r="J108" s="74"/>
      <c r="K108" s="74"/>
    </row>
    <row r="109" spans="1:11" s="1" customFormat="1" x14ac:dyDescent="0.2">
      <c r="A109" s="20">
        <v>95</v>
      </c>
      <c r="B109" s="21" t="s">
        <v>158</v>
      </c>
      <c r="C109" s="10" t="s">
        <v>31</v>
      </c>
      <c r="D109" s="76">
        <f t="shared" si="3"/>
        <v>0</v>
      </c>
      <c r="E109" s="76"/>
      <c r="F109" s="76"/>
      <c r="G109" s="76"/>
      <c r="H109" s="74"/>
      <c r="I109" s="74"/>
      <c r="J109" s="74"/>
      <c r="K109" s="74"/>
    </row>
    <row r="110" spans="1:11" s="1" customFormat="1" x14ac:dyDescent="0.2">
      <c r="A110" s="20">
        <v>96</v>
      </c>
      <c r="B110" s="12" t="s">
        <v>160</v>
      </c>
      <c r="C110" s="10" t="s">
        <v>33</v>
      </c>
      <c r="D110" s="76">
        <f t="shared" si="3"/>
        <v>0</v>
      </c>
      <c r="E110" s="76"/>
      <c r="F110" s="76"/>
      <c r="G110" s="76"/>
      <c r="H110" s="74"/>
      <c r="I110" s="74"/>
      <c r="J110" s="74"/>
      <c r="K110" s="74"/>
    </row>
    <row r="111" spans="1:11" s="1" customFormat="1" ht="13.5" customHeight="1" x14ac:dyDescent="0.2">
      <c r="A111" s="20">
        <v>97</v>
      </c>
      <c r="B111" s="12" t="s">
        <v>162</v>
      </c>
      <c r="C111" s="10" t="s">
        <v>163</v>
      </c>
      <c r="D111" s="76">
        <f t="shared" si="3"/>
        <v>0</v>
      </c>
      <c r="E111" s="76"/>
      <c r="F111" s="76"/>
      <c r="G111" s="76"/>
      <c r="H111" s="74"/>
      <c r="I111" s="74"/>
      <c r="J111" s="74"/>
      <c r="K111" s="74"/>
    </row>
    <row r="112" spans="1:11" s="1" customFormat="1" x14ac:dyDescent="0.2">
      <c r="A112" s="20">
        <v>98</v>
      </c>
      <c r="B112" s="12" t="s">
        <v>164</v>
      </c>
      <c r="C112" s="10" t="s">
        <v>165</v>
      </c>
      <c r="D112" s="76">
        <f t="shared" si="3"/>
        <v>0</v>
      </c>
      <c r="E112" s="76"/>
      <c r="F112" s="76"/>
      <c r="G112" s="76"/>
      <c r="H112" s="74"/>
      <c r="I112" s="74"/>
      <c r="J112" s="74"/>
      <c r="K112" s="74"/>
    </row>
    <row r="113" spans="1:11" s="1" customFormat="1" x14ac:dyDescent="0.2">
      <c r="A113" s="20">
        <v>99</v>
      </c>
      <c r="B113" s="21" t="s">
        <v>166</v>
      </c>
      <c r="C113" s="10" t="s">
        <v>167</v>
      </c>
      <c r="D113" s="76">
        <f t="shared" si="3"/>
        <v>0</v>
      </c>
      <c r="E113" s="76"/>
      <c r="F113" s="76"/>
      <c r="G113" s="76"/>
      <c r="H113" s="74"/>
      <c r="I113" s="74"/>
      <c r="J113" s="74"/>
      <c r="K113" s="74"/>
    </row>
    <row r="114" spans="1:11" s="1" customFormat="1" ht="12.75" customHeight="1" x14ac:dyDescent="0.2">
      <c r="A114" s="20">
        <v>100</v>
      </c>
      <c r="B114" s="21" t="s">
        <v>168</v>
      </c>
      <c r="C114" s="10" t="s">
        <v>169</v>
      </c>
      <c r="D114" s="76">
        <f t="shared" si="3"/>
        <v>0</v>
      </c>
      <c r="E114" s="76"/>
      <c r="F114" s="76"/>
      <c r="G114" s="76"/>
      <c r="H114" s="74"/>
      <c r="I114" s="74"/>
      <c r="J114" s="74"/>
      <c r="K114" s="74"/>
    </row>
    <row r="115" spans="1:11" s="1" customFormat="1" ht="24" x14ac:dyDescent="0.2">
      <c r="A115" s="20">
        <v>101</v>
      </c>
      <c r="B115" s="21" t="s">
        <v>170</v>
      </c>
      <c r="C115" s="10" t="s">
        <v>171</v>
      </c>
      <c r="D115" s="76">
        <f t="shared" si="3"/>
        <v>0</v>
      </c>
      <c r="E115" s="76"/>
      <c r="F115" s="76"/>
      <c r="G115" s="76"/>
      <c r="H115" s="74"/>
      <c r="I115" s="74"/>
      <c r="J115" s="74"/>
      <c r="K115" s="74"/>
    </row>
    <row r="116" spans="1:11" s="1" customFormat="1" x14ac:dyDescent="0.2">
      <c r="A116" s="20">
        <v>102</v>
      </c>
      <c r="B116" s="21" t="s">
        <v>172</v>
      </c>
      <c r="C116" s="10" t="s">
        <v>173</v>
      </c>
      <c r="D116" s="76">
        <f t="shared" si="3"/>
        <v>0</v>
      </c>
      <c r="E116" s="76"/>
      <c r="F116" s="76"/>
      <c r="G116" s="76"/>
      <c r="H116" s="74"/>
      <c r="I116" s="74"/>
      <c r="J116" s="74"/>
      <c r="K116" s="74"/>
    </row>
    <row r="117" spans="1:11" s="1" customFormat="1" x14ac:dyDescent="0.2">
      <c r="A117" s="20">
        <v>103</v>
      </c>
      <c r="B117" s="21" t="s">
        <v>174</v>
      </c>
      <c r="C117" s="10" t="s">
        <v>175</v>
      </c>
      <c r="D117" s="76">
        <f t="shared" si="3"/>
        <v>0</v>
      </c>
      <c r="E117" s="76"/>
      <c r="F117" s="76"/>
      <c r="G117" s="76"/>
      <c r="H117" s="74"/>
      <c r="I117" s="74"/>
      <c r="J117" s="74"/>
      <c r="K117" s="74"/>
    </row>
    <row r="118" spans="1:11" s="1" customFormat="1" x14ac:dyDescent="0.2">
      <c r="A118" s="20">
        <v>104</v>
      </c>
      <c r="B118" s="17" t="s">
        <v>176</v>
      </c>
      <c r="C118" s="15" t="s">
        <v>177</v>
      </c>
      <c r="D118" s="76">
        <f t="shared" si="3"/>
        <v>0</v>
      </c>
      <c r="E118" s="76"/>
      <c r="F118" s="76"/>
      <c r="G118" s="76"/>
      <c r="H118" s="74"/>
      <c r="I118" s="74"/>
      <c r="J118" s="74"/>
      <c r="K118" s="74"/>
    </row>
    <row r="119" spans="1:11" s="1" customFormat="1" x14ac:dyDescent="0.2">
      <c r="A119" s="20">
        <v>105</v>
      </c>
      <c r="B119" s="13" t="s">
        <v>178</v>
      </c>
      <c r="C119" s="10" t="s">
        <v>179</v>
      </c>
      <c r="D119" s="76">
        <f t="shared" si="3"/>
        <v>0</v>
      </c>
      <c r="E119" s="76"/>
      <c r="F119" s="76"/>
      <c r="G119" s="76"/>
      <c r="H119" s="74"/>
      <c r="I119" s="74"/>
      <c r="J119" s="74"/>
      <c r="K119" s="74"/>
    </row>
    <row r="120" spans="1:11" s="1" customFormat="1" ht="11.25" customHeight="1" x14ac:dyDescent="0.2">
      <c r="A120" s="20">
        <v>106</v>
      </c>
      <c r="B120" s="21" t="s">
        <v>180</v>
      </c>
      <c r="C120" s="10" t="s">
        <v>181</v>
      </c>
      <c r="D120" s="76">
        <f t="shared" si="3"/>
        <v>0</v>
      </c>
      <c r="E120" s="76"/>
      <c r="F120" s="76"/>
      <c r="G120" s="76"/>
      <c r="H120" s="74"/>
      <c r="I120" s="74"/>
      <c r="J120" s="74"/>
      <c r="K120" s="74"/>
    </row>
    <row r="121" spans="1:11" s="1" customFormat="1" x14ac:dyDescent="0.2">
      <c r="A121" s="20">
        <v>107</v>
      </c>
      <c r="B121" s="12" t="s">
        <v>182</v>
      </c>
      <c r="C121" s="18" t="s">
        <v>183</v>
      </c>
      <c r="D121" s="76">
        <f t="shared" si="3"/>
        <v>0</v>
      </c>
      <c r="E121" s="76"/>
      <c r="F121" s="76"/>
      <c r="G121" s="76"/>
      <c r="H121" s="74"/>
      <c r="I121" s="74"/>
      <c r="J121" s="74"/>
      <c r="K121" s="74"/>
    </row>
    <row r="122" spans="1:11" s="1" customFormat="1" x14ac:dyDescent="0.2">
      <c r="A122" s="20">
        <v>108</v>
      </c>
      <c r="B122" s="21" t="s">
        <v>184</v>
      </c>
      <c r="C122" s="10" t="s">
        <v>261</v>
      </c>
      <c r="D122" s="76">
        <f t="shared" si="3"/>
        <v>0</v>
      </c>
      <c r="E122" s="76"/>
      <c r="F122" s="76"/>
      <c r="G122" s="76"/>
      <c r="H122" s="74"/>
      <c r="I122" s="74"/>
      <c r="J122" s="74"/>
      <c r="K122" s="74"/>
    </row>
    <row r="123" spans="1:11" s="1" customFormat="1" ht="14.25" customHeight="1" x14ac:dyDescent="0.2">
      <c r="A123" s="20">
        <v>109</v>
      </c>
      <c r="B123" s="13" t="s">
        <v>185</v>
      </c>
      <c r="C123" s="10" t="s">
        <v>250</v>
      </c>
      <c r="D123" s="76">
        <f t="shared" si="3"/>
        <v>0</v>
      </c>
      <c r="E123" s="76"/>
      <c r="F123" s="76"/>
      <c r="G123" s="76"/>
      <c r="H123" s="74"/>
      <c r="I123" s="74"/>
      <c r="J123" s="74"/>
      <c r="K123" s="74"/>
    </row>
    <row r="124" spans="1:11" s="1" customFormat="1" x14ac:dyDescent="0.2">
      <c r="A124" s="20">
        <v>110</v>
      </c>
      <c r="B124" s="12" t="s">
        <v>329</v>
      </c>
      <c r="C124" s="10" t="s">
        <v>317</v>
      </c>
      <c r="D124" s="76">
        <f t="shared" si="3"/>
        <v>0</v>
      </c>
      <c r="E124" s="76"/>
      <c r="F124" s="76"/>
      <c r="G124" s="76"/>
      <c r="H124" s="74"/>
      <c r="I124" s="74"/>
      <c r="J124" s="74"/>
      <c r="K124" s="74"/>
    </row>
    <row r="125" spans="1:11" s="1" customFormat="1" x14ac:dyDescent="0.2">
      <c r="A125" s="20">
        <v>111</v>
      </c>
      <c r="B125" s="53" t="s">
        <v>418</v>
      </c>
      <c r="C125" s="15" t="s">
        <v>419</v>
      </c>
      <c r="D125" s="76">
        <f t="shared" si="3"/>
        <v>0</v>
      </c>
      <c r="E125" s="76"/>
      <c r="F125" s="76"/>
      <c r="G125" s="76"/>
      <c r="H125" s="74"/>
      <c r="I125" s="74"/>
      <c r="J125" s="74"/>
      <c r="K125" s="74"/>
    </row>
    <row r="126" spans="1:11" s="1" customFormat="1" ht="13.5" customHeight="1" x14ac:dyDescent="0.2">
      <c r="A126" s="20">
        <v>112</v>
      </c>
      <c r="B126" s="13" t="s">
        <v>186</v>
      </c>
      <c r="C126" s="10" t="s">
        <v>320</v>
      </c>
      <c r="D126" s="76">
        <f t="shared" si="3"/>
        <v>0</v>
      </c>
      <c r="E126" s="76"/>
      <c r="F126" s="76"/>
      <c r="G126" s="76"/>
      <c r="H126" s="74"/>
      <c r="I126" s="74"/>
      <c r="J126" s="74"/>
      <c r="K126" s="74"/>
    </row>
    <row r="127" spans="1:11" s="1" customFormat="1" x14ac:dyDescent="0.2">
      <c r="A127" s="20">
        <v>113</v>
      </c>
      <c r="B127" s="21" t="s">
        <v>187</v>
      </c>
      <c r="C127" s="10" t="s">
        <v>188</v>
      </c>
      <c r="D127" s="76">
        <f t="shared" si="3"/>
        <v>0</v>
      </c>
      <c r="E127" s="76"/>
      <c r="F127" s="76"/>
      <c r="G127" s="76"/>
      <c r="H127" s="74"/>
      <c r="I127" s="74"/>
      <c r="J127" s="74"/>
      <c r="K127" s="74"/>
    </row>
    <row r="128" spans="1:11" s="1" customFormat="1" ht="24" x14ac:dyDescent="0.2">
      <c r="A128" s="20">
        <v>114</v>
      </c>
      <c r="B128" s="21" t="s">
        <v>189</v>
      </c>
      <c r="C128" s="35" t="s">
        <v>306</v>
      </c>
      <c r="D128" s="76">
        <f t="shared" si="3"/>
        <v>0</v>
      </c>
      <c r="E128" s="76"/>
      <c r="F128" s="76"/>
      <c r="G128" s="76"/>
      <c r="H128" s="74"/>
      <c r="I128" s="74"/>
      <c r="J128" s="74"/>
      <c r="K128" s="74"/>
    </row>
    <row r="129" spans="1:11" s="1" customFormat="1" x14ac:dyDescent="0.2">
      <c r="A129" s="20">
        <v>115</v>
      </c>
      <c r="B129" s="21" t="s">
        <v>190</v>
      </c>
      <c r="C129" s="10" t="s">
        <v>225</v>
      </c>
      <c r="D129" s="76">
        <f t="shared" si="3"/>
        <v>0</v>
      </c>
      <c r="E129" s="76"/>
      <c r="F129" s="76"/>
      <c r="G129" s="76"/>
      <c r="H129" s="74"/>
      <c r="I129" s="74"/>
      <c r="J129" s="74"/>
      <c r="K129" s="74"/>
    </row>
    <row r="130" spans="1:11" ht="10.5" customHeight="1" x14ac:dyDescent="0.2">
      <c r="A130" s="20">
        <v>116</v>
      </c>
      <c r="B130" s="21" t="s">
        <v>191</v>
      </c>
      <c r="C130" s="10" t="s">
        <v>192</v>
      </c>
      <c r="D130" s="76">
        <f t="shared" si="3"/>
        <v>0</v>
      </c>
      <c r="E130" s="78"/>
      <c r="F130" s="78"/>
      <c r="G130" s="78"/>
      <c r="H130" s="74"/>
      <c r="I130" s="74"/>
      <c r="J130" s="74"/>
      <c r="K130" s="74"/>
    </row>
    <row r="131" spans="1:11" s="1" customFormat="1" x14ac:dyDescent="0.2">
      <c r="A131" s="20">
        <v>117</v>
      </c>
      <c r="B131" s="21" t="s">
        <v>193</v>
      </c>
      <c r="C131" s="10" t="s">
        <v>40</v>
      </c>
      <c r="D131" s="76">
        <f t="shared" si="3"/>
        <v>0</v>
      </c>
      <c r="E131" s="76"/>
      <c r="F131" s="76"/>
      <c r="G131" s="76"/>
      <c r="H131" s="74"/>
      <c r="I131" s="74"/>
      <c r="J131" s="74"/>
      <c r="K131" s="74"/>
    </row>
    <row r="132" spans="1:11" s="1" customFormat="1" x14ac:dyDescent="0.2">
      <c r="A132" s="20">
        <v>118</v>
      </c>
      <c r="B132" s="12" t="s">
        <v>194</v>
      </c>
      <c r="C132" s="10" t="s">
        <v>45</v>
      </c>
      <c r="D132" s="76">
        <f t="shared" si="3"/>
        <v>0</v>
      </c>
      <c r="E132" s="76"/>
      <c r="F132" s="76"/>
      <c r="G132" s="76"/>
      <c r="H132" s="74"/>
      <c r="I132" s="74"/>
      <c r="J132" s="74"/>
      <c r="K132" s="74"/>
    </row>
    <row r="133" spans="1:11" s="1" customFormat="1" x14ac:dyDescent="0.2">
      <c r="A133" s="20">
        <v>119</v>
      </c>
      <c r="B133" s="12" t="s">
        <v>195</v>
      </c>
      <c r="C133" s="10" t="s">
        <v>227</v>
      </c>
      <c r="D133" s="76">
        <f t="shared" si="3"/>
        <v>0</v>
      </c>
      <c r="E133" s="76"/>
      <c r="F133" s="76"/>
      <c r="G133" s="76"/>
      <c r="H133" s="74"/>
      <c r="I133" s="74"/>
      <c r="J133" s="74"/>
      <c r="K133" s="74"/>
    </row>
    <row r="134" spans="1:11" s="1" customFormat="1" x14ac:dyDescent="0.2">
      <c r="A134" s="20">
        <v>120</v>
      </c>
      <c r="B134" s="12" t="s">
        <v>196</v>
      </c>
      <c r="C134" s="10" t="s">
        <v>47</v>
      </c>
      <c r="D134" s="76">
        <f t="shared" si="3"/>
        <v>0</v>
      </c>
      <c r="E134" s="76"/>
      <c r="F134" s="76"/>
      <c r="G134" s="76"/>
      <c r="H134" s="74"/>
      <c r="I134" s="74"/>
      <c r="J134" s="74"/>
      <c r="K134" s="74"/>
    </row>
    <row r="135" spans="1:11" s="1" customFormat="1" x14ac:dyDescent="0.2">
      <c r="A135" s="20">
        <v>121</v>
      </c>
      <c r="B135" s="21" t="s">
        <v>197</v>
      </c>
      <c r="C135" s="10" t="s">
        <v>46</v>
      </c>
      <c r="D135" s="76">
        <f t="shared" si="3"/>
        <v>0</v>
      </c>
      <c r="E135" s="76"/>
      <c r="F135" s="76"/>
      <c r="G135" s="76"/>
      <c r="H135" s="74"/>
      <c r="I135" s="74"/>
      <c r="J135" s="74"/>
      <c r="K135" s="74"/>
    </row>
    <row r="136" spans="1:11" s="1" customFormat="1" x14ac:dyDescent="0.2">
      <c r="A136" s="20">
        <v>122</v>
      </c>
      <c r="B136" s="21" t="s">
        <v>198</v>
      </c>
      <c r="C136" s="10" t="s">
        <v>199</v>
      </c>
      <c r="D136" s="76">
        <f t="shared" si="3"/>
        <v>0</v>
      </c>
      <c r="E136" s="76"/>
      <c r="F136" s="76"/>
      <c r="G136" s="76"/>
      <c r="H136" s="74"/>
      <c r="I136" s="74"/>
      <c r="J136" s="74"/>
      <c r="K136" s="74"/>
    </row>
    <row r="137" spans="1:11" s="1" customFormat="1" x14ac:dyDescent="0.2">
      <c r="A137" s="20">
        <v>123</v>
      </c>
      <c r="B137" s="21" t="s">
        <v>200</v>
      </c>
      <c r="C137" s="10" t="s">
        <v>468</v>
      </c>
      <c r="D137" s="76">
        <f t="shared" si="3"/>
        <v>0</v>
      </c>
      <c r="E137" s="76"/>
      <c r="F137" s="76"/>
      <c r="G137" s="76"/>
      <c r="H137" s="74"/>
      <c r="I137" s="74"/>
      <c r="J137" s="74"/>
      <c r="K137" s="74"/>
    </row>
    <row r="138" spans="1:11" s="1" customFormat="1" x14ac:dyDescent="0.2">
      <c r="A138" s="20">
        <v>124</v>
      </c>
      <c r="B138" s="12" t="s">
        <v>201</v>
      </c>
      <c r="C138" s="10" t="s">
        <v>226</v>
      </c>
      <c r="D138" s="76">
        <f t="shared" si="3"/>
        <v>0</v>
      </c>
      <c r="E138" s="76"/>
      <c r="F138" s="76"/>
      <c r="G138" s="76"/>
      <c r="H138" s="74"/>
      <c r="I138" s="74"/>
      <c r="J138" s="74"/>
      <c r="K138" s="74"/>
    </row>
    <row r="139" spans="1:11" s="1" customFormat="1" ht="24" x14ac:dyDescent="0.2">
      <c r="A139" s="20">
        <v>125</v>
      </c>
      <c r="B139" s="13" t="s">
        <v>202</v>
      </c>
      <c r="C139" s="10" t="s">
        <v>459</v>
      </c>
      <c r="D139" s="76">
        <f t="shared" si="3"/>
        <v>0</v>
      </c>
      <c r="E139" s="76"/>
      <c r="F139" s="76"/>
      <c r="G139" s="76"/>
      <c r="H139" s="74"/>
      <c r="I139" s="74"/>
      <c r="J139" s="74"/>
      <c r="K139" s="74"/>
    </row>
    <row r="140" spans="1:11" x14ac:dyDescent="0.2">
      <c r="A140" s="20">
        <v>126</v>
      </c>
      <c r="B140" s="21" t="s">
        <v>203</v>
      </c>
      <c r="C140" s="10" t="s">
        <v>204</v>
      </c>
      <c r="D140" s="76">
        <f t="shared" si="3"/>
        <v>0</v>
      </c>
      <c r="E140" s="78"/>
      <c r="F140" s="78"/>
      <c r="G140" s="78"/>
      <c r="H140" s="74"/>
      <c r="I140" s="74"/>
      <c r="J140" s="74"/>
      <c r="K140" s="74"/>
    </row>
    <row r="141" spans="1:11" x14ac:dyDescent="0.2">
      <c r="A141" s="20">
        <v>127</v>
      </c>
      <c r="B141" s="12" t="s">
        <v>205</v>
      </c>
      <c r="C141" s="10" t="s">
        <v>206</v>
      </c>
      <c r="D141" s="76">
        <f t="shared" si="3"/>
        <v>0</v>
      </c>
      <c r="E141" s="78"/>
      <c r="F141" s="78"/>
      <c r="G141" s="78"/>
      <c r="H141" s="74"/>
      <c r="I141" s="74"/>
      <c r="J141" s="74"/>
      <c r="K141" s="74"/>
    </row>
    <row r="142" spans="1:11" x14ac:dyDescent="0.2">
      <c r="A142" s="20">
        <v>128</v>
      </c>
      <c r="B142" s="21" t="s">
        <v>207</v>
      </c>
      <c r="C142" s="10" t="s">
        <v>208</v>
      </c>
      <c r="D142" s="76">
        <f t="shared" ref="D142:D149" si="4">E142+F142+G142</f>
        <v>0</v>
      </c>
      <c r="E142" s="78"/>
      <c r="F142" s="78"/>
      <c r="G142" s="78"/>
      <c r="H142" s="74"/>
      <c r="I142" s="74"/>
      <c r="J142" s="74"/>
      <c r="K142" s="74"/>
    </row>
    <row r="143" spans="1:11" x14ac:dyDescent="0.2">
      <c r="A143" s="20">
        <v>129</v>
      </c>
      <c r="B143" s="83" t="s">
        <v>251</v>
      </c>
      <c r="C143" s="85" t="s">
        <v>252</v>
      </c>
      <c r="D143" s="76">
        <f t="shared" si="4"/>
        <v>0</v>
      </c>
      <c r="E143" s="78"/>
      <c r="F143" s="78"/>
      <c r="G143" s="78"/>
      <c r="H143" s="74"/>
      <c r="I143" s="74"/>
      <c r="J143" s="74"/>
      <c r="K143" s="74"/>
    </row>
    <row r="144" spans="1:11" x14ac:dyDescent="0.2">
      <c r="A144" s="20">
        <v>130</v>
      </c>
      <c r="B144" s="86" t="s">
        <v>253</v>
      </c>
      <c r="C144" s="41" t="s">
        <v>254</v>
      </c>
      <c r="D144" s="76">
        <f t="shared" si="4"/>
        <v>0</v>
      </c>
      <c r="E144" s="78"/>
      <c r="F144" s="78"/>
      <c r="G144" s="78"/>
      <c r="H144" s="74"/>
      <c r="I144" s="74"/>
      <c r="J144" s="74"/>
      <c r="K144" s="74"/>
    </row>
    <row r="145" spans="1:56" x14ac:dyDescent="0.2">
      <c r="A145" s="20">
        <v>131</v>
      </c>
      <c r="B145" s="87" t="s">
        <v>255</v>
      </c>
      <c r="C145" s="134" t="s">
        <v>416</v>
      </c>
      <c r="D145" s="76">
        <f t="shared" si="4"/>
        <v>0</v>
      </c>
      <c r="E145" s="78"/>
      <c r="F145" s="78"/>
      <c r="G145" s="78"/>
      <c r="H145" s="74"/>
      <c r="I145" s="74"/>
      <c r="J145" s="74"/>
      <c r="K145" s="74"/>
    </row>
    <row r="146" spans="1:56" x14ac:dyDescent="0.2">
      <c r="A146" s="20">
        <v>132</v>
      </c>
      <c r="B146" s="20" t="s">
        <v>259</v>
      </c>
      <c r="C146" s="28" t="s">
        <v>260</v>
      </c>
      <c r="D146" s="76">
        <f t="shared" si="4"/>
        <v>0</v>
      </c>
      <c r="E146" s="78"/>
      <c r="F146" s="78"/>
      <c r="G146" s="78"/>
      <c r="H146" s="74"/>
      <c r="I146" s="74"/>
      <c r="J146" s="74"/>
      <c r="K146" s="74"/>
    </row>
    <row r="147" spans="1:56" x14ac:dyDescent="0.2">
      <c r="A147" s="20">
        <v>133</v>
      </c>
      <c r="B147" s="53" t="s">
        <v>311</v>
      </c>
      <c r="C147" s="28" t="s">
        <v>310</v>
      </c>
      <c r="D147" s="76">
        <f t="shared" si="4"/>
        <v>0</v>
      </c>
      <c r="E147" s="51"/>
      <c r="F147" s="51"/>
      <c r="G147" s="51"/>
      <c r="H147" s="74"/>
      <c r="I147" s="74"/>
      <c r="J147" s="74"/>
      <c r="K147" s="74"/>
    </row>
    <row r="148" spans="1:56" s="4" customFormat="1" x14ac:dyDescent="0.2">
      <c r="A148" s="20">
        <v>134</v>
      </c>
      <c r="B148" s="53" t="s">
        <v>319</v>
      </c>
      <c r="C148" s="28" t="s">
        <v>316</v>
      </c>
      <c r="D148" s="76">
        <f t="shared" si="4"/>
        <v>0</v>
      </c>
      <c r="E148" s="51"/>
      <c r="F148" s="51"/>
      <c r="G148" s="51"/>
      <c r="H148" s="74"/>
      <c r="I148" s="74"/>
      <c r="J148" s="74"/>
      <c r="K148" s="74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</row>
    <row r="149" spans="1:56" ht="13.5" customHeight="1" x14ac:dyDescent="0.2">
      <c r="A149" s="20">
        <v>135</v>
      </c>
      <c r="B149" s="53" t="s">
        <v>411</v>
      </c>
      <c r="C149" s="15" t="s">
        <v>412</v>
      </c>
      <c r="D149" s="76">
        <f t="shared" si="4"/>
        <v>0</v>
      </c>
      <c r="E149" s="51"/>
      <c r="F149" s="51"/>
      <c r="G149" s="51"/>
    </row>
    <row r="150" spans="1:56" s="4" customFormat="1" x14ac:dyDescent="0.2">
      <c r="A150" s="6"/>
      <c r="B150" s="6"/>
      <c r="C150" s="7"/>
      <c r="D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</row>
    <row r="154" spans="1:56" x14ac:dyDescent="0.2">
      <c r="D154" s="4"/>
      <c r="E154" s="4"/>
      <c r="F154" s="4"/>
      <c r="G154" s="4"/>
    </row>
  </sheetData>
  <mergeCells count="13">
    <mergeCell ref="A92:A95"/>
    <mergeCell ref="B92:B95"/>
    <mergeCell ref="A8:C8"/>
    <mergeCell ref="A11:C11"/>
    <mergeCell ref="A2:G2"/>
    <mergeCell ref="A4:A7"/>
    <mergeCell ref="B4:B7"/>
    <mergeCell ref="C4:C7"/>
    <mergeCell ref="D4:G4"/>
    <mergeCell ref="D5:D7"/>
    <mergeCell ref="E5:E7"/>
    <mergeCell ref="F5:F7"/>
    <mergeCell ref="G5:G7"/>
  </mergeCells>
  <pageMargins left="0" right="0" top="0" bottom="0" header="0" footer="0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D149"/>
  <sheetViews>
    <sheetView zoomScale="98" zoomScaleNormal="98" workbookViewId="0">
      <pane xSplit="3" ySplit="11" topLeftCell="D136" activePane="bottomRight" state="frozen"/>
      <selection pane="topRight" activeCell="D1" sqref="D1"/>
      <selection pane="bottomLeft" activeCell="A14" sqref="A14"/>
      <selection pane="bottomRight" activeCell="N20" sqref="N20"/>
    </sheetView>
  </sheetViews>
  <sheetFormatPr defaultColWidth="9.140625" defaultRowHeight="12" x14ac:dyDescent="0.2"/>
  <cols>
    <col min="1" max="1" width="4.7109375" style="6" customWidth="1"/>
    <col min="2" max="2" width="11.140625" style="6" customWidth="1"/>
    <col min="3" max="3" width="31.7109375" style="7" bestFit="1" customWidth="1"/>
    <col min="4" max="4" width="14.42578125" style="4" customWidth="1"/>
    <col min="5" max="5" width="15" style="4" customWidth="1"/>
    <col min="6" max="7" width="13.7109375" style="59" customWidth="1"/>
    <col min="8" max="8" width="13.7109375" style="66" customWidth="1"/>
    <col min="9" max="10" width="13.7109375" style="59" customWidth="1"/>
    <col min="11" max="11" width="10.28515625" style="8" customWidth="1"/>
    <col min="12" max="16384" width="9.140625" style="8"/>
  </cols>
  <sheetData>
    <row r="1" spans="1:11" ht="8.25" customHeight="1" x14ac:dyDescent="0.2"/>
    <row r="3" spans="1:11" ht="20.25" customHeight="1" x14ac:dyDescent="0.2">
      <c r="A3" s="273" t="s">
        <v>430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</row>
    <row r="4" spans="1:11" ht="9.75" customHeight="1" x14ac:dyDescent="0.2">
      <c r="A4" s="49"/>
      <c r="B4" s="49"/>
      <c r="C4" s="49"/>
      <c r="F4" s="4"/>
      <c r="K4" s="8" t="s">
        <v>277</v>
      </c>
    </row>
    <row r="5" spans="1:11" ht="3.75" customHeight="1" x14ac:dyDescent="0.2">
      <c r="C5" s="9"/>
    </row>
    <row r="6" spans="1:11" s="2" customFormat="1" ht="15.75" customHeight="1" x14ac:dyDescent="0.2">
      <c r="A6" s="274" t="s">
        <v>43</v>
      </c>
      <c r="B6" s="274" t="s">
        <v>55</v>
      </c>
      <c r="C6" s="274" t="s">
        <v>44</v>
      </c>
      <c r="D6" s="275" t="s">
        <v>407</v>
      </c>
      <c r="E6" s="277" t="s">
        <v>452</v>
      </c>
      <c r="F6" s="279" t="s">
        <v>304</v>
      </c>
      <c r="G6" s="280"/>
      <c r="H6" s="280"/>
      <c r="I6" s="280"/>
      <c r="J6" s="281"/>
      <c r="K6" s="278" t="s">
        <v>302</v>
      </c>
    </row>
    <row r="7" spans="1:11" ht="72" customHeight="1" x14ac:dyDescent="0.2">
      <c r="A7" s="274"/>
      <c r="B7" s="274"/>
      <c r="C7" s="274"/>
      <c r="D7" s="276"/>
      <c r="E7" s="277"/>
      <c r="F7" s="34" t="s">
        <v>305</v>
      </c>
      <c r="G7" s="34" t="s">
        <v>284</v>
      </c>
      <c r="H7" s="34" t="s">
        <v>467</v>
      </c>
      <c r="I7" s="34" t="s">
        <v>421</v>
      </c>
      <c r="J7" s="34" t="s">
        <v>318</v>
      </c>
      <c r="K7" s="278"/>
    </row>
    <row r="8" spans="1:11" s="2" customFormat="1" x14ac:dyDescent="0.2">
      <c r="A8" s="272" t="s">
        <v>224</v>
      </c>
      <c r="B8" s="272"/>
      <c r="C8" s="272"/>
      <c r="D8" s="50">
        <f>D9+D11</f>
        <v>9618478240</v>
      </c>
      <c r="E8" s="50">
        <f t="shared" ref="E8:K8" si="0">E9+E11</f>
        <v>9571763633</v>
      </c>
      <c r="F8" s="50">
        <f t="shared" si="0"/>
        <v>4654446840</v>
      </c>
      <c r="G8" s="50">
        <f t="shared" si="0"/>
        <v>384681163.25999999</v>
      </c>
      <c r="H8" s="50">
        <f t="shared" si="0"/>
        <v>343393567</v>
      </c>
      <c r="I8" s="50">
        <f t="shared" si="0"/>
        <v>55065820</v>
      </c>
      <c r="J8" s="50">
        <f t="shared" si="0"/>
        <v>144941583</v>
      </c>
      <c r="K8" s="50">
        <f t="shared" si="0"/>
        <v>46714607</v>
      </c>
    </row>
    <row r="9" spans="1:11" s="1" customFormat="1" ht="11.25" customHeight="1" x14ac:dyDescent="0.2">
      <c r="A9" s="125"/>
      <c r="B9" s="125"/>
      <c r="C9" s="126" t="s">
        <v>53</v>
      </c>
      <c r="D9" s="38">
        <v>586419878.97999954</v>
      </c>
      <c r="E9" s="42">
        <v>586419878.97999954</v>
      </c>
      <c r="F9" s="42">
        <v>31168538</v>
      </c>
      <c r="G9" s="61"/>
      <c r="H9" s="61"/>
      <c r="I9" s="61"/>
      <c r="J9" s="61"/>
      <c r="K9" s="38"/>
    </row>
    <row r="10" spans="1:11" s="3" customFormat="1" ht="11.25" customHeight="1" x14ac:dyDescent="0.2">
      <c r="A10" s="36"/>
      <c r="B10" s="36"/>
      <c r="C10" s="11" t="s">
        <v>279</v>
      </c>
      <c r="D10" s="38">
        <f>E10+K10</f>
        <v>0</v>
      </c>
      <c r="E10" s="37"/>
      <c r="F10" s="60"/>
      <c r="G10" s="60"/>
      <c r="H10" s="60"/>
      <c r="I10" s="60"/>
      <c r="J10" s="60"/>
      <c r="K10" s="37"/>
    </row>
    <row r="11" spans="1:11" s="2" customFormat="1" x14ac:dyDescent="0.2">
      <c r="A11" s="272" t="s">
        <v>223</v>
      </c>
      <c r="B11" s="272"/>
      <c r="C11" s="272"/>
      <c r="D11" s="50">
        <f t="shared" ref="D11:K11" si="1">SUM(D12:D149)-D92</f>
        <v>9032058361.0200005</v>
      </c>
      <c r="E11" s="50">
        <f t="shared" si="1"/>
        <v>8985343754.0200005</v>
      </c>
      <c r="F11" s="50">
        <f t="shared" si="1"/>
        <v>4623278302</v>
      </c>
      <c r="G11" s="50">
        <f t="shared" si="1"/>
        <v>384681163.25999999</v>
      </c>
      <c r="H11" s="50">
        <f t="shared" si="1"/>
        <v>343393567</v>
      </c>
      <c r="I11" s="50">
        <f t="shared" si="1"/>
        <v>55065820</v>
      </c>
      <c r="J11" s="50">
        <f t="shared" si="1"/>
        <v>144941583</v>
      </c>
      <c r="K11" s="50">
        <f t="shared" si="1"/>
        <v>46714607</v>
      </c>
    </row>
    <row r="12" spans="1:11" s="1" customFormat="1" ht="12" customHeight="1" x14ac:dyDescent="0.2">
      <c r="A12" s="20">
        <v>1</v>
      </c>
      <c r="B12" s="12" t="s">
        <v>56</v>
      </c>
      <c r="C12" s="10" t="s">
        <v>41</v>
      </c>
      <c r="D12" s="38">
        <f t="shared" ref="D12:D43" si="2">E12+K12</f>
        <v>11708608</v>
      </c>
      <c r="E12" s="38">
        <v>11708608</v>
      </c>
      <c r="F12" s="61"/>
      <c r="G12" s="61"/>
      <c r="H12" s="61"/>
      <c r="I12" s="61"/>
      <c r="J12" s="61"/>
      <c r="K12" s="38"/>
    </row>
    <row r="13" spans="1:11" s="1" customFormat="1" x14ac:dyDescent="0.2">
      <c r="A13" s="20">
        <v>2</v>
      </c>
      <c r="B13" s="13" t="s">
        <v>57</v>
      </c>
      <c r="C13" s="10" t="s">
        <v>209</v>
      </c>
      <c r="D13" s="38">
        <f t="shared" si="2"/>
        <v>12834392</v>
      </c>
      <c r="E13" s="38">
        <v>12834392</v>
      </c>
      <c r="F13" s="61"/>
      <c r="G13" s="61"/>
      <c r="H13" s="61"/>
      <c r="I13" s="61"/>
      <c r="J13" s="61"/>
      <c r="K13" s="38"/>
    </row>
    <row r="14" spans="1:11" s="19" customFormat="1" x14ac:dyDescent="0.2">
      <c r="A14" s="20">
        <v>3</v>
      </c>
      <c r="B14" s="21" t="s">
        <v>58</v>
      </c>
      <c r="C14" s="10" t="s">
        <v>5</v>
      </c>
      <c r="D14" s="38">
        <f t="shared" si="2"/>
        <v>39532415</v>
      </c>
      <c r="E14" s="38">
        <v>39532415</v>
      </c>
      <c r="F14" s="62"/>
      <c r="G14" s="62"/>
      <c r="H14" s="62"/>
      <c r="I14" s="61"/>
      <c r="J14" s="61">
        <v>2486413</v>
      </c>
      <c r="K14" s="39"/>
    </row>
    <row r="15" spans="1:11" s="1" customFormat="1" ht="14.25" customHeight="1" x14ac:dyDescent="0.2">
      <c r="A15" s="20">
        <v>4</v>
      </c>
      <c r="B15" s="12" t="s">
        <v>59</v>
      </c>
      <c r="C15" s="10" t="s">
        <v>210</v>
      </c>
      <c r="D15" s="38">
        <f t="shared" si="2"/>
        <v>12552015</v>
      </c>
      <c r="E15" s="38">
        <v>12552015</v>
      </c>
      <c r="F15" s="61"/>
      <c r="G15" s="61"/>
      <c r="H15" s="61"/>
      <c r="I15" s="61"/>
      <c r="J15" s="61"/>
      <c r="K15" s="38"/>
    </row>
    <row r="16" spans="1:11" s="1" customFormat="1" x14ac:dyDescent="0.2">
      <c r="A16" s="20">
        <v>5</v>
      </c>
      <c r="B16" s="12" t="s">
        <v>60</v>
      </c>
      <c r="C16" s="10" t="s">
        <v>8</v>
      </c>
      <c r="D16" s="38">
        <f t="shared" si="2"/>
        <v>14409629</v>
      </c>
      <c r="E16" s="38">
        <v>14409629</v>
      </c>
      <c r="F16" s="61"/>
      <c r="G16" s="61"/>
      <c r="H16" s="61"/>
      <c r="I16" s="61"/>
      <c r="J16" s="61"/>
      <c r="K16" s="38"/>
    </row>
    <row r="17" spans="1:11" s="19" customFormat="1" x14ac:dyDescent="0.2">
      <c r="A17" s="20">
        <v>6</v>
      </c>
      <c r="B17" s="21" t="s">
        <v>61</v>
      </c>
      <c r="C17" s="10" t="s">
        <v>62</v>
      </c>
      <c r="D17" s="38">
        <f t="shared" si="2"/>
        <v>149089009</v>
      </c>
      <c r="E17" s="38">
        <v>149089009</v>
      </c>
      <c r="F17" s="62"/>
      <c r="G17" s="62"/>
      <c r="H17" s="62">
        <v>43356149</v>
      </c>
      <c r="I17" s="61"/>
      <c r="J17" s="61">
        <v>5967391</v>
      </c>
      <c r="K17" s="39"/>
    </row>
    <row r="18" spans="1:11" s="1" customFormat="1" x14ac:dyDescent="0.2">
      <c r="A18" s="20">
        <v>7</v>
      </c>
      <c r="B18" s="12" t="s">
        <v>63</v>
      </c>
      <c r="C18" s="10" t="s">
        <v>211</v>
      </c>
      <c r="D18" s="38">
        <f t="shared" si="2"/>
        <v>34494033</v>
      </c>
      <c r="E18" s="38">
        <v>34494033</v>
      </c>
      <c r="F18" s="61"/>
      <c r="G18" s="61"/>
      <c r="H18" s="61"/>
      <c r="I18" s="61"/>
      <c r="J18" s="61"/>
      <c r="K18" s="38"/>
    </row>
    <row r="19" spans="1:11" s="1" customFormat="1" x14ac:dyDescent="0.2">
      <c r="A19" s="20">
        <v>8</v>
      </c>
      <c r="B19" s="21" t="s">
        <v>64</v>
      </c>
      <c r="C19" s="10" t="s">
        <v>17</v>
      </c>
      <c r="D19" s="38">
        <f t="shared" si="2"/>
        <v>15540119</v>
      </c>
      <c r="E19" s="38">
        <v>15540119</v>
      </c>
      <c r="F19" s="61"/>
      <c r="G19" s="61"/>
      <c r="H19" s="61"/>
      <c r="I19" s="61"/>
      <c r="J19" s="61"/>
      <c r="K19" s="38"/>
    </row>
    <row r="20" spans="1:11" s="1" customFormat="1" x14ac:dyDescent="0.2">
      <c r="A20" s="20">
        <v>9</v>
      </c>
      <c r="B20" s="21" t="s">
        <v>65</v>
      </c>
      <c r="C20" s="10" t="s">
        <v>6</v>
      </c>
      <c r="D20" s="38">
        <f t="shared" si="2"/>
        <v>13366071</v>
      </c>
      <c r="E20" s="38">
        <v>13366071</v>
      </c>
      <c r="F20" s="61"/>
      <c r="G20" s="61"/>
      <c r="H20" s="61"/>
      <c r="I20" s="61"/>
      <c r="J20" s="61"/>
      <c r="K20" s="38"/>
    </row>
    <row r="21" spans="1:11" s="1" customFormat="1" x14ac:dyDescent="0.2">
      <c r="A21" s="20">
        <v>10</v>
      </c>
      <c r="B21" s="21" t="s">
        <v>66</v>
      </c>
      <c r="C21" s="10" t="s">
        <v>18</v>
      </c>
      <c r="D21" s="38">
        <f t="shared" si="2"/>
        <v>18064145</v>
      </c>
      <c r="E21" s="38">
        <v>18064145</v>
      </c>
      <c r="F21" s="61"/>
      <c r="G21" s="61"/>
      <c r="H21" s="61"/>
      <c r="I21" s="61"/>
      <c r="J21" s="61"/>
      <c r="K21" s="38"/>
    </row>
    <row r="22" spans="1:11" s="1" customFormat="1" x14ac:dyDescent="0.2">
      <c r="A22" s="20">
        <v>11</v>
      </c>
      <c r="B22" s="21" t="s">
        <v>67</v>
      </c>
      <c r="C22" s="10" t="s">
        <v>7</v>
      </c>
      <c r="D22" s="38">
        <f t="shared" si="2"/>
        <v>12799941</v>
      </c>
      <c r="E22" s="38">
        <v>12799941</v>
      </c>
      <c r="F22" s="61"/>
      <c r="G22" s="61"/>
      <c r="H22" s="61"/>
      <c r="I22" s="61"/>
      <c r="J22" s="61"/>
      <c r="K22" s="38"/>
    </row>
    <row r="23" spans="1:11" s="1" customFormat="1" x14ac:dyDescent="0.2">
      <c r="A23" s="20">
        <v>12</v>
      </c>
      <c r="B23" s="21" t="s">
        <v>68</v>
      </c>
      <c r="C23" s="10" t="s">
        <v>19</v>
      </c>
      <c r="D23" s="38">
        <f t="shared" si="2"/>
        <v>28119154</v>
      </c>
      <c r="E23" s="38">
        <v>28119154</v>
      </c>
      <c r="F23" s="61"/>
      <c r="G23" s="61"/>
      <c r="H23" s="61"/>
      <c r="I23" s="61"/>
      <c r="J23" s="61"/>
      <c r="K23" s="38"/>
    </row>
    <row r="24" spans="1:11" s="1" customFormat="1" x14ac:dyDescent="0.2">
      <c r="A24" s="20">
        <v>13</v>
      </c>
      <c r="B24" s="21" t="s">
        <v>230</v>
      </c>
      <c r="C24" s="10" t="s">
        <v>231</v>
      </c>
      <c r="D24" s="38">
        <f t="shared" si="2"/>
        <v>0</v>
      </c>
      <c r="E24" s="38">
        <v>0</v>
      </c>
      <c r="F24" s="61"/>
      <c r="G24" s="61"/>
      <c r="H24" s="61"/>
      <c r="I24" s="61"/>
      <c r="J24" s="61"/>
      <c r="K24" s="38"/>
    </row>
    <row r="25" spans="1:11" s="1" customFormat="1" x14ac:dyDescent="0.2">
      <c r="A25" s="20">
        <v>14</v>
      </c>
      <c r="B25" s="21" t="s">
        <v>69</v>
      </c>
      <c r="C25" s="10" t="s">
        <v>22</v>
      </c>
      <c r="D25" s="38">
        <f t="shared" si="2"/>
        <v>50597515</v>
      </c>
      <c r="E25" s="38">
        <v>50597515</v>
      </c>
      <c r="F25" s="61"/>
      <c r="G25" s="61"/>
      <c r="H25" s="61">
        <v>33322559</v>
      </c>
      <c r="I25" s="61"/>
      <c r="J25" s="61"/>
      <c r="K25" s="38"/>
    </row>
    <row r="26" spans="1:11" s="1" customFormat="1" x14ac:dyDescent="0.2">
      <c r="A26" s="20">
        <v>15</v>
      </c>
      <c r="B26" s="21" t="s">
        <v>70</v>
      </c>
      <c r="C26" s="10" t="s">
        <v>10</v>
      </c>
      <c r="D26" s="38">
        <f t="shared" si="2"/>
        <v>25448289</v>
      </c>
      <c r="E26" s="38">
        <v>25448289</v>
      </c>
      <c r="F26" s="61"/>
      <c r="G26" s="61"/>
      <c r="H26" s="61"/>
      <c r="I26" s="61"/>
      <c r="J26" s="61"/>
      <c r="K26" s="38"/>
    </row>
    <row r="27" spans="1:11" s="1" customFormat="1" x14ac:dyDescent="0.2">
      <c r="A27" s="20">
        <v>16</v>
      </c>
      <c r="B27" s="21" t="s">
        <v>71</v>
      </c>
      <c r="C27" s="10" t="s">
        <v>342</v>
      </c>
      <c r="D27" s="38">
        <f t="shared" si="2"/>
        <v>33824624</v>
      </c>
      <c r="E27" s="38">
        <v>33824624</v>
      </c>
      <c r="F27" s="61"/>
      <c r="G27" s="61"/>
      <c r="H27" s="61"/>
      <c r="I27" s="61"/>
      <c r="J27" s="61"/>
      <c r="K27" s="38"/>
    </row>
    <row r="28" spans="1:11" s="19" customFormat="1" x14ac:dyDescent="0.2">
      <c r="A28" s="20">
        <v>17</v>
      </c>
      <c r="B28" s="21" t="s">
        <v>72</v>
      </c>
      <c r="C28" s="10" t="s">
        <v>9</v>
      </c>
      <c r="D28" s="38">
        <f t="shared" si="2"/>
        <v>119692035</v>
      </c>
      <c r="E28" s="38">
        <v>119692035</v>
      </c>
      <c r="F28" s="62"/>
      <c r="G28" s="62"/>
      <c r="H28" s="62"/>
      <c r="I28" s="61"/>
      <c r="J28" s="61">
        <v>2718496</v>
      </c>
      <c r="K28" s="39"/>
    </row>
    <row r="29" spans="1:11" s="1" customFormat="1" x14ac:dyDescent="0.2">
      <c r="A29" s="20">
        <v>18</v>
      </c>
      <c r="B29" s="12" t="s">
        <v>73</v>
      </c>
      <c r="C29" s="10" t="s">
        <v>11</v>
      </c>
      <c r="D29" s="38">
        <f t="shared" si="2"/>
        <v>10831238</v>
      </c>
      <c r="E29" s="38">
        <v>10831238</v>
      </c>
      <c r="F29" s="61"/>
      <c r="G29" s="61"/>
      <c r="H29" s="61"/>
      <c r="I29" s="61"/>
      <c r="J29" s="61"/>
      <c r="K29" s="38"/>
    </row>
    <row r="30" spans="1:11" s="1" customFormat="1" x14ac:dyDescent="0.2">
      <c r="A30" s="20">
        <v>19</v>
      </c>
      <c r="B30" s="12" t="s">
        <v>74</v>
      </c>
      <c r="C30" s="10" t="s">
        <v>212</v>
      </c>
      <c r="D30" s="38">
        <f t="shared" si="2"/>
        <v>8350597</v>
      </c>
      <c r="E30" s="38">
        <v>8350597</v>
      </c>
      <c r="F30" s="61"/>
      <c r="G30" s="61"/>
      <c r="H30" s="61"/>
      <c r="I30" s="61"/>
      <c r="J30" s="61"/>
      <c r="K30" s="38"/>
    </row>
    <row r="31" spans="1:11" x14ac:dyDescent="0.2">
      <c r="A31" s="20">
        <v>20</v>
      </c>
      <c r="B31" s="12" t="s">
        <v>75</v>
      </c>
      <c r="C31" s="10" t="s">
        <v>343</v>
      </c>
      <c r="D31" s="38">
        <f t="shared" si="2"/>
        <v>46598736</v>
      </c>
      <c r="E31" s="38">
        <v>46598736</v>
      </c>
      <c r="F31" s="63"/>
      <c r="G31" s="63"/>
      <c r="H31" s="63"/>
      <c r="I31" s="61"/>
      <c r="J31" s="61"/>
      <c r="K31" s="40"/>
    </row>
    <row r="32" spans="1:11" s="19" customFormat="1" x14ac:dyDescent="0.2">
      <c r="A32" s="20">
        <v>21</v>
      </c>
      <c r="B32" s="12" t="s">
        <v>76</v>
      </c>
      <c r="C32" s="10" t="s">
        <v>38</v>
      </c>
      <c r="D32" s="38">
        <f t="shared" si="2"/>
        <v>62382255</v>
      </c>
      <c r="E32" s="38">
        <v>62382255</v>
      </c>
      <c r="F32" s="62"/>
      <c r="G32" s="62"/>
      <c r="H32" s="62"/>
      <c r="I32" s="61"/>
      <c r="J32" s="61">
        <v>2486413</v>
      </c>
      <c r="K32" s="39"/>
    </row>
    <row r="33" spans="1:11" s="19" customFormat="1" x14ac:dyDescent="0.2">
      <c r="A33" s="20">
        <v>22</v>
      </c>
      <c r="B33" s="21" t="s">
        <v>77</v>
      </c>
      <c r="C33" s="10" t="s">
        <v>78</v>
      </c>
      <c r="D33" s="38">
        <f t="shared" si="2"/>
        <v>18584502</v>
      </c>
      <c r="E33" s="38">
        <v>18584502</v>
      </c>
      <c r="F33" s="62"/>
      <c r="G33" s="62"/>
      <c r="H33" s="62"/>
      <c r="I33" s="61"/>
      <c r="J33" s="61"/>
      <c r="K33" s="39"/>
    </row>
    <row r="34" spans="1:11" s="1" customFormat="1" ht="12" customHeight="1" x14ac:dyDescent="0.2">
      <c r="A34" s="20">
        <v>23</v>
      </c>
      <c r="B34" s="21" t="s">
        <v>79</v>
      </c>
      <c r="C34" s="10" t="s">
        <v>80</v>
      </c>
      <c r="D34" s="38">
        <f t="shared" si="2"/>
        <v>0</v>
      </c>
      <c r="E34" s="38">
        <v>0</v>
      </c>
      <c r="F34" s="61"/>
      <c r="G34" s="61"/>
      <c r="H34" s="61"/>
      <c r="I34" s="61"/>
      <c r="J34" s="61"/>
      <c r="K34" s="38"/>
    </row>
    <row r="35" spans="1:11" s="1" customFormat="1" ht="24" x14ac:dyDescent="0.2">
      <c r="A35" s="20">
        <v>24</v>
      </c>
      <c r="B35" s="21" t="s">
        <v>81</v>
      </c>
      <c r="C35" s="10" t="s">
        <v>82</v>
      </c>
      <c r="D35" s="38">
        <f t="shared" si="2"/>
        <v>0</v>
      </c>
      <c r="E35" s="38">
        <v>0</v>
      </c>
      <c r="F35" s="61"/>
      <c r="G35" s="61"/>
      <c r="H35" s="61"/>
      <c r="I35" s="61"/>
      <c r="J35" s="61"/>
      <c r="K35" s="38"/>
    </row>
    <row r="36" spans="1:11" s="1" customFormat="1" x14ac:dyDescent="0.2">
      <c r="A36" s="20">
        <v>25</v>
      </c>
      <c r="B36" s="12" t="s">
        <v>83</v>
      </c>
      <c r="C36" s="10" t="s">
        <v>84</v>
      </c>
      <c r="D36" s="38">
        <f t="shared" si="2"/>
        <v>214097315</v>
      </c>
      <c r="E36" s="38">
        <f>196921797+17175518</f>
        <v>214097315</v>
      </c>
      <c r="F36" s="61"/>
      <c r="G36" s="61"/>
      <c r="H36" s="61"/>
      <c r="I36" s="61"/>
      <c r="J36" s="61">
        <f>0+11523814</f>
        <v>11523814</v>
      </c>
      <c r="K36" s="38"/>
    </row>
    <row r="37" spans="1:11" s="1" customFormat="1" ht="15.75" customHeight="1" x14ac:dyDescent="0.2">
      <c r="A37" s="20">
        <v>26</v>
      </c>
      <c r="B37" s="21" t="s">
        <v>85</v>
      </c>
      <c r="C37" s="10" t="s">
        <v>86</v>
      </c>
      <c r="D37" s="38">
        <f t="shared" si="2"/>
        <v>0</v>
      </c>
      <c r="E37" s="38">
        <f>17175518-17175518</f>
        <v>0</v>
      </c>
      <c r="F37" s="61"/>
      <c r="G37" s="61"/>
      <c r="H37" s="61"/>
      <c r="I37" s="61"/>
      <c r="J37" s="61">
        <f>11523814-11523814</f>
        <v>0</v>
      </c>
      <c r="K37" s="38"/>
    </row>
    <row r="38" spans="1:11" s="1" customFormat="1" x14ac:dyDescent="0.2">
      <c r="A38" s="20">
        <v>27</v>
      </c>
      <c r="B38" s="13" t="s">
        <v>87</v>
      </c>
      <c r="C38" s="10" t="s">
        <v>88</v>
      </c>
      <c r="D38" s="38">
        <f t="shared" si="2"/>
        <v>0</v>
      </c>
      <c r="E38" s="38">
        <v>0</v>
      </c>
      <c r="F38" s="61"/>
      <c r="G38" s="61"/>
      <c r="H38" s="61"/>
      <c r="I38" s="61"/>
      <c r="J38" s="61"/>
      <c r="K38" s="38"/>
    </row>
    <row r="39" spans="1:11" s="19" customFormat="1" x14ac:dyDescent="0.2">
      <c r="A39" s="20">
        <v>28</v>
      </c>
      <c r="B39" s="13" t="s">
        <v>89</v>
      </c>
      <c r="C39" s="10" t="s">
        <v>39</v>
      </c>
      <c r="D39" s="38">
        <f t="shared" si="2"/>
        <v>58705488</v>
      </c>
      <c r="E39" s="38">
        <v>58705488</v>
      </c>
      <c r="F39" s="62"/>
      <c r="G39" s="62"/>
      <c r="H39" s="62"/>
      <c r="I39" s="61"/>
      <c r="J39" s="61">
        <v>1989130</v>
      </c>
      <c r="K39" s="39"/>
    </row>
    <row r="40" spans="1:11" x14ac:dyDescent="0.2">
      <c r="A40" s="20">
        <v>29</v>
      </c>
      <c r="B40" s="12" t="s">
        <v>90</v>
      </c>
      <c r="C40" s="10" t="s">
        <v>37</v>
      </c>
      <c r="D40" s="38">
        <f t="shared" si="2"/>
        <v>96821582</v>
      </c>
      <c r="E40" s="38">
        <v>96821582</v>
      </c>
      <c r="F40" s="63"/>
      <c r="G40" s="63"/>
      <c r="H40" s="63"/>
      <c r="I40" s="61"/>
      <c r="J40" s="61">
        <v>2983696</v>
      </c>
      <c r="K40" s="40"/>
    </row>
    <row r="41" spans="1:11" s="1" customFormat="1" x14ac:dyDescent="0.2">
      <c r="A41" s="20">
        <v>30</v>
      </c>
      <c r="B41" s="13" t="s">
        <v>91</v>
      </c>
      <c r="C41" s="10" t="s">
        <v>16</v>
      </c>
      <c r="D41" s="38">
        <f t="shared" si="2"/>
        <v>15263096</v>
      </c>
      <c r="E41" s="38">
        <v>15263096</v>
      </c>
      <c r="F41" s="61"/>
      <c r="G41" s="61"/>
      <c r="H41" s="61"/>
      <c r="I41" s="61"/>
      <c r="J41" s="61"/>
      <c r="K41" s="38"/>
    </row>
    <row r="42" spans="1:11" s="1" customFormat="1" x14ac:dyDescent="0.2">
      <c r="A42" s="20">
        <v>31</v>
      </c>
      <c r="B42" s="21" t="s">
        <v>92</v>
      </c>
      <c r="C42" s="10" t="s">
        <v>21</v>
      </c>
      <c r="D42" s="38">
        <f t="shared" si="2"/>
        <v>59034542</v>
      </c>
      <c r="E42" s="38">
        <v>59034542</v>
      </c>
      <c r="F42" s="61"/>
      <c r="G42" s="61"/>
      <c r="H42" s="61"/>
      <c r="I42" s="61"/>
      <c r="J42" s="61">
        <v>2983696</v>
      </c>
      <c r="K42" s="38"/>
    </row>
    <row r="43" spans="1:11" s="1" customFormat="1" x14ac:dyDescent="0.2">
      <c r="A43" s="20">
        <v>32</v>
      </c>
      <c r="B43" s="13" t="s">
        <v>93</v>
      </c>
      <c r="C43" s="10" t="s">
        <v>24</v>
      </c>
      <c r="D43" s="38">
        <f t="shared" si="2"/>
        <v>19616460</v>
      </c>
      <c r="E43" s="38">
        <v>19616460</v>
      </c>
      <c r="F43" s="61"/>
      <c r="G43" s="61"/>
      <c r="H43" s="61"/>
      <c r="I43" s="61"/>
      <c r="J43" s="61"/>
      <c r="K43" s="38"/>
    </row>
    <row r="44" spans="1:11" x14ac:dyDescent="0.2">
      <c r="A44" s="20">
        <v>33</v>
      </c>
      <c r="B44" s="12" t="s">
        <v>94</v>
      </c>
      <c r="C44" s="10" t="s">
        <v>213</v>
      </c>
      <c r="D44" s="38">
        <f t="shared" ref="D44:D75" si="3">E44+K44</f>
        <v>55183071</v>
      </c>
      <c r="E44" s="38">
        <v>55183071</v>
      </c>
      <c r="F44" s="63"/>
      <c r="G44" s="63"/>
      <c r="H44" s="63"/>
      <c r="I44" s="61"/>
      <c r="J44" s="61">
        <v>1226648</v>
      </c>
      <c r="K44" s="40"/>
    </row>
    <row r="45" spans="1:11" s="1" customFormat="1" x14ac:dyDescent="0.2">
      <c r="A45" s="20">
        <v>34</v>
      </c>
      <c r="B45" s="14" t="s">
        <v>95</v>
      </c>
      <c r="C45" s="15" t="s">
        <v>214</v>
      </c>
      <c r="D45" s="38">
        <f t="shared" si="3"/>
        <v>17601906</v>
      </c>
      <c r="E45" s="38">
        <v>17601906</v>
      </c>
      <c r="F45" s="61"/>
      <c r="G45" s="61"/>
      <c r="H45" s="61"/>
      <c r="I45" s="61"/>
      <c r="J45" s="61"/>
      <c r="K45" s="38"/>
    </row>
    <row r="46" spans="1:11" s="1" customFormat="1" x14ac:dyDescent="0.2">
      <c r="A46" s="20">
        <v>35</v>
      </c>
      <c r="B46" s="12" t="s">
        <v>96</v>
      </c>
      <c r="C46" s="10" t="s">
        <v>215</v>
      </c>
      <c r="D46" s="38">
        <f t="shared" si="3"/>
        <v>10558549</v>
      </c>
      <c r="E46" s="38">
        <v>10558549</v>
      </c>
      <c r="F46" s="61"/>
      <c r="G46" s="61"/>
      <c r="H46" s="61"/>
      <c r="I46" s="61"/>
      <c r="J46" s="61"/>
      <c r="K46" s="38"/>
    </row>
    <row r="47" spans="1:11" s="1" customFormat="1" x14ac:dyDescent="0.2">
      <c r="A47" s="20">
        <v>36</v>
      </c>
      <c r="B47" s="12" t="s">
        <v>97</v>
      </c>
      <c r="C47" s="10" t="s">
        <v>23</v>
      </c>
      <c r="D47" s="38">
        <f t="shared" si="3"/>
        <v>20721954</v>
      </c>
      <c r="E47" s="38">
        <v>20721954</v>
      </c>
      <c r="F47" s="61"/>
      <c r="G47" s="61"/>
      <c r="H47" s="61"/>
      <c r="I47" s="61"/>
      <c r="J47" s="61"/>
      <c r="K47" s="38"/>
    </row>
    <row r="48" spans="1:11" s="1" customFormat="1" x14ac:dyDescent="0.2">
      <c r="A48" s="20">
        <v>37</v>
      </c>
      <c r="B48" s="21" t="s">
        <v>98</v>
      </c>
      <c r="C48" s="10" t="s">
        <v>20</v>
      </c>
      <c r="D48" s="38">
        <f t="shared" si="3"/>
        <v>8487407</v>
      </c>
      <c r="E48" s="38">
        <v>8487407</v>
      </c>
      <c r="F48" s="61"/>
      <c r="G48" s="61"/>
      <c r="H48" s="61"/>
      <c r="I48" s="61"/>
      <c r="J48" s="61"/>
      <c r="K48" s="38"/>
    </row>
    <row r="49" spans="1:11" s="1" customFormat="1" x14ac:dyDescent="0.2">
      <c r="A49" s="20">
        <v>38</v>
      </c>
      <c r="B49" s="13" t="s">
        <v>99</v>
      </c>
      <c r="C49" s="10" t="s">
        <v>100</v>
      </c>
      <c r="D49" s="38">
        <f t="shared" si="3"/>
        <v>38458940</v>
      </c>
      <c r="E49" s="38">
        <v>38458940</v>
      </c>
      <c r="F49" s="61"/>
      <c r="G49" s="61"/>
      <c r="H49" s="61"/>
      <c r="I49" s="61">
        <v>8276165</v>
      </c>
      <c r="J49" s="61"/>
      <c r="K49" s="38"/>
    </row>
    <row r="50" spans="1:11" s="19" customFormat="1" x14ac:dyDescent="0.2">
      <c r="A50" s="20">
        <v>39</v>
      </c>
      <c r="B50" s="21" t="s">
        <v>101</v>
      </c>
      <c r="C50" s="10" t="s">
        <v>102</v>
      </c>
      <c r="D50" s="38">
        <f t="shared" si="3"/>
        <v>81824708</v>
      </c>
      <c r="E50" s="38">
        <v>81824708</v>
      </c>
      <c r="F50" s="62"/>
      <c r="G50" s="62"/>
      <c r="H50" s="62"/>
      <c r="I50" s="61"/>
      <c r="J50" s="61">
        <v>7956522</v>
      </c>
      <c r="K50" s="39"/>
    </row>
    <row r="51" spans="1:11" s="1" customFormat="1" x14ac:dyDescent="0.2">
      <c r="A51" s="20">
        <v>40</v>
      </c>
      <c r="B51" s="12" t="s">
        <v>103</v>
      </c>
      <c r="C51" s="10" t="s">
        <v>220</v>
      </c>
      <c r="D51" s="38">
        <f t="shared" si="3"/>
        <v>16118976</v>
      </c>
      <c r="E51" s="38">
        <v>16118976</v>
      </c>
      <c r="F51" s="61"/>
      <c r="G51" s="61"/>
      <c r="H51" s="61"/>
      <c r="I51" s="61"/>
      <c r="J51" s="61"/>
      <c r="K51" s="38"/>
    </row>
    <row r="52" spans="1:11" s="1" customFormat="1" ht="10.5" customHeight="1" x14ac:dyDescent="0.2">
      <c r="A52" s="20">
        <v>41</v>
      </c>
      <c r="B52" s="12" t="s">
        <v>104</v>
      </c>
      <c r="C52" s="10" t="s">
        <v>2</v>
      </c>
      <c r="D52" s="38">
        <f t="shared" si="3"/>
        <v>56434224</v>
      </c>
      <c r="E52" s="38">
        <v>56434224</v>
      </c>
      <c r="F52" s="61"/>
      <c r="G52" s="61"/>
      <c r="H52" s="61"/>
      <c r="I52" s="61"/>
      <c r="J52" s="61"/>
      <c r="K52" s="38"/>
    </row>
    <row r="53" spans="1:11" s="1" customFormat="1" x14ac:dyDescent="0.2">
      <c r="A53" s="20">
        <v>42</v>
      </c>
      <c r="B53" s="21" t="s">
        <v>105</v>
      </c>
      <c r="C53" s="10" t="s">
        <v>3</v>
      </c>
      <c r="D53" s="38">
        <f t="shared" si="3"/>
        <v>11555326</v>
      </c>
      <c r="E53" s="38">
        <v>11555326</v>
      </c>
      <c r="F53" s="61"/>
      <c r="G53" s="61"/>
      <c r="H53" s="61"/>
      <c r="I53" s="61"/>
      <c r="J53" s="61"/>
      <c r="K53" s="38"/>
    </row>
    <row r="54" spans="1:11" s="1" customFormat="1" x14ac:dyDescent="0.2">
      <c r="A54" s="20">
        <v>43</v>
      </c>
      <c r="B54" s="13" t="s">
        <v>151</v>
      </c>
      <c r="C54" s="10" t="s">
        <v>32</v>
      </c>
      <c r="D54" s="38">
        <f t="shared" si="3"/>
        <v>15880524</v>
      </c>
      <c r="E54" s="38">
        <v>15880524</v>
      </c>
      <c r="F54" s="61"/>
      <c r="G54" s="61"/>
      <c r="H54" s="61"/>
      <c r="I54" s="61"/>
      <c r="J54" s="61"/>
      <c r="K54" s="38"/>
    </row>
    <row r="55" spans="1:11" s="1" customFormat="1" x14ac:dyDescent="0.2">
      <c r="A55" s="20">
        <v>44</v>
      </c>
      <c r="B55" s="21" t="s">
        <v>106</v>
      </c>
      <c r="C55" s="10" t="s">
        <v>216</v>
      </c>
      <c r="D55" s="38">
        <f t="shared" si="3"/>
        <v>19294660</v>
      </c>
      <c r="E55" s="38">
        <v>19294660</v>
      </c>
      <c r="F55" s="61"/>
      <c r="G55" s="61"/>
      <c r="H55" s="61"/>
      <c r="I55" s="61"/>
      <c r="J55" s="61"/>
      <c r="K55" s="38"/>
    </row>
    <row r="56" spans="1:11" s="1" customFormat="1" ht="10.5" customHeight="1" x14ac:dyDescent="0.2">
      <c r="A56" s="20">
        <v>45</v>
      </c>
      <c r="B56" s="13" t="s">
        <v>107</v>
      </c>
      <c r="C56" s="10" t="s">
        <v>0</v>
      </c>
      <c r="D56" s="38">
        <f t="shared" si="3"/>
        <v>22130577</v>
      </c>
      <c r="E56" s="38">
        <v>22130577</v>
      </c>
      <c r="F56" s="61"/>
      <c r="G56" s="61"/>
      <c r="H56" s="61"/>
      <c r="I56" s="61"/>
      <c r="J56" s="61"/>
      <c r="K56" s="38"/>
    </row>
    <row r="57" spans="1:11" s="1" customFormat="1" x14ac:dyDescent="0.2">
      <c r="A57" s="20">
        <v>46</v>
      </c>
      <c r="B57" s="21" t="s">
        <v>108</v>
      </c>
      <c r="C57" s="10" t="s">
        <v>4</v>
      </c>
      <c r="D57" s="38">
        <f t="shared" si="3"/>
        <v>7530478</v>
      </c>
      <c r="E57" s="38">
        <v>7530478</v>
      </c>
      <c r="F57" s="61"/>
      <c r="G57" s="61"/>
      <c r="H57" s="61"/>
      <c r="I57" s="61"/>
      <c r="J57" s="61"/>
      <c r="K57" s="38"/>
    </row>
    <row r="58" spans="1:11" s="1" customFormat="1" x14ac:dyDescent="0.2">
      <c r="A58" s="20">
        <v>47</v>
      </c>
      <c r="B58" s="13" t="s">
        <v>109</v>
      </c>
      <c r="C58" s="10" t="s">
        <v>1</v>
      </c>
      <c r="D58" s="38">
        <f t="shared" si="3"/>
        <v>14635174</v>
      </c>
      <c r="E58" s="38">
        <v>14635174</v>
      </c>
      <c r="F58" s="61"/>
      <c r="G58" s="61"/>
      <c r="H58" s="61"/>
      <c r="I58" s="61"/>
      <c r="J58" s="61"/>
      <c r="K58" s="38"/>
    </row>
    <row r="59" spans="1:11" s="1" customFormat="1" x14ac:dyDescent="0.2">
      <c r="A59" s="20">
        <v>48</v>
      </c>
      <c r="B59" s="21" t="s">
        <v>110</v>
      </c>
      <c r="C59" s="10" t="s">
        <v>217</v>
      </c>
      <c r="D59" s="38">
        <f t="shared" si="3"/>
        <v>22572653</v>
      </c>
      <c r="E59" s="38">
        <v>22572653</v>
      </c>
      <c r="F59" s="61"/>
      <c r="G59" s="61"/>
      <c r="H59" s="61"/>
      <c r="I59" s="61"/>
      <c r="J59" s="61"/>
      <c r="K59" s="38"/>
    </row>
    <row r="60" spans="1:11" s="1" customFormat="1" x14ac:dyDescent="0.2">
      <c r="A60" s="20">
        <v>49</v>
      </c>
      <c r="B60" s="21" t="s">
        <v>111</v>
      </c>
      <c r="C60" s="10" t="s">
        <v>25</v>
      </c>
      <c r="D60" s="38">
        <f t="shared" si="3"/>
        <v>97745499</v>
      </c>
      <c r="E60" s="38">
        <v>97745499</v>
      </c>
      <c r="F60" s="61"/>
      <c r="G60" s="61"/>
      <c r="H60" s="61"/>
      <c r="I60" s="61"/>
      <c r="J60" s="61">
        <v>5748608</v>
      </c>
      <c r="K60" s="38"/>
    </row>
    <row r="61" spans="1:11" s="1" customFormat="1" x14ac:dyDescent="0.2">
      <c r="A61" s="20">
        <v>50</v>
      </c>
      <c r="B61" s="21" t="s">
        <v>159</v>
      </c>
      <c r="C61" s="10" t="s">
        <v>52</v>
      </c>
      <c r="D61" s="38">
        <f t="shared" si="3"/>
        <v>17033565</v>
      </c>
      <c r="E61" s="38">
        <v>17033565</v>
      </c>
      <c r="F61" s="61"/>
      <c r="G61" s="61"/>
      <c r="H61" s="61"/>
      <c r="I61" s="61"/>
      <c r="J61" s="61"/>
      <c r="K61" s="38"/>
    </row>
    <row r="62" spans="1:11" s="1" customFormat="1" x14ac:dyDescent="0.2">
      <c r="A62" s="20">
        <v>51</v>
      </c>
      <c r="B62" s="21" t="s">
        <v>112</v>
      </c>
      <c r="C62" s="10" t="s">
        <v>218</v>
      </c>
      <c r="D62" s="38">
        <f t="shared" si="3"/>
        <v>13674881</v>
      </c>
      <c r="E62" s="38">
        <v>13674881</v>
      </c>
      <c r="F62" s="61"/>
      <c r="G62" s="61"/>
      <c r="H62" s="61"/>
      <c r="I62" s="61"/>
      <c r="J62" s="61"/>
      <c r="K62" s="38"/>
    </row>
    <row r="63" spans="1:11" s="1" customFormat="1" x14ac:dyDescent="0.2">
      <c r="A63" s="20">
        <v>52</v>
      </c>
      <c r="B63" s="13" t="s">
        <v>161</v>
      </c>
      <c r="C63" s="10" t="s">
        <v>219</v>
      </c>
      <c r="D63" s="38">
        <f t="shared" si="3"/>
        <v>13018190</v>
      </c>
      <c r="E63" s="38">
        <v>13018190</v>
      </c>
      <c r="F63" s="61"/>
      <c r="G63" s="61"/>
      <c r="H63" s="61"/>
      <c r="I63" s="61"/>
      <c r="J63" s="61"/>
      <c r="K63" s="38"/>
    </row>
    <row r="64" spans="1:11" s="1" customFormat="1" x14ac:dyDescent="0.2">
      <c r="A64" s="20">
        <v>53</v>
      </c>
      <c r="B64" s="21" t="s">
        <v>222</v>
      </c>
      <c r="C64" s="10" t="s">
        <v>221</v>
      </c>
      <c r="D64" s="38">
        <f t="shared" si="3"/>
        <v>0</v>
      </c>
      <c r="E64" s="38">
        <v>0</v>
      </c>
      <c r="F64" s="61"/>
      <c r="G64" s="61"/>
      <c r="H64" s="61"/>
      <c r="I64" s="61"/>
      <c r="J64" s="61"/>
      <c r="K64" s="38"/>
    </row>
    <row r="65" spans="1:11" s="1" customFormat="1" x14ac:dyDescent="0.2">
      <c r="A65" s="20">
        <v>54</v>
      </c>
      <c r="B65" s="21" t="s">
        <v>232</v>
      </c>
      <c r="C65" s="10" t="s">
        <v>233</v>
      </c>
      <c r="D65" s="38">
        <f t="shared" si="3"/>
        <v>0</v>
      </c>
      <c r="E65" s="38">
        <v>0</v>
      </c>
      <c r="F65" s="61"/>
      <c r="G65" s="61"/>
      <c r="H65" s="61"/>
      <c r="I65" s="61"/>
      <c r="J65" s="61"/>
      <c r="K65" s="38"/>
    </row>
    <row r="66" spans="1:11" s="1" customFormat="1" ht="12" customHeight="1" x14ac:dyDescent="0.2">
      <c r="A66" s="20">
        <v>55</v>
      </c>
      <c r="B66" s="21" t="s">
        <v>113</v>
      </c>
      <c r="C66" s="10" t="s">
        <v>51</v>
      </c>
      <c r="D66" s="38">
        <f t="shared" si="3"/>
        <v>27812171</v>
      </c>
      <c r="E66" s="38">
        <v>27812171</v>
      </c>
      <c r="F66" s="61"/>
      <c r="G66" s="61"/>
      <c r="H66" s="61"/>
      <c r="I66" s="61"/>
      <c r="J66" s="61"/>
      <c r="K66" s="38"/>
    </row>
    <row r="67" spans="1:11" s="1" customFormat="1" ht="12" customHeight="1" x14ac:dyDescent="0.2">
      <c r="A67" s="20">
        <v>56</v>
      </c>
      <c r="B67" s="13" t="s">
        <v>114</v>
      </c>
      <c r="C67" s="10" t="s">
        <v>234</v>
      </c>
      <c r="D67" s="38">
        <f t="shared" si="3"/>
        <v>21368099</v>
      </c>
      <c r="E67" s="38">
        <v>21368099</v>
      </c>
      <c r="F67" s="61"/>
      <c r="G67" s="61"/>
      <c r="H67" s="61"/>
      <c r="I67" s="61"/>
      <c r="J67" s="61"/>
      <c r="K67" s="38"/>
    </row>
    <row r="68" spans="1:11" s="1" customFormat="1" ht="12" customHeight="1" x14ac:dyDescent="0.2">
      <c r="A68" s="20">
        <v>57</v>
      </c>
      <c r="B68" s="12" t="s">
        <v>115</v>
      </c>
      <c r="C68" s="10" t="s">
        <v>116</v>
      </c>
      <c r="D68" s="38">
        <f t="shared" si="3"/>
        <v>0</v>
      </c>
      <c r="E68" s="38">
        <f>9231091-9231091</f>
        <v>0</v>
      </c>
      <c r="F68" s="61"/>
      <c r="G68" s="61"/>
      <c r="H68" s="61"/>
      <c r="I68" s="61"/>
      <c r="J68" s="61"/>
      <c r="K68" s="38"/>
    </row>
    <row r="69" spans="1:11" s="1" customFormat="1" x14ac:dyDescent="0.2">
      <c r="A69" s="20">
        <v>58</v>
      </c>
      <c r="B69" s="13" t="s">
        <v>117</v>
      </c>
      <c r="C69" s="10" t="s">
        <v>235</v>
      </c>
      <c r="D69" s="38">
        <f t="shared" si="3"/>
        <v>41772059</v>
      </c>
      <c r="E69" s="38">
        <v>41772059</v>
      </c>
      <c r="F69" s="61"/>
      <c r="G69" s="61"/>
      <c r="H69" s="61"/>
      <c r="I69" s="61"/>
      <c r="J69" s="61"/>
      <c r="K69" s="38"/>
    </row>
    <row r="70" spans="1:11" s="1" customFormat="1" x14ac:dyDescent="0.2">
      <c r="A70" s="20">
        <v>59</v>
      </c>
      <c r="B70" s="21" t="s">
        <v>118</v>
      </c>
      <c r="C70" s="10" t="s">
        <v>325</v>
      </c>
      <c r="D70" s="38">
        <f t="shared" si="3"/>
        <v>0</v>
      </c>
      <c r="E70" s="38">
        <f>8149294-8149294</f>
        <v>0</v>
      </c>
      <c r="F70" s="61"/>
      <c r="G70" s="61"/>
      <c r="H70" s="61"/>
      <c r="I70" s="61"/>
      <c r="J70" s="61"/>
      <c r="K70" s="38"/>
    </row>
    <row r="71" spans="1:11" s="1" customFormat="1" ht="24" x14ac:dyDescent="0.2">
      <c r="A71" s="20">
        <v>60</v>
      </c>
      <c r="B71" s="12" t="s">
        <v>119</v>
      </c>
      <c r="C71" s="10" t="s">
        <v>236</v>
      </c>
      <c r="D71" s="38">
        <f t="shared" si="3"/>
        <v>0</v>
      </c>
      <c r="E71" s="38">
        <v>0</v>
      </c>
      <c r="F71" s="61"/>
      <c r="G71" s="61"/>
      <c r="H71" s="61"/>
      <c r="I71" s="61"/>
      <c r="J71" s="61"/>
      <c r="K71" s="38"/>
    </row>
    <row r="72" spans="1:11" s="1" customFormat="1" ht="24" x14ac:dyDescent="0.2">
      <c r="A72" s="20">
        <v>61</v>
      </c>
      <c r="B72" s="12" t="s">
        <v>120</v>
      </c>
      <c r="C72" s="10" t="s">
        <v>237</v>
      </c>
      <c r="D72" s="38">
        <f t="shared" si="3"/>
        <v>0</v>
      </c>
      <c r="E72" s="38">
        <v>0</v>
      </c>
      <c r="F72" s="61"/>
      <c r="G72" s="61"/>
      <c r="H72" s="61"/>
      <c r="I72" s="61"/>
      <c r="J72" s="61"/>
      <c r="K72" s="38"/>
    </row>
    <row r="73" spans="1:11" s="1" customFormat="1" x14ac:dyDescent="0.2">
      <c r="A73" s="20">
        <v>62</v>
      </c>
      <c r="B73" s="13" t="s">
        <v>121</v>
      </c>
      <c r="C73" s="10" t="s">
        <v>238</v>
      </c>
      <c r="D73" s="38">
        <f t="shared" si="3"/>
        <v>53730196</v>
      </c>
      <c r="E73" s="38">
        <v>53730196</v>
      </c>
      <c r="F73" s="61"/>
      <c r="G73" s="61"/>
      <c r="H73" s="61"/>
      <c r="I73" s="61"/>
      <c r="J73" s="61"/>
      <c r="K73" s="38"/>
    </row>
    <row r="74" spans="1:11" s="1" customFormat="1" x14ac:dyDescent="0.2">
      <c r="A74" s="20">
        <v>63</v>
      </c>
      <c r="B74" s="13" t="s">
        <v>122</v>
      </c>
      <c r="C74" s="10" t="s">
        <v>50</v>
      </c>
      <c r="D74" s="38">
        <f t="shared" si="3"/>
        <v>29049698</v>
      </c>
      <c r="E74" s="38">
        <v>29049698</v>
      </c>
      <c r="F74" s="61"/>
      <c r="G74" s="61"/>
      <c r="H74" s="61"/>
      <c r="I74" s="61"/>
      <c r="J74" s="61"/>
      <c r="K74" s="38"/>
    </row>
    <row r="75" spans="1:11" s="1" customFormat="1" x14ac:dyDescent="0.2">
      <c r="A75" s="20">
        <v>64</v>
      </c>
      <c r="B75" s="13" t="s">
        <v>123</v>
      </c>
      <c r="C75" s="10" t="s">
        <v>239</v>
      </c>
      <c r="D75" s="38">
        <f t="shared" si="3"/>
        <v>75614539</v>
      </c>
      <c r="E75" s="38">
        <v>75614539</v>
      </c>
      <c r="F75" s="61"/>
      <c r="G75" s="61"/>
      <c r="H75" s="61"/>
      <c r="I75" s="61"/>
      <c r="J75" s="61"/>
      <c r="K75" s="38"/>
    </row>
    <row r="76" spans="1:11" s="1" customFormat="1" ht="24" x14ac:dyDescent="0.2">
      <c r="A76" s="20">
        <v>65</v>
      </c>
      <c r="B76" s="13" t="s">
        <v>124</v>
      </c>
      <c r="C76" s="10" t="s">
        <v>240</v>
      </c>
      <c r="D76" s="38">
        <f t="shared" ref="D76:D107" si="4">E76+K76</f>
        <v>0</v>
      </c>
      <c r="E76" s="38">
        <v>0</v>
      </c>
      <c r="F76" s="61"/>
      <c r="G76" s="61"/>
      <c r="H76" s="61"/>
      <c r="I76" s="61"/>
      <c r="J76" s="61"/>
      <c r="K76" s="38"/>
    </row>
    <row r="77" spans="1:11" s="1" customFormat="1" ht="24" x14ac:dyDescent="0.2">
      <c r="A77" s="20">
        <v>66</v>
      </c>
      <c r="B77" s="12" t="s">
        <v>125</v>
      </c>
      <c r="C77" s="10" t="s">
        <v>241</v>
      </c>
      <c r="D77" s="38">
        <f t="shared" si="4"/>
        <v>0</v>
      </c>
      <c r="E77" s="38">
        <v>0</v>
      </c>
      <c r="F77" s="61"/>
      <c r="G77" s="61"/>
      <c r="H77" s="61"/>
      <c r="I77" s="61"/>
      <c r="J77" s="61"/>
      <c r="K77" s="38"/>
    </row>
    <row r="78" spans="1:11" s="1" customFormat="1" ht="24" x14ac:dyDescent="0.2">
      <c r="A78" s="20">
        <v>67</v>
      </c>
      <c r="B78" s="13" t="s">
        <v>126</v>
      </c>
      <c r="C78" s="10" t="s">
        <v>242</v>
      </c>
      <c r="D78" s="38">
        <f t="shared" si="4"/>
        <v>0</v>
      </c>
      <c r="E78" s="38">
        <v>0</v>
      </c>
      <c r="F78" s="61"/>
      <c r="G78" s="61"/>
      <c r="H78" s="61"/>
      <c r="I78" s="61"/>
      <c r="J78" s="61"/>
      <c r="K78" s="38"/>
    </row>
    <row r="79" spans="1:11" s="1" customFormat="1" ht="24" x14ac:dyDescent="0.2">
      <c r="A79" s="20">
        <v>68</v>
      </c>
      <c r="B79" s="13" t="s">
        <v>127</v>
      </c>
      <c r="C79" s="10" t="s">
        <v>243</v>
      </c>
      <c r="D79" s="38">
        <f t="shared" si="4"/>
        <v>0</v>
      </c>
      <c r="E79" s="38">
        <v>0</v>
      </c>
      <c r="F79" s="61"/>
      <c r="G79" s="61"/>
      <c r="H79" s="61"/>
      <c r="I79" s="61"/>
      <c r="J79" s="61"/>
      <c r="K79" s="38"/>
    </row>
    <row r="80" spans="1:11" s="1" customFormat="1" ht="24" x14ac:dyDescent="0.2">
      <c r="A80" s="20">
        <v>69</v>
      </c>
      <c r="B80" s="12" t="s">
        <v>128</v>
      </c>
      <c r="C80" s="10" t="s">
        <v>244</v>
      </c>
      <c r="D80" s="38">
        <f t="shared" si="4"/>
        <v>0</v>
      </c>
      <c r="E80" s="38">
        <v>0</v>
      </c>
      <c r="F80" s="61"/>
      <c r="G80" s="61"/>
      <c r="H80" s="61"/>
      <c r="I80" s="61"/>
      <c r="J80" s="61"/>
      <c r="K80" s="38"/>
    </row>
    <row r="81" spans="1:11" s="1" customFormat="1" ht="24" x14ac:dyDescent="0.2">
      <c r="A81" s="20">
        <v>70</v>
      </c>
      <c r="B81" s="12" t="s">
        <v>129</v>
      </c>
      <c r="C81" s="10" t="s">
        <v>245</v>
      </c>
      <c r="D81" s="38">
        <f t="shared" si="4"/>
        <v>0</v>
      </c>
      <c r="E81" s="38">
        <v>0</v>
      </c>
      <c r="F81" s="61"/>
      <c r="G81" s="61"/>
      <c r="H81" s="61"/>
      <c r="I81" s="61"/>
      <c r="J81" s="61"/>
      <c r="K81" s="38"/>
    </row>
    <row r="82" spans="1:11" s="1" customFormat="1" ht="24" x14ac:dyDescent="0.2">
      <c r="A82" s="20">
        <v>71</v>
      </c>
      <c r="B82" s="12" t="s">
        <v>130</v>
      </c>
      <c r="C82" s="10" t="s">
        <v>246</v>
      </c>
      <c r="D82" s="38">
        <f t="shared" si="4"/>
        <v>0</v>
      </c>
      <c r="E82" s="38">
        <v>0</v>
      </c>
      <c r="F82" s="61"/>
      <c r="G82" s="61"/>
      <c r="H82" s="61"/>
      <c r="I82" s="61"/>
      <c r="J82" s="61"/>
      <c r="K82" s="38"/>
    </row>
    <row r="83" spans="1:11" s="1" customFormat="1" x14ac:dyDescent="0.2">
      <c r="A83" s="20">
        <v>72</v>
      </c>
      <c r="B83" s="21" t="s">
        <v>131</v>
      </c>
      <c r="C83" s="10" t="s">
        <v>132</v>
      </c>
      <c r="D83" s="38">
        <f t="shared" si="4"/>
        <v>62621184</v>
      </c>
      <c r="E83" s="38">
        <v>62621184</v>
      </c>
      <c r="F83" s="61"/>
      <c r="G83" s="61"/>
      <c r="H83" s="61"/>
      <c r="I83" s="61"/>
      <c r="J83" s="61"/>
      <c r="K83" s="38"/>
    </row>
    <row r="84" spans="1:11" s="1" customFormat="1" ht="13.5" customHeight="1" x14ac:dyDescent="0.2">
      <c r="A84" s="20">
        <v>73</v>
      </c>
      <c r="B84" s="12" t="s">
        <v>133</v>
      </c>
      <c r="C84" s="10" t="s">
        <v>247</v>
      </c>
      <c r="D84" s="38">
        <f t="shared" si="4"/>
        <v>104274657</v>
      </c>
      <c r="E84" s="38">
        <v>104274657</v>
      </c>
      <c r="F84" s="61"/>
      <c r="G84" s="61"/>
      <c r="H84" s="61"/>
      <c r="I84" s="61"/>
      <c r="J84" s="61"/>
      <c r="K84" s="38"/>
    </row>
    <row r="85" spans="1:11" s="1" customFormat="1" ht="14.25" customHeight="1" x14ac:dyDescent="0.2">
      <c r="A85" s="20">
        <v>74</v>
      </c>
      <c r="B85" s="21" t="s">
        <v>134</v>
      </c>
      <c r="C85" s="10" t="s">
        <v>35</v>
      </c>
      <c r="D85" s="38">
        <f t="shared" si="4"/>
        <v>167957423</v>
      </c>
      <c r="E85" s="38">
        <v>167957423</v>
      </c>
      <c r="F85" s="61"/>
      <c r="G85" s="61"/>
      <c r="H85" s="61"/>
      <c r="I85" s="61"/>
      <c r="J85" s="61"/>
      <c r="K85" s="38"/>
    </row>
    <row r="86" spans="1:11" s="1" customFormat="1" x14ac:dyDescent="0.2">
      <c r="A86" s="20">
        <v>75</v>
      </c>
      <c r="B86" s="12" t="s">
        <v>135</v>
      </c>
      <c r="C86" s="10" t="s">
        <v>413</v>
      </c>
      <c r="D86" s="38">
        <f t="shared" si="4"/>
        <v>59799564</v>
      </c>
      <c r="E86" s="38">
        <f>51650270+8149294</f>
        <v>59799564</v>
      </c>
      <c r="F86" s="61"/>
      <c r="G86" s="61"/>
      <c r="H86" s="61"/>
      <c r="I86" s="61"/>
      <c r="J86" s="61"/>
      <c r="K86" s="38"/>
    </row>
    <row r="87" spans="1:11" s="1" customFormat="1" x14ac:dyDescent="0.2">
      <c r="A87" s="20">
        <v>76</v>
      </c>
      <c r="B87" s="12" t="s">
        <v>136</v>
      </c>
      <c r="C87" s="10" t="s">
        <v>36</v>
      </c>
      <c r="D87" s="38">
        <f t="shared" si="4"/>
        <v>133791937</v>
      </c>
      <c r="E87" s="38">
        <v>133791937</v>
      </c>
      <c r="F87" s="61">
        <v>21402817</v>
      </c>
      <c r="G87" s="61"/>
      <c r="H87" s="61"/>
      <c r="I87" s="61"/>
      <c r="J87" s="61"/>
      <c r="K87" s="38"/>
    </row>
    <row r="88" spans="1:11" s="1" customFormat="1" x14ac:dyDescent="0.2">
      <c r="A88" s="20">
        <v>77</v>
      </c>
      <c r="B88" s="12" t="s">
        <v>137</v>
      </c>
      <c r="C88" s="10" t="s">
        <v>49</v>
      </c>
      <c r="D88" s="38">
        <f t="shared" si="4"/>
        <v>95378137</v>
      </c>
      <c r="E88" s="38">
        <f>86147046+9231091</f>
        <v>95378137</v>
      </c>
      <c r="F88" s="61"/>
      <c r="G88" s="61"/>
      <c r="H88" s="61"/>
      <c r="I88" s="61"/>
      <c r="J88" s="61">
        <v>44158800</v>
      </c>
      <c r="K88" s="38"/>
    </row>
    <row r="89" spans="1:11" s="1" customFormat="1" x14ac:dyDescent="0.2">
      <c r="A89" s="20">
        <v>78</v>
      </c>
      <c r="B89" s="12" t="s">
        <v>138</v>
      </c>
      <c r="C89" s="10" t="s">
        <v>228</v>
      </c>
      <c r="D89" s="38">
        <f t="shared" si="4"/>
        <v>76527328</v>
      </c>
      <c r="E89" s="38">
        <v>76527328</v>
      </c>
      <c r="F89" s="61"/>
      <c r="G89" s="61"/>
      <c r="H89" s="61"/>
      <c r="I89" s="61"/>
      <c r="J89" s="61"/>
      <c r="K89" s="38"/>
    </row>
    <row r="90" spans="1:11" s="1" customFormat="1" x14ac:dyDescent="0.2">
      <c r="A90" s="20">
        <v>79</v>
      </c>
      <c r="B90" s="12" t="s">
        <v>139</v>
      </c>
      <c r="C90" s="10" t="s">
        <v>309</v>
      </c>
      <c r="D90" s="38">
        <f t="shared" si="4"/>
        <v>11223273</v>
      </c>
      <c r="E90" s="38">
        <v>11223273</v>
      </c>
      <c r="F90" s="61"/>
      <c r="G90" s="61"/>
      <c r="H90" s="61"/>
      <c r="I90" s="61"/>
      <c r="J90" s="61"/>
      <c r="K90" s="38"/>
    </row>
    <row r="91" spans="1:11" s="1" customFormat="1" x14ac:dyDescent="0.2">
      <c r="A91" s="20">
        <v>80</v>
      </c>
      <c r="B91" s="13" t="s">
        <v>140</v>
      </c>
      <c r="C91" s="10" t="s">
        <v>258</v>
      </c>
      <c r="D91" s="38">
        <f t="shared" si="4"/>
        <v>0</v>
      </c>
      <c r="E91" s="38">
        <v>0</v>
      </c>
      <c r="F91" s="61"/>
      <c r="G91" s="61"/>
      <c r="H91" s="61"/>
      <c r="I91" s="61"/>
      <c r="J91" s="61"/>
      <c r="K91" s="38"/>
    </row>
    <row r="92" spans="1:11" s="1" customFormat="1" ht="24" x14ac:dyDescent="0.2">
      <c r="A92" s="256">
        <v>81</v>
      </c>
      <c r="B92" s="259" t="s">
        <v>141</v>
      </c>
      <c r="C92" s="16" t="s">
        <v>248</v>
      </c>
      <c r="D92" s="38">
        <f t="shared" si="4"/>
        <v>143675144</v>
      </c>
      <c r="E92" s="38">
        <v>143675144</v>
      </c>
      <c r="F92" s="61"/>
      <c r="G92" s="61"/>
      <c r="H92" s="61"/>
      <c r="I92" s="61"/>
      <c r="J92" s="61"/>
      <c r="K92" s="38"/>
    </row>
    <row r="93" spans="1:11" s="1" customFormat="1" ht="36" x14ac:dyDescent="0.2">
      <c r="A93" s="257"/>
      <c r="B93" s="260"/>
      <c r="C93" s="10" t="s">
        <v>307</v>
      </c>
      <c r="D93" s="38">
        <f t="shared" si="4"/>
        <v>0</v>
      </c>
      <c r="E93" s="38">
        <v>0</v>
      </c>
      <c r="F93" s="61"/>
      <c r="G93" s="61"/>
      <c r="H93" s="61"/>
      <c r="I93" s="61"/>
      <c r="J93" s="61"/>
      <c r="K93" s="38"/>
    </row>
    <row r="94" spans="1:11" s="1" customFormat="1" ht="24" x14ac:dyDescent="0.2">
      <c r="A94" s="257"/>
      <c r="B94" s="260"/>
      <c r="C94" s="10" t="s">
        <v>249</v>
      </c>
      <c r="D94" s="38">
        <f t="shared" si="4"/>
        <v>0</v>
      </c>
      <c r="E94" s="38">
        <v>0</v>
      </c>
      <c r="F94" s="64"/>
      <c r="G94" s="64"/>
      <c r="H94" s="64"/>
      <c r="I94" s="61"/>
      <c r="J94" s="61"/>
      <c r="K94" s="48"/>
    </row>
    <row r="95" spans="1:11" s="1" customFormat="1" ht="36" x14ac:dyDescent="0.2">
      <c r="A95" s="258"/>
      <c r="B95" s="261"/>
      <c r="C95" s="22" t="s">
        <v>308</v>
      </c>
      <c r="D95" s="38">
        <f t="shared" si="4"/>
        <v>143675144</v>
      </c>
      <c r="E95" s="38">
        <v>143675144</v>
      </c>
      <c r="F95" s="64"/>
      <c r="G95" s="64"/>
      <c r="H95" s="64"/>
      <c r="I95" s="61"/>
      <c r="J95" s="61"/>
      <c r="K95" s="48"/>
    </row>
    <row r="96" spans="1:11" s="1" customFormat="1" ht="24" x14ac:dyDescent="0.2">
      <c r="A96" s="20">
        <v>82</v>
      </c>
      <c r="B96" s="13" t="s">
        <v>142</v>
      </c>
      <c r="C96" s="10" t="s">
        <v>48</v>
      </c>
      <c r="D96" s="38">
        <f t="shared" si="4"/>
        <v>0</v>
      </c>
      <c r="E96" s="38">
        <v>0</v>
      </c>
      <c r="F96" s="64"/>
      <c r="G96" s="64"/>
      <c r="H96" s="64"/>
      <c r="I96" s="61"/>
      <c r="J96" s="61"/>
      <c r="K96" s="48"/>
    </row>
    <row r="97" spans="1:11" s="1" customFormat="1" x14ac:dyDescent="0.2">
      <c r="A97" s="20">
        <v>83</v>
      </c>
      <c r="B97" s="13" t="s">
        <v>143</v>
      </c>
      <c r="C97" s="10" t="s">
        <v>144</v>
      </c>
      <c r="D97" s="38">
        <f t="shared" si="4"/>
        <v>3159360</v>
      </c>
      <c r="E97" s="38">
        <v>3159360</v>
      </c>
      <c r="F97" s="64"/>
      <c r="G97" s="64"/>
      <c r="H97" s="64"/>
      <c r="I97" s="61"/>
      <c r="J97" s="61"/>
      <c r="K97" s="48"/>
    </row>
    <row r="98" spans="1:11" s="1" customFormat="1" x14ac:dyDescent="0.2">
      <c r="A98" s="20">
        <v>84</v>
      </c>
      <c r="B98" s="21" t="s">
        <v>145</v>
      </c>
      <c r="C98" s="10" t="s">
        <v>146</v>
      </c>
      <c r="D98" s="38">
        <f t="shared" si="4"/>
        <v>20073096</v>
      </c>
      <c r="E98" s="38">
        <v>20073096</v>
      </c>
      <c r="F98" s="64"/>
      <c r="G98" s="64"/>
      <c r="H98" s="64"/>
      <c r="I98" s="61"/>
      <c r="J98" s="61"/>
      <c r="K98" s="48"/>
    </row>
    <row r="99" spans="1:11" s="1" customFormat="1" x14ac:dyDescent="0.2">
      <c r="A99" s="20">
        <v>85</v>
      </c>
      <c r="B99" s="13" t="s">
        <v>147</v>
      </c>
      <c r="C99" s="10" t="s">
        <v>27</v>
      </c>
      <c r="D99" s="38">
        <f t="shared" si="4"/>
        <v>10636019</v>
      </c>
      <c r="E99" s="38">
        <v>10636019</v>
      </c>
      <c r="F99" s="64"/>
      <c r="G99" s="64"/>
      <c r="H99" s="64"/>
      <c r="I99" s="61"/>
      <c r="J99" s="61"/>
      <c r="K99" s="48"/>
    </row>
    <row r="100" spans="1:11" s="1" customFormat="1" x14ac:dyDescent="0.2">
      <c r="A100" s="20">
        <v>86</v>
      </c>
      <c r="B100" s="21" t="s">
        <v>148</v>
      </c>
      <c r="C100" s="10" t="s">
        <v>12</v>
      </c>
      <c r="D100" s="38">
        <f t="shared" si="4"/>
        <v>10618679</v>
      </c>
      <c r="E100" s="38">
        <v>10618679</v>
      </c>
      <c r="F100" s="64"/>
      <c r="G100" s="64"/>
      <c r="H100" s="64"/>
      <c r="I100" s="61"/>
      <c r="J100" s="61"/>
      <c r="K100" s="48"/>
    </row>
    <row r="101" spans="1:11" s="1" customFormat="1" x14ac:dyDescent="0.2">
      <c r="A101" s="20">
        <v>87</v>
      </c>
      <c r="B101" s="21" t="s">
        <v>149</v>
      </c>
      <c r="C101" s="10" t="s">
        <v>26</v>
      </c>
      <c r="D101" s="38">
        <f t="shared" si="4"/>
        <v>29898277</v>
      </c>
      <c r="E101" s="38">
        <v>29898277</v>
      </c>
      <c r="F101" s="64"/>
      <c r="G101" s="64"/>
      <c r="H101" s="64"/>
      <c r="I101" s="61"/>
      <c r="J101" s="61"/>
      <c r="K101" s="48"/>
    </row>
    <row r="102" spans="1:11" s="1" customFormat="1" x14ac:dyDescent="0.2">
      <c r="A102" s="20">
        <v>88</v>
      </c>
      <c r="B102" s="13" t="s">
        <v>150</v>
      </c>
      <c r="C102" s="10" t="s">
        <v>42</v>
      </c>
      <c r="D102" s="38">
        <f t="shared" si="4"/>
        <v>12775116</v>
      </c>
      <c r="E102" s="38">
        <v>12775116</v>
      </c>
      <c r="F102" s="64"/>
      <c r="G102" s="64"/>
      <c r="H102" s="64"/>
      <c r="I102" s="61"/>
      <c r="J102" s="61"/>
      <c r="K102" s="48"/>
    </row>
    <row r="103" spans="1:11" s="1" customFormat="1" x14ac:dyDescent="0.2">
      <c r="A103" s="20">
        <v>89</v>
      </c>
      <c r="B103" s="12" t="s">
        <v>152</v>
      </c>
      <c r="C103" s="10" t="s">
        <v>28</v>
      </c>
      <c r="D103" s="38">
        <f t="shared" si="4"/>
        <v>37522359</v>
      </c>
      <c r="E103" s="38">
        <v>37522359</v>
      </c>
      <c r="F103" s="64"/>
      <c r="G103" s="64"/>
      <c r="H103" s="64"/>
      <c r="I103" s="61"/>
      <c r="J103" s="61"/>
      <c r="K103" s="48"/>
    </row>
    <row r="104" spans="1:11" s="1" customFormat="1" x14ac:dyDescent="0.2">
      <c r="A104" s="20">
        <v>90</v>
      </c>
      <c r="B104" s="12" t="s">
        <v>153</v>
      </c>
      <c r="C104" s="10" t="s">
        <v>29</v>
      </c>
      <c r="D104" s="38">
        <f t="shared" si="4"/>
        <v>29539204</v>
      </c>
      <c r="E104" s="38">
        <v>29539204</v>
      </c>
      <c r="F104" s="64"/>
      <c r="G104" s="64"/>
      <c r="H104" s="64"/>
      <c r="I104" s="61"/>
      <c r="J104" s="61"/>
      <c r="K104" s="48"/>
    </row>
    <row r="105" spans="1:11" s="1" customFormat="1" ht="12" customHeight="1" x14ac:dyDescent="0.2">
      <c r="A105" s="20">
        <v>91</v>
      </c>
      <c r="B105" s="21" t="s">
        <v>154</v>
      </c>
      <c r="C105" s="10" t="s">
        <v>14</v>
      </c>
      <c r="D105" s="38">
        <f t="shared" si="4"/>
        <v>9659741</v>
      </c>
      <c r="E105" s="38">
        <v>9659741</v>
      </c>
      <c r="F105" s="64"/>
      <c r="G105" s="64"/>
      <c r="H105" s="64"/>
      <c r="I105" s="61"/>
      <c r="J105" s="61"/>
      <c r="K105" s="48"/>
    </row>
    <row r="106" spans="1:11" s="19" customFormat="1" x14ac:dyDescent="0.2">
      <c r="A106" s="20">
        <v>92</v>
      </c>
      <c r="B106" s="12" t="s">
        <v>155</v>
      </c>
      <c r="C106" s="10" t="s">
        <v>30</v>
      </c>
      <c r="D106" s="38">
        <f t="shared" si="4"/>
        <v>15785585</v>
      </c>
      <c r="E106" s="38">
        <v>15785585</v>
      </c>
      <c r="F106" s="64"/>
      <c r="G106" s="64"/>
      <c r="H106" s="64"/>
      <c r="I106" s="61"/>
      <c r="J106" s="61"/>
      <c r="K106" s="48"/>
    </row>
    <row r="107" spans="1:11" s="1" customFormat="1" x14ac:dyDescent="0.2">
      <c r="A107" s="20">
        <v>93</v>
      </c>
      <c r="B107" s="12" t="s">
        <v>156</v>
      </c>
      <c r="C107" s="10" t="s">
        <v>15</v>
      </c>
      <c r="D107" s="38">
        <f t="shared" si="4"/>
        <v>14656429</v>
      </c>
      <c r="E107" s="38">
        <v>14656429</v>
      </c>
      <c r="F107" s="64"/>
      <c r="G107" s="64"/>
      <c r="H107" s="64"/>
      <c r="I107" s="61"/>
      <c r="J107" s="61"/>
      <c r="K107" s="48"/>
    </row>
    <row r="108" spans="1:11" s="1" customFormat="1" x14ac:dyDescent="0.2">
      <c r="A108" s="20">
        <v>94</v>
      </c>
      <c r="B108" s="13" t="s">
        <v>157</v>
      </c>
      <c r="C108" s="10" t="s">
        <v>13</v>
      </c>
      <c r="D108" s="38">
        <f t="shared" ref="D108:D139" si="5">E108+K108</f>
        <v>32540804</v>
      </c>
      <c r="E108" s="38">
        <v>32540804</v>
      </c>
      <c r="F108" s="64"/>
      <c r="G108" s="64"/>
      <c r="H108" s="64">
        <v>10888287</v>
      </c>
      <c r="I108" s="61"/>
      <c r="J108" s="61">
        <v>2983696</v>
      </c>
      <c r="K108" s="48"/>
    </row>
    <row r="109" spans="1:11" s="1" customFormat="1" x14ac:dyDescent="0.2">
      <c r="A109" s="20">
        <v>95</v>
      </c>
      <c r="B109" s="21" t="s">
        <v>158</v>
      </c>
      <c r="C109" s="10" t="s">
        <v>31</v>
      </c>
      <c r="D109" s="38">
        <f t="shared" si="5"/>
        <v>11604055</v>
      </c>
      <c r="E109" s="38">
        <v>11604055</v>
      </c>
      <c r="F109" s="64"/>
      <c r="G109" s="64"/>
      <c r="H109" s="64"/>
      <c r="I109" s="61"/>
      <c r="J109" s="61"/>
      <c r="K109" s="48"/>
    </row>
    <row r="110" spans="1:11" s="1" customFormat="1" x14ac:dyDescent="0.2">
      <c r="A110" s="20">
        <v>96</v>
      </c>
      <c r="B110" s="12" t="s">
        <v>160</v>
      </c>
      <c r="C110" s="10" t="s">
        <v>33</v>
      </c>
      <c r="D110" s="38">
        <f t="shared" si="5"/>
        <v>30376240</v>
      </c>
      <c r="E110" s="38">
        <v>30376240</v>
      </c>
      <c r="F110" s="64"/>
      <c r="G110" s="64"/>
      <c r="H110" s="64"/>
      <c r="I110" s="61"/>
      <c r="J110" s="61"/>
      <c r="K110" s="48"/>
    </row>
    <row r="111" spans="1:11" s="1" customFormat="1" ht="13.5" customHeight="1" x14ac:dyDescent="0.2">
      <c r="A111" s="20">
        <v>97</v>
      </c>
      <c r="B111" s="12" t="s">
        <v>162</v>
      </c>
      <c r="C111" s="10" t="s">
        <v>163</v>
      </c>
      <c r="D111" s="38">
        <f t="shared" si="5"/>
        <v>4496499</v>
      </c>
      <c r="E111" s="38">
        <v>4496499</v>
      </c>
      <c r="F111" s="64"/>
      <c r="G111" s="64"/>
      <c r="H111" s="64"/>
      <c r="I111" s="61">
        <v>4496499</v>
      </c>
      <c r="J111" s="61"/>
      <c r="K111" s="48"/>
    </row>
    <row r="112" spans="1:11" s="1" customFormat="1" x14ac:dyDescent="0.2">
      <c r="A112" s="20">
        <v>98</v>
      </c>
      <c r="B112" s="12" t="s">
        <v>164</v>
      </c>
      <c r="C112" s="10" t="s">
        <v>165</v>
      </c>
      <c r="D112" s="38">
        <f t="shared" si="5"/>
        <v>134127653.48</v>
      </c>
      <c r="E112" s="38">
        <v>134127653.48</v>
      </c>
      <c r="F112" s="64"/>
      <c r="G112" s="64">
        <v>134127653.48</v>
      </c>
      <c r="H112" s="64"/>
      <c r="I112" s="61"/>
      <c r="J112" s="61"/>
      <c r="K112" s="48"/>
    </row>
    <row r="113" spans="1:11" s="1" customFormat="1" x14ac:dyDescent="0.2">
      <c r="A113" s="20">
        <v>99</v>
      </c>
      <c r="B113" s="21" t="s">
        <v>166</v>
      </c>
      <c r="C113" s="10" t="s">
        <v>167</v>
      </c>
      <c r="D113" s="38">
        <f t="shared" si="5"/>
        <v>0</v>
      </c>
      <c r="E113" s="38">
        <v>0</v>
      </c>
      <c r="F113" s="64"/>
      <c r="G113" s="64"/>
      <c r="H113" s="64"/>
      <c r="I113" s="61"/>
      <c r="J113" s="61"/>
      <c r="K113" s="48"/>
    </row>
    <row r="114" spans="1:11" s="1" customFormat="1" ht="12.75" customHeight="1" x14ac:dyDescent="0.2">
      <c r="A114" s="20">
        <v>100</v>
      </c>
      <c r="B114" s="21" t="s">
        <v>168</v>
      </c>
      <c r="C114" s="10" t="s">
        <v>169</v>
      </c>
      <c r="D114" s="38">
        <f t="shared" si="5"/>
        <v>165890</v>
      </c>
      <c r="E114" s="38">
        <v>165890</v>
      </c>
      <c r="F114" s="64"/>
      <c r="G114" s="64"/>
      <c r="H114" s="64"/>
      <c r="I114" s="61"/>
      <c r="J114" s="61"/>
      <c r="K114" s="48"/>
    </row>
    <row r="115" spans="1:11" s="1" customFormat="1" ht="24" x14ac:dyDescent="0.2">
      <c r="A115" s="20">
        <v>101</v>
      </c>
      <c r="B115" s="21" t="s">
        <v>170</v>
      </c>
      <c r="C115" s="10" t="s">
        <v>171</v>
      </c>
      <c r="D115" s="38">
        <f t="shared" si="5"/>
        <v>360653</v>
      </c>
      <c r="E115" s="38">
        <v>360653</v>
      </c>
      <c r="F115" s="64"/>
      <c r="G115" s="64"/>
      <c r="H115" s="64"/>
      <c r="I115" s="61"/>
      <c r="J115" s="61"/>
      <c r="K115" s="48"/>
    </row>
    <row r="116" spans="1:11" s="1" customFormat="1" x14ac:dyDescent="0.2">
      <c r="A116" s="20">
        <v>102</v>
      </c>
      <c r="B116" s="21" t="s">
        <v>172</v>
      </c>
      <c r="C116" s="10" t="s">
        <v>173</v>
      </c>
      <c r="D116" s="38">
        <f t="shared" si="5"/>
        <v>0</v>
      </c>
      <c r="E116" s="38">
        <v>0</v>
      </c>
      <c r="F116" s="64"/>
      <c r="G116" s="64"/>
      <c r="H116" s="64"/>
      <c r="I116" s="61"/>
      <c r="J116" s="61"/>
      <c r="K116" s="48"/>
    </row>
    <row r="117" spans="1:11" s="1" customFormat="1" x14ac:dyDescent="0.2">
      <c r="A117" s="20">
        <v>103</v>
      </c>
      <c r="B117" s="21" t="s">
        <v>174</v>
      </c>
      <c r="C117" s="10" t="s">
        <v>175</v>
      </c>
      <c r="D117" s="38">
        <f t="shared" si="5"/>
        <v>40989823</v>
      </c>
      <c r="E117" s="38">
        <v>40989823</v>
      </c>
      <c r="F117" s="64"/>
      <c r="G117" s="43"/>
      <c r="H117" s="64"/>
      <c r="I117" s="61">
        <v>40989823</v>
      </c>
      <c r="J117" s="61"/>
      <c r="K117" s="48"/>
    </row>
    <row r="118" spans="1:11" s="1" customFormat="1" x14ac:dyDescent="0.2">
      <c r="A118" s="20">
        <v>104</v>
      </c>
      <c r="B118" s="17" t="s">
        <v>176</v>
      </c>
      <c r="C118" s="15" t="s">
        <v>177</v>
      </c>
      <c r="D118" s="38">
        <f t="shared" si="5"/>
        <v>0</v>
      </c>
      <c r="E118" s="38">
        <v>0</v>
      </c>
      <c r="F118" s="64"/>
      <c r="G118" s="43"/>
      <c r="H118" s="64"/>
      <c r="I118" s="61"/>
      <c r="J118" s="61"/>
      <c r="K118" s="48"/>
    </row>
    <row r="119" spans="1:11" s="1" customFormat="1" x14ac:dyDescent="0.2">
      <c r="A119" s="20">
        <v>105</v>
      </c>
      <c r="B119" s="13" t="s">
        <v>178</v>
      </c>
      <c r="C119" s="10" t="s">
        <v>179</v>
      </c>
      <c r="D119" s="38">
        <f t="shared" si="5"/>
        <v>48309923.859999999</v>
      </c>
      <c r="E119" s="38">
        <v>48309923.859999999</v>
      </c>
      <c r="F119" s="64">
        <v>7813525</v>
      </c>
      <c r="G119" s="64">
        <v>40496398.859999999</v>
      </c>
      <c r="H119" s="64"/>
      <c r="I119" s="61"/>
      <c r="J119" s="61"/>
      <c r="K119" s="48"/>
    </row>
    <row r="120" spans="1:11" s="1" customFormat="1" ht="11.25" customHeight="1" x14ac:dyDescent="0.2">
      <c r="A120" s="20">
        <v>106</v>
      </c>
      <c r="B120" s="21" t="s">
        <v>180</v>
      </c>
      <c r="C120" s="10" t="s">
        <v>181</v>
      </c>
      <c r="D120" s="38">
        <f t="shared" si="5"/>
        <v>0</v>
      </c>
      <c r="E120" s="38">
        <v>0</v>
      </c>
      <c r="F120" s="64"/>
      <c r="H120" s="64"/>
      <c r="I120" s="61"/>
      <c r="J120" s="61"/>
      <c r="K120" s="48"/>
    </row>
    <row r="121" spans="1:11" s="1" customFormat="1" x14ac:dyDescent="0.2">
      <c r="A121" s="20">
        <v>107</v>
      </c>
      <c r="B121" s="12" t="s">
        <v>182</v>
      </c>
      <c r="C121" s="18" t="s">
        <v>183</v>
      </c>
      <c r="D121" s="38">
        <f t="shared" si="5"/>
        <v>16155953.41</v>
      </c>
      <c r="E121" s="38">
        <v>16155953.41</v>
      </c>
      <c r="F121" s="64"/>
      <c r="G121" s="64">
        <v>16155953.41</v>
      </c>
      <c r="H121" s="64"/>
      <c r="I121" s="61"/>
      <c r="J121" s="61"/>
      <c r="K121" s="48"/>
    </row>
    <row r="122" spans="1:11" s="1" customFormat="1" x14ac:dyDescent="0.2">
      <c r="A122" s="20">
        <v>108</v>
      </c>
      <c r="B122" s="21" t="s">
        <v>184</v>
      </c>
      <c r="C122" s="10" t="s">
        <v>261</v>
      </c>
      <c r="D122" s="38">
        <f t="shared" si="5"/>
        <v>215890</v>
      </c>
      <c r="E122" s="38">
        <v>215890</v>
      </c>
      <c r="F122" s="64"/>
      <c r="G122" s="64"/>
      <c r="H122" s="64"/>
      <c r="I122" s="61"/>
      <c r="J122" s="61"/>
      <c r="K122" s="48"/>
    </row>
    <row r="123" spans="1:11" s="1" customFormat="1" ht="14.25" customHeight="1" x14ac:dyDescent="0.2">
      <c r="A123" s="20">
        <v>109</v>
      </c>
      <c r="B123" s="13" t="s">
        <v>185</v>
      </c>
      <c r="C123" s="10" t="s">
        <v>250</v>
      </c>
      <c r="D123" s="38">
        <f t="shared" si="5"/>
        <v>150620</v>
      </c>
      <c r="E123" s="38">
        <v>150620</v>
      </c>
      <c r="F123" s="64"/>
      <c r="G123" s="64"/>
      <c r="H123" s="64"/>
      <c r="I123" s="61"/>
      <c r="J123" s="61"/>
      <c r="K123" s="48"/>
    </row>
    <row r="124" spans="1:11" s="1" customFormat="1" x14ac:dyDescent="0.2">
      <c r="A124" s="20">
        <v>110</v>
      </c>
      <c r="B124" s="12" t="s">
        <v>329</v>
      </c>
      <c r="C124" s="10" t="s">
        <v>317</v>
      </c>
      <c r="D124" s="38">
        <f t="shared" si="5"/>
        <v>0</v>
      </c>
      <c r="E124" s="38">
        <v>0</v>
      </c>
      <c r="F124" s="64"/>
      <c r="G124" s="64"/>
      <c r="H124" s="64"/>
      <c r="I124" s="61"/>
      <c r="J124" s="61"/>
      <c r="K124" s="48"/>
    </row>
    <row r="125" spans="1:11" s="1" customFormat="1" x14ac:dyDescent="0.2">
      <c r="A125" s="20">
        <v>111</v>
      </c>
      <c r="B125" s="53" t="s">
        <v>418</v>
      </c>
      <c r="C125" s="15" t="s">
        <v>419</v>
      </c>
      <c r="D125" s="38">
        <f t="shared" si="5"/>
        <v>0</v>
      </c>
      <c r="E125" s="38">
        <v>0</v>
      </c>
      <c r="F125" s="43"/>
      <c r="G125" s="64"/>
      <c r="H125" s="64"/>
      <c r="I125" s="61"/>
      <c r="J125" s="61"/>
      <c r="K125" s="48"/>
    </row>
    <row r="126" spans="1:11" s="1" customFormat="1" ht="13.5" customHeight="1" x14ac:dyDescent="0.2">
      <c r="A126" s="20">
        <v>112</v>
      </c>
      <c r="B126" s="13" t="s">
        <v>186</v>
      </c>
      <c r="C126" s="10" t="s">
        <v>320</v>
      </c>
      <c r="D126" s="38">
        <f t="shared" si="5"/>
        <v>47324520.25</v>
      </c>
      <c r="E126" s="38">
        <v>47324520.25</v>
      </c>
      <c r="F126" s="43"/>
      <c r="G126" s="64">
        <v>47324520.25</v>
      </c>
      <c r="H126" s="64"/>
      <c r="I126" s="61"/>
      <c r="J126" s="61"/>
      <c r="K126" s="48"/>
    </row>
    <row r="127" spans="1:11" s="1" customFormat="1" x14ac:dyDescent="0.2">
      <c r="A127" s="20">
        <v>113</v>
      </c>
      <c r="B127" s="21" t="s">
        <v>187</v>
      </c>
      <c r="C127" s="10" t="s">
        <v>188</v>
      </c>
      <c r="D127" s="38">
        <f t="shared" si="5"/>
        <v>0</v>
      </c>
      <c r="E127" s="38">
        <v>0</v>
      </c>
      <c r="F127" s="43"/>
      <c r="G127" s="64"/>
      <c r="H127" s="64"/>
      <c r="I127" s="61"/>
      <c r="J127" s="61"/>
      <c r="K127" s="48"/>
    </row>
    <row r="128" spans="1:11" s="1" customFormat="1" ht="24" x14ac:dyDescent="0.2">
      <c r="A128" s="20">
        <v>114</v>
      </c>
      <c r="B128" s="21" t="s">
        <v>189</v>
      </c>
      <c r="C128" s="35" t="s">
        <v>306</v>
      </c>
      <c r="D128" s="38">
        <f t="shared" si="5"/>
        <v>216894</v>
      </c>
      <c r="E128" s="38">
        <v>216894</v>
      </c>
      <c r="F128" s="43"/>
      <c r="G128" s="64"/>
      <c r="H128" s="64"/>
      <c r="I128" s="61"/>
      <c r="J128" s="61"/>
      <c r="K128" s="48"/>
    </row>
    <row r="129" spans="1:11" s="1" customFormat="1" x14ac:dyDescent="0.2">
      <c r="A129" s="20">
        <v>115</v>
      </c>
      <c r="B129" s="21" t="s">
        <v>190</v>
      </c>
      <c r="C129" s="10" t="s">
        <v>225</v>
      </c>
      <c r="D129" s="38">
        <f t="shared" si="5"/>
        <v>139389911</v>
      </c>
      <c r="E129" s="38">
        <v>139389911</v>
      </c>
      <c r="F129" s="64">
        <v>31364434</v>
      </c>
      <c r="H129" s="64"/>
      <c r="I129" s="61">
        <v>1303333</v>
      </c>
      <c r="J129" s="61"/>
      <c r="K129" s="48"/>
    </row>
    <row r="130" spans="1:11" ht="10.5" customHeight="1" x14ac:dyDescent="0.2">
      <c r="A130" s="20">
        <v>116</v>
      </c>
      <c r="B130" s="21" t="s">
        <v>191</v>
      </c>
      <c r="C130" s="10" t="s">
        <v>192</v>
      </c>
      <c r="D130" s="38">
        <f t="shared" si="5"/>
        <v>4342847877</v>
      </c>
      <c r="E130" s="38">
        <v>4315880703</v>
      </c>
      <c r="F130" s="64">
        <v>4312546958</v>
      </c>
      <c r="G130" s="64"/>
      <c r="H130" s="64"/>
      <c r="I130" s="61"/>
      <c r="J130" s="61"/>
      <c r="K130" s="48">
        <v>26967174</v>
      </c>
    </row>
    <row r="131" spans="1:11" s="1" customFormat="1" x14ac:dyDescent="0.2">
      <c r="A131" s="20">
        <v>117</v>
      </c>
      <c r="B131" s="21" t="s">
        <v>193</v>
      </c>
      <c r="C131" s="10" t="s">
        <v>40</v>
      </c>
      <c r="D131" s="38">
        <f t="shared" si="5"/>
        <v>13505685</v>
      </c>
      <c r="E131" s="38">
        <v>13505685</v>
      </c>
      <c r="F131" s="64"/>
      <c r="G131" s="64"/>
      <c r="H131" s="64"/>
      <c r="I131" s="61"/>
      <c r="J131" s="61"/>
      <c r="K131" s="48"/>
    </row>
    <row r="132" spans="1:11" s="1" customFormat="1" x14ac:dyDescent="0.2">
      <c r="A132" s="20">
        <v>118</v>
      </c>
      <c r="B132" s="12" t="s">
        <v>194</v>
      </c>
      <c r="C132" s="10" t="s">
        <v>45</v>
      </c>
      <c r="D132" s="38">
        <f t="shared" si="5"/>
        <v>124029702</v>
      </c>
      <c r="E132" s="38">
        <v>124029702</v>
      </c>
      <c r="F132" s="64">
        <v>28897308</v>
      </c>
      <c r="G132" s="64"/>
      <c r="H132" s="64"/>
      <c r="I132" s="61"/>
      <c r="J132" s="61">
        <v>19891304</v>
      </c>
      <c r="K132" s="48"/>
    </row>
    <row r="133" spans="1:11" s="1" customFormat="1" x14ac:dyDescent="0.2">
      <c r="A133" s="20">
        <v>119</v>
      </c>
      <c r="B133" s="12" t="s">
        <v>195</v>
      </c>
      <c r="C133" s="10" t="s">
        <v>227</v>
      </c>
      <c r="D133" s="38">
        <f t="shared" si="5"/>
        <v>53718572</v>
      </c>
      <c r="E133" s="38">
        <v>53718572</v>
      </c>
      <c r="F133" s="64"/>
      <c r="G133" s="64"/>
      <c r="H133" s="64"/>
      <c r="I133" s="61"/>
      <c r="J133" s="61"/>
      <c r="K133" s="48"/>
    </row>
    <row r="134" spans="1:11" s="1" customFormat="1" x14ac:dyDescent="0.2">
      <c r="A134" s="20">
        <v>120</v>
      </c>
      <c r="B134" s="12" t="s">
        <v>196</v>
      </c>
      <c r="C134" s="10" t="s">
        <v>47</v>
      </c>
      <c r="D134" s="38">
        <f t="shared" si="5"/>
        <v>72410820</v>
      </c>
      <c r="E134" s="38">
        <v>72410820</v>
      </c>
      <c r="F134" s="64"/>
      <c r="G134" s="64"/>
      <c r="H134" s="64"/>
      <c r="I134" s="61"/>
      <c r="J134" s="61">
        <v>29836956</v>
      </c>
      <c r="K134" s="48"/>
    </row>
    <row r="135" spans="1:11" s="1" customFormat="1" x14ac:dyDescent="0.2">
      <c r="A135" s="20">
        <v>121</v>
      </c>
      <c r="B135" s="21" t="s">
        <v>197</v>
      </c>
      <c r="C135" s="10" t="s">
        <v>46</v>
      </c>
      <c r="D135" s="38">
        <f t="shared" si="5"/>
        <v>168024063.02000001</v>
      </c>
      <c r="E135" s="38">
        <v>168024063.02000001</v>
      </c>
      <c r="F135" s="64"/>
      <c r="G135" s="64">
        <v>146576637.25999999</v>
      </c>
      <c r="H135" s="64"/>
      <c r="I135" s="61"/>
      <c r="J135" s="61"/>
      <c r="K135" s="48"/>
    </row>
    <row r="136" spans="1:11" s="1" customFormat="1" x14ac:dyDescent="0.2">
      <c r="A136" s="20">
        <v>122</v>
      </c>
      <c r="B136" s="21" t="s">
        <v>198</v>
      </c>
      <c r="C136" s="10" t="s">
        <v>199</v>
      </c>
      <c r="D136" s="38">
        <f t="shared" si="5"/>
        <v>0</v>
      </c>
      <c r="E136" s="38">
        <v>0</v>
      </c>
      <c r="F136" s="64"/>
      <c r="G136" s="64"/>
      <c r="H136" s="64"/>
      <c r="I136" s="61"/>
      <c r="J136" s="61"/>
      <c r="K136" s="48"/>
    </row>
    <row r="137" spans="1:11" s="1" customFormat="1" x14ac:dyDescent="0.2">
      <c r="A137" s="20">
        <v>123</v>
      </c>
      <c r="B137" s="21" t="s">
        <v>200</v>
      </c>
      <c r="C137" s="10" t="s">
        <v>468</v>
      </c>
      <c r="D137" s="38">
        <f t="shared" si="5"/>
        <v>11494392</v>
      </c>
      <c r="E137" s="38">
        <v>11494392</v>
      </c>
      <c r="G137" s="64"/>
      <c r="H137" s="64"/>
      <c r="I137" s="61"/>
      <c r="J137" s="61"/>
      <c r="K137" s="48"/>
    </row>
    <row r="138" spans="1:11" s="1" customFormat="1" x14ac:dyDescent="0.2">
      <c r="A138" s="20">
        <v>124</v>
      </c>
      <c r="B138" s="12" t="s">
        <v>201</v>
      </c>
      <c r="C138" s="10" t="s">
        <v>226</v>
      </c>
      <c r="D138" s="38">
        <f t="shared" si="5"/>
        <v>34813244</v>
      </c>
      <c r="E138" s="38">
        <v>34813244</v>
      </c>
      <c r="F138" s="64"/>
      <c r="G138" s="64"/>
      <c r="H138" s="64"/>
      <c r="I138" s="61"/>
      <c r="J138" s="61"/>
      <c r="K138" s="48"/>
    </row>
    <row r="139" spans="1:11" s="1" customFormat="1" ht="24" x14ac:dyDescent="0.2">
      <c r="A139" s="20">
        <v>125</v>
      </c>
      <c r="B139" s="13" t="s">
        <v>202</v>
      </c>
      <c r="C139" s="10" t="s">
        <v>459</v>
      </c>
      <c r="D139" s="38">
        <f t="shared" si="5"/>
        <v>139207170</v>
      </c>
      <c r="E139" s="38">
        <v>139207170</v>
      </c>
      <c r="F139" s="64"/>
      <c r="G139" s="64"/>
      <c r="H139" s="64"/>
      <c r="I139" s="61"/>
      <c r="J139" s="61"/>
      <c r="K139" s="48"/>
    </row>
    <row r="140" spans="1:11" x14ac:dyDescent="0.2">
      <c r="A140" s="20">
        <v>126</v>
      </c>
      <c r="B140" s="21" t="s">
        <v>203</v>
      </c>
      <c r="C140" s="10" t="s">
        <v>204</v>
      </c>
      <c r="D140" s="38">
        <f t="shared" ref="D140:D149" si="6">E140+K140</f>
        <v>257695092</v>
      </c>
      <c r="E140" s="38">
        <v>257695092</v>
      </c>
      <c r="F140" s="64"/>
      <c r="G140" s="64"/>
      <c r="H140" s="64">
        <v>250967715</v>
      </c>
      <c r="I140" s="61"/>
      <c r="J140" s="61"/>
      <c r="K140" s="48"/>
    </row>
    <row r="141" spans="1:11" x14ac:dyDescent="0.2">
      <c r="A141" s="20">
        <v>127</v>
      </c>
      <c r="B141" s="12" t="s">
        <v>205</v>
      </c>
      <c r="C141" s="10" t="s">
        <v>206</v>
      </c>
      <c r="D141" s="38">
        <f t="shared" si="6"/>
        <v>0</v>
      </c>
      <c r="E141" s="38">
        <v>0</v>
      </c>
      <c r="F141" s="64"/>
      <c r="G141" s="64"/>
      <c r="H141" s="64"/>
      <c r="I141" s="61"/>
      <c r="J141" s="61"/>
      <c r="K141" s="48"/>
    </row>
    <row r="142" spans="1:11" x14ac:dyDescent="0.2">
      <c r="A142" s="20">
        <v>128</v>
      </c>
      <c r="B142" s="21" t="s">
        <v>207</v>
      </c>
      <c r="C142" s="10" t="s">
        <v>208</v>
      </c>
      <c r="D142" s="38">
        <f t="shared" si="6"/>
        <v>241000693</v>
      </c>
      <c r="E142" s="38">
        <v>221253260</v>
      </c>
      <c r="F142" s="64">
        <v>221253260</v>
      </c>
      <c r="G142" s="64"/>
      <c r="H142" s="64"/>
      <c r="I142" s="61"/>
      <c r="J142" s="61"/>
      <c r="K142" s="48">
        <v>19747433</v>
      </c>
    </row>
    <row r="143" spans="1:11" x14ac:dyDescent="0.2">
      <c r="A143" s="20">
        <v>129</v>
      </c>
      <c r="B143" s="83" t="s">
        <v>251</v>
      </c>
      <c r="C143" s="85" t="s">
        <v>252</v>
      </c>
      <c r="D143" s="38">
        <f t="shared" si="6"/>
        <v>0</v>
      </c>
      <c r="E143" s="38">
        <v>0</v>
      </c>
      <c r="F143" s="63"/>
      <c r="G143" s="63"/>
      <c r="H143" s="63"/>
      <c r="I143" s="61"/>
      <c r="J143" s="61"/>
      <c r="K143" s="40"/>
    </row>
    <row r="144" spans="1:11" x14ac:dyDescent="0.2">
      <c r="A144" s="20">
        <v>130</v>
      </c>
      <c r="B144" s="86" t="s">
        <v>253</v>
      </c>
      <c r="C144" s="41" t="s">
        <v>254</v>
      </c>
      <c r="D144" s="38">
        <f t="shared" si="6"/>
        <v>0</v>
      </c>
      <c r="E144" s="38">
        <v>0</v>
      </c>
      <c r="F144" s="63"/>
      <c r="G144" s="63"/>
      <c r="H144" s="63"/>
      <c r="I144" s="61"/>
      <c r="J144" s="61"/>
      <c r="K144" s="40"/>
    </row>
    <row r="145" spans="1:56" x14ac:dyDescent="0.2">
      <c r="A145" s="20">
        <v>131</v>
      </c>
      <c r="B145" s="87" t="s">
        <v>255</v>
      </c>
      <c r="C145" s="134" t="s">
        <v>416</v>
      </c>
      <c r="D145" s="38">
        <f t="shared" si="6"/>
        <v>0</v>
      </c>
      <c r="E145" s="38">
        <v>0</v>
      </c>
      <c r="F145" s="63"/>
      <c r="G145" s="63"/>
      <c r="H145" s="63"/>
      <c r="I145" s="61"/>
      <c r="J145" s="61"/>
      <c r="K145" s="40"/>
    </row>
    <row r="146" spans="1:56" x14ac:dyDescent="0.2">
      <c r="A146" s="20">
        <v>132</v>
      </c>
      <c r="B146" s="20" t="s">
        <v>259</v>
      </c>
      <c r="C146" s="28" t="s">
        <v>260</v>
      </c>
      <c r="D146" s="38">
        <f t="shared" si="6"/>
        <v>0</v>
      </c>
      <c r="E146" s="38">
        <v>0</v>
      </c>
      <c r="F146" s="63"/>
      <c r="G146" s="63"/>
      <c r="H146" s="63"/>
      <c r="I146" s="61"/>
      <c r="J146" s="61"/>
      <c r="K146" s="40"/>
    </row>
    <row r="147" spans="1:56" s="4" customFormat="1" x14ac:dyDescent="0.2">
      <c r="A147" s="20">
        <v>133</v>
      </c>
      <c r="B147" s="53" t="s">
        <v>311</v>
      </c>
      <c r="C147" s="28" t="s">
        <v>310</v>
      </c>
      <c r="D147" s="38">
        <f t="shared" si="6"/>
        <v>0</v>
      </c>
      <c r="E147" s="38">
        <v>0</v>
      </c>
      <c r="F147" s="65"/>
      <c r="G147" s="65"/>
      <c r="H147" s="63"/>
      <c r="I147" s="61"/>
      <c r="J147" s="61"/>
      <c r="K147" s="51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</row>
    <row r="148" spans="1:56" s="4" customFormat="1" x14ac:dyDescent="0.2">
      <c r="A148" s="20">
        <v>134</v>
      </c>
      <c r="B148" s="53" t="s">
        <v>319</v>
      </c>
      <c r="C148" s="28" t="s">
        <v>316</v>
      </c>
      <c r="D148" s="38">
        <f t="shared" si="6"/>
        <v>4858857</v>
      </c>
      <c r="E148" s="38">
        <v>4858857</v>
      </c>
      <c r="F148" s="65"/>
      <c r="G148" s="65"/>
      <c r="H148" s="63">
        <v>4858857</v>
      </c>
      <c r="I148" s="61"/>
      <c r="J148" s="61"/>
      <c r="K148" s="51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</row>
    <row r="149" spans="1:56" s="4" customFormat="1" ht="14.25" customHeight="1" x14ac:dyDescent="0.2">
      <c r="A149" s="20">
        <v>135</v>
      </c>
      <c r="B149" s="53" t="s">
        <v>411</v>
      </c>
      <c r="C149" s="15" t="s">
        <v>412</v>
      </c>
      <c r="D149" s="38">
        <f t="shared" si="6"/>
        <v>288523</v>
      </c>
      <c r="E149" s="38">
        <v>288523</v>
      </c>
      <c r="F149" s="64"/>
      <c r="G149" s="64"/>
      <c r="H149" s="64"/>
      <c r="I149" s="61"/>
      <c r="J149" s="61"/>
      <c r="K149" s="127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</row>
  </sheetData>
  <mergeCells count="12">
    <mergeCell ref="A92:A95"/>
    <mergeCell ref="B92:B95"/>
    <mergeCell ref="A8:C8"/>
    <mergeCell ref="A11:C11"/>
    <mergeCell ref="A3:K3"/>
    <mergeCell ref="A6:A7"/>
    <mergeCell ref="B6:B7"/>
    <mergeCell ref="C6:C7"/>
    <mergeCell ref="D6:D7"/>
    <mergeCell ref="E6:E7"/>
    <mergeCell ref="K6:K7"/>
    <mergeCell ref="F6:J6"/>
  </mergeCells>
  <pageMargins left="0" right="0" top="0" bottom="0" header="0" footer="0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CA152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3" sqref="D3:F3"/>
    </sheetView>
  </sheetViews>
  <sheetFormatPr defaultColWidth="9.140625" defaultRowHeight="12" x14ac:dyDescent="0.2"/>
  <cols>
    <col min="1" max="1" width="4.7109375" style="6" customWidth="1"/>
    <col min="2" max="2" width="9.28515625" style="6" customWidth="1"/>
    <col min="3" max="3" width="31.7109375" style="7" bestFit="1" customWidth="1"/>
    <col min="4" max="4" width="15.42578125" style="33" customWidth="1"/>
    <col min="5" max="5" width="16.140625" style="33" customWidth="1"/>
    <col min="6" max="6" width="13.140625" style="4" customWidth="1"/>
    <col min="7" max="8" width="12.42578125" style="4" customWidth="1"/>
    <col min="9" max="9" width="13.140625" style="4" customWidth="1"/>
    <col min="10" max="10" width="11" style="4" customWidth="1"/>
    <col min="11" max="11" width="14" style="4" customWidth="1"/>
    <col min="12" max="13" width="13.140625" style="4" customWidth="1"/>
    <col min="14" max="14" width="12.140625" style="4" customWidth="1"/>
    <col min="15" max="15" width="15.7109375" style="4" customWidth="1"/>
    <col min="16" max="16" width="17.85546875" style="4" customWidth="1"/>
    <col min="17" max="17" width="14" style="4" customWidth="1"/>
    <col min="18" max="18" width="11.5703125" style="4" customWidth="1"/>
    <col min="19" max="19" width="9.140625" style="8"/>
    <col min="20" max="20" width="13.42578125" style="33" bestFit="1" customWidth="1"/>
    <col min="21" max="21" width="11.140625" style="33" bestFit="1" customWidth="1"/>
    <col min="22" max="16384" width="9.140625" style="8"/>
  </cols>
  <sheetData>
    <row r="2" spans="1:21" ht="26.25" customHeight="1" x14ac:dyDescent="0.2">
      <c r="A2" s="297" t="s">
        <v>431</v>
      </c>
      <c r="B2" s="297"/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130"/>
    </row>
    <row r="3" spans="1:21" x14ac:dyDescent="0.2">
      <c r="C3" s="9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4" t="s">
        <v>277</v>
      </c>
    </row>
    <row r="4" spans="1:21" s="2" customFormat="1" ht="15.75" customHeight="1" x14ac:dyDescent="0.2">
      <c r="A4" s="270" t="s">
        <v>43</v>
      </c>
      <c r="B4" s="270" t="s">
        <v>55</v>
      </c>
      <c r="C4" s="271" t="s">
        <v>44</v>
      </c>
      <c r="D4" s="285" t="s">
        <v>285</v>
      </c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T4" s="124"/>
      <c r="U4" s="124"/>
    </row>
    <row r="5" spans="1:21" ht="15" customHeight="1" x14ac:dyDescent="0.2">
      <c r="A5" s="270"/>
      <c r="B5" s="270"/>
      <c r="C5" s="271"/>
      <c r="D5" s="298" t="s">
        <v>229</v>
      </c>
      <c r="E5" s="298" t="s">
        <v>457</v>
      </c>
      <c r="F5" s="288" t="s">
        <v>286</v>
      </c>
      <c r="G5" s="290" t="s">
        <v>405</v>
      </c>
      <c r="H5" s="292" t="s">
        <v>466</v>
      </c>
      <c r="I5" s="288" t="s">
        <v>462</v>
      </c>
      <c r="J5" s="226"/>
      <c r="K5" s="292" t="s">
        <v>465</v>
      </c>
      <c r="L5" s="288" t="s">
        <v>34</v>
      </c>
      <c r="M5" s="282" t="s">
        <v>274</v>
      </c>
      <c r="N5" s="283"/>
      <c r="O5" s="283"/>
      <c r="P5" s="283"/>
      <c r="Q5" s="283"/>
      <c r="R5" s="284"/>
    </row>
    <row r="6" spans="1:21" ht="14.25" customHeight="1" x14ac:dyDescent="0.2">
      <c r="A6" s="270"/>
      <c r="B6" s="270"/>
      <c r="C6" s="271"/>
      <c r="D6" s="299"/>
      <c r="E6" s="299"/>
      <c r="F6" s="295"/>
      <c r="G6" s="296"/>
      <c r="H6" s="293"/>
      <c r="I6" s="295"/>
      <c r="J6" s="228"/>
      <c r="K6" s="293"/>
      <c r="L6" s="295"/>
      <c r="M6" s="290" t="s">
        <v>406</v>
      </c>
      <c r="N6" s="288" t="s">
        <v>461</v>
      </c>
      <c r="O6" s="286" t="s">
        <v>454</v>
      </c>
      <c r="P6" s="286" t="s">
        <v>455</v>
      </c>
      <c r="Q6" s="286" t="s">
        <v>464</v>
      </c>
      <c r="R6" s="286" t="s">
        <v>456</v>
      </c>
    </row>
    <row r="7" spans="1:21" ht="135" customHeight="1" x14ac:dyDescent="0.2">
      <c r="A7" s="270"/>
      <c r="B7" s="270"/>
      <c r="C7" s="271"/>
      <c r="D7" s="300"/>
      <c r="E7" s="300"/>
      <c r="F7" s="289"/>
      <c r="G7" s="291"/>
      <c r="H7" s="294"/>
      <c r="I7" s="289"/>
      <c r="J7" s="227" t="s">
        <v>453</v>
      </c>
      <c r="K7" s="294"/>
      <c r="L7" s="289"/>
      <c r="M7" s="291"/>
      <c r="N7" s="289"/>
      <c r="O7" s="287"/>
      <c r="P7" s="287"/>
      <c r="Q7" s="287"/>
      <c r="R7" s="287"/>
    </row>
    <row r="8" spans="1:21" s="2" customFormat="1" x14ac:dyDescent="0.2">
      <c r="A8" s="265" t="s">
        <v>224</v>
      </c>
      <c r="B8" s="265"/>
      <c r="C8" s="265"/>
      <c r="D8" s="50">
        <f>D9+D10+D11</f>
        <v>41675590112</v>
      </c>
      <c r="E8" s="50">
        <f t="shared" ref="E8:R8" si="0">E9+E10+E11</f>
        <v>30461814264</v>
      </c>
      <c r="F8" s="50">
        <f t="shared" si="0"/>
        <v>4166809139</v>
      </c>
      <c r="G8" s="50">
        <f t="shared" si="0"/>
        <v>434790007</v>
      </c>
      <c r="H8" s="50">
        <f t="shared" si="0"/>
        <v>2180678</v>
      </c>
      <c r="I8" s="50">
        <f t="shared" si="0"/>
        <v>1299217143</v>
      </c>
      <c r="J8" s="50">
        <f t="shared" si="0"/>
        <v>67287703</v>
      </c>
      <c r="K8" s="50">
        <f t="shared" si="0"/>
        <v>146163109</v>
      </c>
      <c r="L8" s="50">
        <f t="shared" si="0"/>
        <v>5097328069</v>
      </c>
      <c r="M8" s="50">
        <f t="shared" si="0"/>
        <v>800141541</v>
      </c>
      <c r="N8" s="50">
        <f t="shared" si="0"/>
        <v>387095103</v>
      </c>
      <c r="O8" s="50">
        <f t="shared" si="0"/>
        <v>396102187</v>
      </c>
      <c r="P8" s="50">
        <f t="shared" si="0"/>
        <v>361295430</v>
      </c>
      <c r="Q8" s="50">
        <f t="shared" si="0"/>
        <v>253091271</v>
      </c>
      <c r="R8" s="50">
        <f t="shared" si="0"/>
        <v>126627552</v>
      </c>
      <c r="T8" s="124"/>
      <c r="U8" s="124"/>
    </row>
    <row r="9" spans="1:21" s="3" customFormat="1" ht="11.25" customHeight="1" x14ac:dyDescent="0.2">
      <c r="A9" s="5"/>
      <c r="B9" s="5"/>
      <c r="C9" s="11" t="s">
        <v>53</v>
      </c>
      <c r="D9" s="37">
        <v>3838485873</v>
      </c>
      <c r="E9" s="37">
        <v>3775844432</v>
      </c>
      <c r="F9" s="37">
        <v>62641441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T9" s="71"/>
      <c r="U9" s="71"/>
    </row>
    <row r="10" spans="1:21" s="3" customFormat="1" ht="11.25" customHeight="1" x14ac:dyDescent="0.2">
      <c r="A10" s="5"/>
      <c r="B10" s="5"/>
      <c r="C10" s="11" t="s">
        <v>279</v>
      </c>
      <c r="D10" s="37">
        <f t="shared" ref="D10" si="1">E10+F10+G10+I10+K10+L10</f>
        <v>0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T10" s="71"/>
      <c r="U10" s="71"/>
    </row>
    <row r="11" spans="1:21" s="2" customFormat="1" x14ac:dyDescent="0.2">
      <c r="A11" s="265" t="s">
        <v>223</v>
      </c>
      <c r="B11" s="265"/>
      <c r="C11" s="265"/>
      <c r="D11" s="50">
        <f t="shared" ref="D11:R11" si="2">SUM(D12:D147)-D92</f>
        <v>37837104239</v>
      </c>
      <c r="E11" s="50">
        <f t="shared" si="2"/>
        <v>26685969832</v>
      </c>
      <c r="F11" s="50">
        <f t="shared" si="2"/>
        <v>4104167698</v>
      </c>
      <c r="G11" s="50">
        <f t="shared" si="2"/>
        <v>434790007</v>
      </c>
      <c r="H11" s="50">
        <f t="shared" ref="H11" si="3">SUM(H12:H147)-H92</f>
        <v>2180678</v>
      </c>
      <c r="I11" s="50">
        <f t="shared" si="2"/>
        <v>1299217143</v>
      </c>
      <c r="J11" s="50">
        <f t="shared" ref="J11" si="4">SUM(J12:J147)-J92</f>
        <v>67287703</v>
      </c>
      <c r="K11" s="50">
        <f t="shared" si="2"/>
        <v>146163109</v>
      </c>
      <c r="L11" s="50">
        <f t="shared" si="2"/>
        <v>5097328069</v>
      </c>
      <c r="M11" s="50">
        <f t="shared" si="2"/>
        <v>800141541</v>
      </c>
      <c r="N11" s="50">
        <f t="shared" si="2"/>
        <v>387095103</v>
      </c>
      <c r="O11" s="50">
        <f t="shared" si="2"/>
        <v>396102187</v>
      </c>
      <c r="P11" s="50">
        <f t="shared" si="2"/>
        <v>361295430</v>
      </c>
      <c r="Q11" s="50">
        <f t="shared" ref="Q11" si="5">SUM(Q12:Q147)-Q92</f>
        <v>253091271</v>
      </c>
      <c r="R11" s="50">
        <f t="shared" si="2"/>
        <v>126627552</v>
      </c>
      <c r="T11" s="124"/>
      <c r="U11" s="124"/>
    </row>
    <row r="12" spans="1:21" s="1" customFormat="1" ht="12" customHeight="1" x14ac:dyDescent="0.2">
      <c r="A12" s="20">
        <v>1</v>
      </c>
      <c r="B12" s="12" t="s">
        <v>56</v>
      </c>
      <c r="C12" s="10" t="s">
        <v>41</v>
      </c>
      <c r="D12" s="38">
        <f>E12+F12+G12+H12+I12+J12+K12+L12</f>
        <v>66508454</v>
      </c>
      <c r="E12" s="38">
        <v>66458667</v>
      </c>
      <c r="F12" s="38">
        <v>0</v>
      </c>
      <c r="G12" s="38">
        <v>0</v>
      </c>
      <c r="H12" s="38">
        <v>49787</v>
      </c>
      <c r="I12" s="38">
        <v>0</v>
      </c>
      <c r="J12" s="38">
        <v>0</v>
      </c>
      <c r="K12" s="38">
        <v>0</v>
      </c>
      <c r="L12" s="38"/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T12" s="72"/>
      <c r="U12" s="72"/>
    </row>
    <row r="13" spans="1:21" s="1" customFormat="1" x14ac:dyDescent="0.2">
      <c r="A13" s="20">
        <v>2</v>
      </c>
      <c r="B13" s="13" t="s">
        <v>57</v>
      </c>
      <c r="C13" s="10" t="s">
        <v>209</v>
      </c>
      <c r="D13" s="38">
        <f t="shared" ref="D13:D76" si="6">E13+F13+G13+H13+I13+J13+K13+L13</f>
        <v>54440996</v>
      </c>
      <c r="E13" s="38">
        <v>54401166</v>
      </c>
      <c r="F13" s="38">
        <v>0</v>
      </c>
      <c r="G13" s="38">
        <v>0</v>
      </c>
      <c r="H13" s="38">
        <v>39830</v>
      </c>
      <c r="I13" s="38">
        <v>0</v>
      </c>
      <c r="J13" s="38">
        <v>0</v>
      </c>
      <c r="K13" s="38">
        <v>0</v>
      </c>
      <c r="L13" s="38"/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T13" s="72"/>
      <c r="U13" s="72"/>
    </row>
    <row r="14" spans="1:21" s="19" customFormat="1" x14ac:dyDescent="0.2">
      <c r="A14" s="20">
        <v>3</v>
      </c>
      <c r="B14" s="21" t="s">
        <v>58</v>
      </c>
      <c r="C14" s="10" t="s">
        <v>5</v>
      </c>
      <c r="D14" s="39">
        <f t="shared" si="6"/>
        <v>317628902</v>
      </c>
      <c r="E14" s="39">
        <v>317628902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/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T14" s="129"/>
      <c r="U14" s="129"/>
    </row>
    <row r="15" spans="1:21" s="1" customFormat="1" ht="14.25" customHeight="1" x14ac:dyDescent="0.2">
      <c r="A15" s="20">
        <v>4</v>
      </c>
      <c r="B15" s="12" t="s">
        <v>59</v>
      </c>
      <c r="C15" s="10" t="s">
        <v>210</v>
      </c>
      <c r="D15" s="38">
        <f t="shared" si="6"/>
        <v>57143325</v>
      </c>
      <c r="E15" s="38">
        <v>57143325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8"/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T15" s="72"/>
      <c r="U15" s="72"/>
    </row>
    <row r="16" spans="1:21" s="1" customFormat="1" x14ac:dyDescent="0.2">
      <c r="A16" s="20">
        <v>5</v>
      </c>
      <c r="B16" s="12" t="s">
        <v>60</v>
      </c>
      <c r="C16" s="10" t="s">
        <v>8</v>
      </c>
      <c r="D16" s="38">
        <f t="shared" si="6"/>
        <v>68259978</v>
      </c>
      <c r="E16" s="38">
        <v>68240063</v>
      </c>
      <c r="F16" s="38">
        <v>0</v>
      </c>
      <c r="G16" s="38">
        <v>0</v>
      </c>
      <c r="H16" s="38">
        <v>19915</v>
      </c>
      <c r="I16" s="38">
        <v>0</v>
      </c>
      <c r="J16" s="38">
        <v>0</v>
      </c>
      <c r="K16" s="38">
        <v>0</v>
      </c>
      <c r="L16" s="38"/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T16" s="72"/>
      <c r="U16" s="72"/>
    </row>
    <row r="17" spans="1:21" s="19" customFormat="1" x14ac:dyDescent="0.2">
      <c r="A17" s="20">
        <v>6</v>
      </c>
      <c r="B17" s="21" t="s">
        <v>61</v>
      </c>
      <c r="C17" s="10" t="s">
        <v>62</v>
      </c>
      <c r="D17" s="39">
        <f t="shared" si="6"/>
        <v>915397738</v>
      </c>
      <c r="E17" s="39">
        <v>836453403</v>
      </c>
      <c r="F17" s="39">
        <v>485802</v>
      </c>
      <c r="G17" s="39">
        <v>0</v>
      </c>
      <c r="H17" s="39">
        <v>199149</v>
      </c>
      <c r="I17" s="39">
        <v>77067139</v>
      </c>
      <c r="J17" s="39">
        <v>0</v>
      </c>
      <c r="K17" s="39">
        <v>0</v>
      </c>
      <c r="L17" s="39">
        <v>1192245</v>
      </c>
      <c r="M17" s="39">
        <v>0</v>
      </c>
      <c r="N17" s="39">
        <v>1192245</v>
      </c>
      <c r="O17" s="39">
        <v>0</v>
      </c>
      <c r="P17" s="39">
        <v>0</v>
      </c>
      <c r="Q17" s="39">
        <v>0</v>
      </c>
      <c r="R17" s="39">
        <v>0</v>
      </c>
      <c r="T17" s="129"/>
      <c r="U17" s="129"/>
    </row>
    <row r="18" spans="1:21" s="1" customFormat="1" x14ac:dyDescent="0.2">
      <c r="A18" s="20">
        <v>7</v>
      </c>
      <c r="B18" s="12" t="s">
        <v>63</v>
      </c>
      <c r="C18" s="10" t="s">
        <v>211</v>
      </c>
      <c r="D18" s="38">
        <f t="shared" si="6"/>
        <v>279020755</v>
      </c>
      <c r="E18" s="38">
        <v>278731990</v>
      </c>
      <c r="F18" s="38">
        <v>0</v>
      </c>
      <c r="G18" s="38">
        <v>0</v>
      </c>
      <c r="H18" s="38">
        <v>288765</v>
      </c>
      <c r="I18" s="38">
        <v>0</v>
      </c>
      <c r="J18" s="38">
        <v>0</v>
      </c>
      <c r="K18" s="38">
        <v>0</v>
      </c>
      <c r="L18" s="38"/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T18" s="72"/>
      <c r="U18" s="72"/>
    </row>
    <row r="19" spans="1:21" s="1" customFormat="1" x14ac:dyDescent="0.2">
      <c r="A19" s="20">
        <v>8</v>
      </c>
      <c r="B19" s="21" t="s">
        <v>64</v>
      </c>
      <c r="C19" s="10" t="s">
        <v>17</v>
      </c>
      <c r="D19" s="38">
        <f t="shared" si="6"/>
        <v>51928740</v>
      </c>
      <c r="E19" s="38">
        <v>51901583</v>
      </c>
      <c r="F19" s="38">
        <v>27157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/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T19" s="72"/>
      <c r="U19" s="72"/>
    </row>
    <row r="20" spans="1:21" s="1" customFormat="1" x14ac:dyDescent="0.2">
      <c r="A20" s="20">
        <v>9</v>
      </c>
      <c r="B20" s="21" t="s">
        <v>65</v>
      </c>
      <c r="C20" s="10" t="s">
        <v>6</v>
      </c>
      <c r="D20" s="38">
        <f t="shared" si="6"/>
        <v>80462139</v>
      </c>
      <c r="E20" s="38">
        <v>80462139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/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T20" s="72"/>
      <c r="U20" s="72"/>
    </row>
    <row r="21" spans="1:21" s="1" customFormat="1" x14ac:dyDescent="0.2">
      <c r="A21" s="20">
        <v>10</v>
      </c>
      <c r="B21" s="21" t="s">
        <v>66</v>
      </c>
      <c r="C21" s="10" t="s">
        <v>18</v>
      </c>
      <c r="D21" s="38">
        <f t="shared" si="6"/>
        <v>64442357</v>
      </c>
      <c r="E21" s="38">
        <v>64402527</v>
      </c>
      <c r="F21" s="38">
        <v>0</v>
      </c>
      <c r="G21" s="38">
        <v>0</v>
      </c>
      <c r="H21" s="38">
        <v>39830</v>
      </c>
      <c r="I21" s="38">
        <v>0</v>
      </c>
      <c r="J21" s="38">
        <v>0</v>
      </c>
      <c r="K21" s="38">
        <v>0</v>
      </c>
      <c r="L21" s="38"/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T21" s="72"/>
      <c r="U21" s="72"/>
    </row>
    <row r="22" spans="1:21" s="1" customFormat="1" x14ac:dyDescent="0.2">
      <c r="A22" s="20">
        <v>11</v>
      </c>
      <c r="B22" s="21" t="s">
        <v>67</v>
      </c>
      <c r="C22" s="10" t="s">
        <v>7</v>
      </c>
      <c r="D22" s="38">
        <f t="shared" si="6"/>
        <v>66759294</v>
      </c>
      <c r="E22" s="38">
        <v>66759294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/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T22" s="72"/>
      <c r="U22" s="72"/>
    </row>
    <row r="23" spans="1:21" s="1" customFormat="1" x14ac:dyDescent="0.2">
      <c r="A23" s="20">
        <v>12</v>
      </c>
      <c r="B23" s="21" t="s">
        <v>68</v>
      </c>
      <c r="C23" s="10" t="s">
        <v>19</v>
      </c>
      <c r="D23" s="38">
        <f t="shared" si="6"/>
        <v>154288189</v>
      </c>
      <c r="E23" s="38">
        <v>154238402</v>
      </c>
      <c r="F23" s="38">
        <v>0</v>
      </c>
      <c r="G23" s="38">
        <v>0</v>
      </c>
      <c r="H23" s="38">
        <v>49787</v>
      </c>
      <c r="I23" s="38">
        <v>0</v>
      </c>
      <c r="J23" s="38">
        <v>0</v>
      </c>
      <c r="K23" s="38">
        <v>0</v>
      </c>
      <c r="L23" s="38"/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T23" s="72"/>
      <c r="U23" s="72"/>
    </row>
    <row r="24" spans="1:21" s="1" customFormat="1" x14ac:dyDescent="0.2">
      <c r="A24" s="20">
        <v>13</v>
      </c>
      <c r="B24" s="21" t="s">
        <v>230</v>
      </c>
      <c r="C24" s="10" t="s">
        <v>231</v>
      </c>
      <c r="D24" s="38">
        <f t="shared" si="6"/>
        <v>0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T24" s="72"/>
      <c r="U24" s="72"/>
    </row>
    <row r="25" spans="1:21" s="1" customFormat="1" x14ac:dyDescent="0.2">
      <c r="A25" s="20">
        <v>14</v>
      </c>
      <c r="B25" s="21" t="s">
        <v>69</v>
      </c>
      <c r="C25" s="10" t="s">
        <v>22</v>
      </c>
      <c r="D25" s="38">
        <f t="shared" si="6"/>
        <v>73388815</v>
      </c>
      <c r="E25" s="38">
        <v>73368900</v>
      </c>
      <c r="F25" s="38">
        <v>0</v>
      </c>
      <c r="G25" s="38">
        <v>0</v>
      </c>
      <c r="H25" s="38">
        <v>19915</v>
      </c>
      <c r="I25" s="38">
        <v>0</v>
      </c>
      <c r="J25" s="38">
        <v>0</v>
      </c>
      <c r="K25" s="38">
        <v>0</v>
      </c>
      <c r="L25" s="38"/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T25" s="72"/>
      <c r="U25" s="72"/>
    </row>
    <row r="26" spans="1:21" s="1" customFormat="1" x14ac:dyDescent="0.2">
      <c r="A26" s="20">
        <v>15</v>
      </c>
      <c r="B26" s="21" t="s">
        <v>70</v>
      </c>
      <c r="C26" s="10" t="s">
        <v>10</v>
      </c>
      <c r="D26" s="38">
        <f t="shared" si="6"/>
        <v>105882514</v>
      </c>
      <c r="E26" s="38">
        <v>105882514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/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T26" s="72"/>
      <c r="U26" s="72"/>
    </row>
    <row r="27" spans="1:21" s="1" customFormat="1" x14ac:dyDescent="0.2">
      <c r="A27" s="20">
        <v>16</v>
      </c>
      <c r="B27" s="21" t="s">
        <v>71</v>
      </c>
      <c r="C27" s="10" t="s">
        <v>342</v>
      </c>
      <c r="D27" s="38">
        <f t="shared" si="6"/>
        <v>152792247</v>
      </c>
      <c r="E27" s="38">
        <v>152792247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/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T27" s="72"/>
      <c r="U27" s="72"/>
    </row>
    <row r="28" spans="1:21" s="19" customFormat="1" x14ac:dyDescent="0.2">
      <c r="A28" s="20">
        <v>17</v>
      </c>
      <c r="B28" s="21" t="s">
        <v>72</v>
      </c>
      <c r="C28" s="10" t="s">
        <v>9</v>
      </c>
      <c r="D28" s="39">
        <f t="shared" si="6"/>
        <v>883618846</v>
      </c>
      <c r="E28" s="39">
        <v>831678797</v>
      </c>
      <c r="F28" s="39">
        <v>810022</v>
      </c>
      <c r="G28" s="39">
        <v>0</v>
      </c>
      <c r="H28" s="39">
        <v>19915</v>
      </c>
      <c r="I28" s="39">
        <v>40241171</v>
      </c>
      <c r="J28" s="39">
        <v>0</v>
      </c>
      <c r="K28" s="39">
        <v>0</v>
      </c>
      <c r="L28" s="39">
        <v>10868941</v>
      </c>
      <c r="M28" s="39">
        <v>0</v>
      </c>
      <c r="N28" s="39">
        <v>1192245</v>
      </c>
      <c r="O28" s="39">
        <v>0</v>
      </c>
      <c r="P28" s="39">
        <v>0</v>
      </c>
      <c r="Q28" s="39">
        <v>0</v>
      </c>
      <c r="R28" s="39">
        <v>0</v>
      </c>
      <c r="T28" s="129"/>
      <c r="U28" s="129"/>
    </row>
    <row r="29" spans="1:21" s="1" customFormat="1" x14ac:dyDescent="0.2">
      <c r="A29" s="20">
        <v>18</v>
      </c>
      <c r="B29" s="12" t="s">
        <v>73</v>
      </c>
      <c r="C29" s="10" t="s">
        <v>11</v>
      </c>
      <c r="D29" s="38">
        <f t="shared" si="6"/>
        <v>39470240</v>
      </c>
      <c r="E29" s="38">
        <v>39440368</v>
      </c>
      <c r="F29" s="38">
        <v>0</v>
      </c>
      <c r="G29" s="38">
        <v>0</v>
      </c>
      <c r="H29" s="38">
        <v>29872</v>
      </c>
      <c r="I29" s="38">
        <v>0</v>
      </c>
      <c r="J29" s="38">
        <v>0</v>
      </c>
      <c r="K29" s="38">
        <v>0</v>
      </c>
      <c r="L29" s="38"/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T29" s="72"/>
      <c r="U29" s="72"/>
    </row>
    <row r="30" spans="1:21" s="1" customFormat="1" x14ac:dyDescent="0.2">
      <c r="A30" s="20">
        <v>19</v>
      </c>
      <c r="B30" s="12" t="s">
        <v>74</v>
      </c>
      <c r="C30" s="10" t="s">
        <v>212</v>
      </c>
      <c r="D30" s="38">
        <f t="shared" si="6"/>
        <v>39852695</v>
      </c>
      <c r="E30" s="38">
        <v>39852695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/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T30" s="72"/>
      <c r="U30" s="72"/>
    </row>
    <row r="31" spans="1:21" x14ac:dyDescent="0.2">
      <c r="A31" s="20">
        <v>20</v>
      </c>
      <c r="B31" s="12" t="s">
        <v>75</v>
      </c>
      <c r="C31" s="10" t="s">
        <v>343</v>
      </c>
      <c r="D31" s="40">
        <f t="shared" si="6"/>
        <v>267876632</v>
      </c>
      <c r="E31" s="40">
        <v>267862752</v>
      </c>
      <c r="F31" s="40">
        <v>13880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/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</row>
    <row r="32" spans="1:21" s="1" customFormat="1" x14ac:dyDescent="0.2">
      <c r="A32" s="20">
        <v>21</v>
      </c>
      <c r="B32" s="12" t="s">
        <v>76</v>
      </c>
      <c r="C32" s="10" t="s">
        <v>38</v>
      </c>
      <c r="D32" s="38">
        <f t="shared" si="6"/>
        <v>521033062</v>
      </c>
      <c r="E32" s="38">
        <v>473059240</v>
      </c>
      <c r="F32" s="38">
        <v>13880</v>
      </c>
      <c r="G32" s="38">
        <v>22149361</v>
      </c>
      <c r="H32" s="38">
        <v>0</v>
      </c>
      <c r="I32" s="38">
        <v>16544576</v>
      </c>
      <c r="J32" s="38">
        <v>0</v>
      </c>
      <c r="K32" s="38">
        <v>0</v>
      </c>
      <c r="L32" s="38">
        <v>9266005</v>
      </c>
      <c r="M32" s="38">
        <v>0</v>
      </c>
      <c r="N32" s="38">
        <v>545264</v>
      </c>
      <c r="O32" s="38">
        <v>0</v>
      </c>
      <c r="P32" s="38">
        <v>0</v>
      </c>
      <c r="Q32" s="38">
        <v>0</v>
      </c>
      <c r="R32" s="38">
        <v>0</v>
      </c>
      <c r="T32" s="72"/>
      <c r="U32" s="72"/>
    </row>
    <row r="33" spans="1:21" s="19" customFormat="1" x14ac:dyDescent="0.2">
      <c r="A33" s="20">
        <v>22</v>
      </c>
      <c r="B33" s="21" t="s">
        <v>77</v>
      </c>
      <c r="C33" s="10" t="s">
        <v>78</v>
      </c>
      <c r="D33" s="39">
        <f t="shared" si="6"/>
        <v>0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T33" s="129"/>
      <c r="U33" s="129"/>
    </row>
    <row r="34" spans="1:21" s="1" customFormat="1" ht="12" customHeight="1" x14ac:dyDescent="0.2">
      <c r="A34" s="20">
        <v>23</v>
      </c>
      <c r="B34" s="21" t="s">
        <v>79</v>
      </c>
      <c r="C34" s="10" t="s">
        <v>80</v>
      </c>
      <c r="D34" s="38">
        <f t="shared" si="6"/>
        <v>0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T34" s="72"/>
      <c r="U34" s="72"/>
    </row>
    <row r="35" spans="1:21" s="1" customFormat="1" ht="24" x14ac:dyDescent="0.2">
      <c r="A35" s="20">
        <v>24</v>
      </c>
      <c r="B35" s="21" t="s">
        <v>81</v>
      </c>
      <c r="C35" s="10" t="s">
        <v>82</v>
      </c>
      <c r="D35" s="38">
        <f t="shared" si="6"/>
        <v>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T35" s="72"/>
      <c r="U35" s="72"/>
    </row>
    <row r="36" spans="1:21" s="1" customFormat="1" x14ac:dyDescent="0.2">
      <c r="A36" s="20">
        <v>25</v>
      </c>
      <c r="B36" s="12" t="s">
        <v>83</v>
      </c>
      <c r="C36" s="10" t="s">
        <v>84</v>
      </c>
      <c r="D36" s="38">
        <f t="shared" si="6"/>
        <v>2324006612</v>
      </c>
      <c r="E36" s="38">
        <v>1940731312</v>
      </c>
      <c r="F36" s="38">
        <v>87480230</v>
      </c>
      <c r="G36" s="38">
        <v>0</v>
      </c>
      <c r="H36" s="38">
        <v>0</v>
      </c>
      <c r="I36" s="38">
        <v>92234977</v>
      </c>
      <c r="J36" s="38">
        <v>0</v>
      </c>
      <c r="K36" s="38">
        <v>8648614</v>
      </c>
      <c r="L36" s="38">
        <v>194911479</v>
      </c>
      <c r="M36" s="38">
        <v>51722180</v>
      </c>
      <c r="N36" s="38">
        <v>1464877</v>
      </c>
      <c r="O36" s="38">
        <v>0</v>
      </c>
      <c r="P36" s="38">
        <v>0</v>
      </c>
      <c r="Q36" s="38">
        <v>24358005</v>
      </c>
      <c r="R36" s="38">
        <v>0</v>
      </c>
      <c r="T36" s="72"/>
      <c r="U36" s="72"/>
    </row>
    <row r="37" spans="1:21" s="1" customFormat="1" ht="15.75" customHeight="1" x14ac:dyDescent="0.2">
      <c r="A37" s="20">
        <v>26</v>
      </c>
      <c r="B37" s="21" t="s">
        <v>85</v>
      </c>
      <c r="C37" s="10" t="s">
        <v>86</v>
      </c>
      <c r="D37" s="38">
        <f t="shared" si="6"/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/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T37" s="72"/>
      <c r="U37" s="72"/>
    </row>
    <row r="38" spans="1:21" s="1" customFormat="1" x14ac:dyDescent="0.2">
      <c r="A38" s="20">
        <v>27</v>
      </c>
      <c r="B38" s="13" t="s">
        <v>87</v>
      </c>
      <c r="C38" s="10" t="s">
        <v>88</v>
      </c>
      <c r="D38" s="38">
        <f t="shared" si="6"/>
        <v>0</v>
      </c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T38" s="72"/>
      <c r="U38" s="72"/>
    </row>
    <row r="39" spans="1:21" s="19" customFormat="1" x14ac:dyDescent="0.2">
      <c r="A39" s="20">
        <v>28</v>
      </c>
      <c r="B39" s="13" t="s">
        <v>89</v>
      </c>
      <c r="C39" s="10" t="s">
        <v>39</v>
      </c>
      <c r="D39" s="39">
        <f t="shared" si="6"/>
        <v>617222101</v>
      </c>
      <c r="E39" s="39">
        <v>566915552</v>
      </c>
      <c r="F39" s="39">
        <v>29655</v>
      </c>
      <c r="G39" s="39">
        <v>0</v>
      </c>
      <c r="H39" s="39">
        <v>109532</v>
      </c>
      <c r="I39" s="39">
        <v>17013951</v>
      </c>
      <c r="J39" s="39">
        <v>0</v>
      </c>
      <c r="K39" s="39">
        <v>0</v>
      </c>
      <c r="L39" s="39">
        <v>33153411</v>
      </c>
      <c r="M39" s="39">
        <v>0</v>
      </c>
      <c r="N39" s="39">
        <v>1192245</v>
      </c>
      <c r="O39" s="39">
        <v>0</v>
      </c>
      <c r="P39" s="39">
        <v>0</v>
      </c>
      <c r="Q39" s="39">
        <v>0</v>
      </c>
      <c r="R39" s="39">
        <v>0</v>
      </c>
      <c r="T39" s="129"/>
      <c r="U39" s="129"/>
    </row>
    <row r="40" spans="1:21" x14ac:dyDescent="0.2">
      <c r="A40" s="20">
        <v>29</v>
      </c>
      <c r="B40" s="12" t="s">
        <v>90</v>
      </c>
      <c r="C40" s="10" t="s">
        <v>37</v>
      </c>
      <c r="D40" s="40">
        <f t="shared" si="6"/>
        <v>772618875</v>
      </c>
      <c r="E40" s="40">
        <v>664838511</v>
      </c>
      <c r="F40" s="40">
        <v>329500</v>
      </c>
      <c r="G40" s="40">
        <v>0</v>
      </c>
      <c r="H40" s="40">
        <v>0</v>
      </c>
      <c r="I40" s="40">
        <v>76536764</v>
      </c>
      <c r="J40" s="40">
        <v>0</v>
      </c>
      <c r="K40" s="40">
        <v>831827</v>
      </c>
      <c r="L40" s="40">
        <v>30082273</v>
      </c>
      <c r="M40" s="40">
        <v>0</v>
      </c>
      <c r="N40" s="40">
        <v>817896</v>
      </c>
      <c r="O40" s="40">
        <v>0</v>
      </c>
      <c r="P40" s="40">
        <v>0</v>
      </c>
      <c r="Q40" s="40">
        <v>0</v>
      </c>
      <c r="R40" s="40">
        <v>0</v>
      </c>
    </row>
    <row r="41" spans="1:21" s="1" customFormat="1" x14ac:dyDescent="0.2">
      <c r="A41" s="20">
        <v>30</v>
      </c>
      <c r="B41" s="13" t="s">
        <v>91</v>
      </c>
      <c r="C41" s="10" t="s">
        <v>16</v>
      </c>
      <c r="D41" s="38">
        <f t="shared" si="6"/>
        <v>68890402</v>
      </c>
      <c r="E41" s="38">
        <v>68890402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/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T41" s="72"/>
      <c r="U41" s="72"/>
    </row>
    <row r="42" spans="1:21" s="1" customFormat="1" x14ac:dyDescent="0.2">
      <c r="A42" s="20">
        <v>31</v>
      </c>
      <c r="B42" s="21" t="s">
        <v>92</v>
      </c>
      <c r="C42" s="10" t="s">
        <v>21</v>
      </c>
      <c r="D42" s="38">
        <f t="shared" si="6"/>
        <v>392764868</v>
      </c>
      <c r="E42" s="38">
        <v>380791319</v>
      </c>
      <c r="F42" s="38">
        <v>326459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8">
        <v>11647090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0</v>
      </c>
      <c r="T42" s="72"/>
      <c r="U42" s="72"/>
    </row>
    <row r="43" spans="1:21" s="1" customFormat="1" x14ac:dyDescent="0.2">
      <c r="A43" s="20">
        <v>32</v>
      </c>
      <c r="B43" s="13" t="s">
        <v>93</v>
      </c>
      <c r="C43" s="10" t="s">
        <v>24</v>
      </c>
      <c r="D43" s="38">
        <f t="shared" si="6"/>
        <v>84212001</v>
      </c>
      <c r="E43" s="38">
        <v>84092512</v>
      </c>
      <c r="F43" s="38">
        <v>0</v>
      </c>
      <c r="G43" s="38">
        <v>0</v>
      </c>
      <c r="H43" s="38">
        <v>119489</v>
      </c>
      <c r="I43" s="38">
        <v>0</v>
      </c>
      <c r="J43" s="38">
        <v>0</v>
      </c>
      <c r="K43" s="38">
        <v>0</v>
      </c>
      <c r="L43" s="38"/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T43" s="72"/>
      <c r="U43" s="72"/>
    </row>
    <row r="44" spans="1:21" x14ac:dyDescent="0.2">
      <c r="A44" s="20">
        <v>33</v>
      </c>
      <c r="B44" s="12" t="s">
        <v>94</v>
      </c>
      <c r="C44" s="10" t="s">
        <v>213</v>
      </c>
      <c r="D44" s="40">
        <f t="shared" si="6"/>
        <v>276825848</v>
      </c>
      <c r="E44" s="40">
        <v>276825848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/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</row>
    <row r="45" spans="1:21" s="1" customFormat="1" x14ac:dyDescent="0.2">
      <c r="A45" s="20">
        <v>34</v>
      </c>
      <c r="B45" s="14" t="s">
        <v>95</v>
      </c>
      <c r="C45" s="15" t="s">
        <v>214</v>
      </c>
      <c r="D45" s="38">
        <f t="shared" si="6"/>
        <v>77465553</v>
      </c>
      <c r="E45" s="38">
        <v>77465553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/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T45" s="72"/>
      <c r="U45" s="72"/>
    </row>
    <row r="46" spans="1:21" s="1" customFormat="1" x14ac:dyDescent="0.2">
      <c r="A46" s="20">
        <v>35</v>
      </c>
      <c r="B46" s="12" t="s">
        <v>96</v>
      </c>
      <c r="C46" s="10" t="s">
        <v>215</v>
      </c>
      <c r="D46" s="38">
        <f t="shared" si="6"/>
        <v>49370137</v>
      </c>
      <c r="E46" s="38">
        <v>49330307</v>
      </c>
      <c r="F46" s="38">
        <v>0</v>
      </c>
      <c r="G46" s="38">
        <v>0</v>
      </c>
      <c r="H46" s="38">
        <v>39830</v>
      </c>
      <c r="I46" s="38">
        <v>0</v>
      </c>
      <c r="J46" s="38">
        <v>0</v>
      </c>
      <c r="K46" s="38">
        <v>0</v>
      </c>
      <c r="L46" s="38"/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0</v>
      </c>
      <c r="T46" s="72"/>
      <c r="U46" s="72"/>
    </row>
    <row r="47" spans="1:21" s="1" customFormat="1" x14ac:dyDescent="0.2">
      <c r="A47" s="20">
        <v>36</v>
      </c>
      <c r="B47" s="12" t="s">
        <v>97</v>
      </c>
      <c r="C47" s="10" t="s">
        <v>23</v>
      </c>
      <c r="D47" s="38">
        <f t="shared" si="6"/>
        <v>73097605</v>
      </c>
      <c r="E47" s="38">
        <v>73087648</v>
      </c>
      <c r="F47" s="38">
        <v>0</v>
      </c>
      <c r="G47" s="38">
        <v>0</v>
      </c>
      <c r="H47" s="38">
        <v>9957</v>
      </c>
      <c r="I47" s="38">
        <v>0</v>
      </c>
      <c r="J47" s="38">
        <v>0</v>
      </c>
      <c r="K47" s="38">
        <v>0</v>
      </c>
      <c r="L47" s="38"/>
      <c r="M47" s="38">
        <v>0</v>
      </c>
      <c r="N47" s="38">
        <v>0</v>
      </c>
      <c r="O47" s="38">
        <v>0</v>
      </c>
      <c r="P47" s="38">
        <v>0</v>
      </c>
      <c r="Q47" s="38">
        <v>0</v>
      </c>
      <c r="R47" s="38">
        <v>0</v>
      </c>
      <c r="T47" s="72"/>
      <c r="U47" s="72"/>
    </row>
    <row r="48" spans="1:21" s="1" customFormat="1" x14ac:dyDescent="0.2">
      <c r="A48" s="20">
        <v>37</v>
      </c>
      <c r="B48" s="21" t="s">
        <v>98</v>
      </c>
      <c r="C48" s="10" t="s">
        <v>20</v>
      </c>
      <c r="D48" s="38">
        <f t="shared" si="6"/>
        <v>38212557</v>
      </c>
      <c r="E48" s="38">
        <v>38212557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/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T48" s="72"/>
      <c r="U48" s="72"/>
    </row>
    <row r="49" spans="1:21" s="1" customFormat="1" x14ac:dyDescent="0.2">
      <c r="A49" s="20">
        <v>38</v>
      </c>
      <c r="B49" s="13" t="s">
        <v>99</v>
      </c>
      <c r="C49" s="10" t="s">
        <v>100</v>
      </c>
      <c r="D49" s="38">
        <f t="shared" si="6"/>
        <v>65476720</v>
      </c>
      <c r="E49" s="38">
        <v>47912240</v>
      </c>
      <c r="F49" s="38">
        <v>41640</v>
      </c>
      <c r="G49" s="38">
        <v>0</v>
      </c>
      <c r="H49" s="38">
        <v>0</v>
      </c>
      <c r="I49" s="38">
        <v>6411872</v>
      </c>
      <c r="J49" s="38">
        <v>0</v>
      </c>
      <c r="K49" s="38">
        <v>0</v>
      </c>
      <c r="L49" s="38">
        <v>11110968</v>
      </c>
      <c r="M49" s="38">
        <v>0</v>
      </c>
      <c r="N49" s="38">
        <v>0</v>
      </c>
      <c r="O49" s="38">
        <v>0</v>
      </c>
      <c r="P49" s="38">
        <v>0</v>
      </c>
      <c r="Q49" s="38">
        <v>0</v>
      </c>
      <c r="R49" s="38">
        <v>0</v>
      </c>
      <c r="T49" s="72"/>
      <c r="U49" s="72"/>
    </row>
    <row r="50" spans="1:21" s="19" customFormat="1" x14ac:dyDescent="0.2">
      <c r="A50" s="20">
        <v>39</v>
      </c>
      <c r="B50" s="21" t="s">
        <v>101</v>
      </c>
      <c r="C50" s="10" t="s">
        <v>102</v>
      </c>
      <c r="D50" s="39">
        <f t="shared" si="6"/>
        <v>595785892</v>
      </c>
      <c r="E50" s="39">
        <v>592173187</v>
      </c>
      <c r="F50" s="39">
        <v>13880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3598825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T50" s="129"/>
      <c r="U50" s="129"/>
    </row>
    <row r="51" spans="1:21" s="1" customFormat="1" x14ac:dyDescent="0.2">
      <c r="A51" s="20">
        <v>40</v>
      </c>
      <c r="B51" s="12" t="s">
        <v>103</v>
      </c>
      <c r="C51" s="10" t="s">
        <v>220</v>
      </c>
      <c r="D51" s="38">
        <f t="shared" si="6"/>
        <v>75169252</v>
      </c>
      <c r="E51" s="38">
        <v>75099550</v>
      </c>
      <c r="F51" s="38">
        <v>0</v>
      </c>
      <c r="G51" s="38">
        <v>0</v>
      </c>
      <c r="H51" s="38">
        <v>69702</v>
      </c>
      <c r="I51" s="38">
        <v>0</v>
      </c>
      <c r="J51" s="38">
        <v>0</v>
      </c>
      <c r="K51" s="38">
        <v>0</v>
      </c>
      <c r="L51" s="38"/>
      <c r="M51" s="38">
        <v>0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T51" s="72"/>
      <c r="U51" s="72"/>
    </row>
    <row r="52" spans="1:21" s="1" customFormat="1" ht="10.5" customHeight="1" x14ac:dyDescent="0.2">
      <c r="A52" s="20">
        <v>41</v>
      </c>
      <c r="B52" s="12" t="s">
        <v>104</v>
      </c>
      <c r="C52" s="10" t="s">
        <v>2</v>
      </c>
      <c r="D52" s="38">
        <f t="shared" si="6"/>
        <v>357974414</v>
      </c>
      <c r="E52" s="38">
        <v>357930553</v>
      </c>
      <c r="F52" s="38">
        <v>43861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8"/>
      <c r="M52" s="38">
        <v>0</v>
      </c>
      <c r="N52" s="38">
        <v>0</v>
      </c>
      <c r="O52" s="38">
        <v>0</v>
      </c>
      <c r="P52" s="38">
        <v>0</v>
      </c>
      <c r="Q52" s="38">
        <v>0</v>
      </c>
      <c r="R52" s="38">
        <v>0</v>
      </c>
      <c r="T52" s="72"/>
      <c r="U52" s="72"/>
    </row>
    <row r="53" spans="1:21" s="1" customFormat="1" x14ac:dyDescent="0.2">
      <c r="A53" s="20">
        <v>42</v>
      </c>
      <c r="B53" s="21" t="s">
        <v>105</v>
      </c>
      <c r="C53" s="10" t="s">
        <v>3</v>
      </c>
      <c r="D53" s="38">
        <f t="shared" si="6"/>
        <v>55640811</v>
      </c>
      <c r="E53" s="38">
        <v>55640811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/>
      <c r="M53" s="38">
        <v>0</v>
      </c>
      <c r="N53" s="38">
        <v>0</v>
      </c>
      <c r="O53" s="38">
        <v>0</v>
      </c>
      <c r="P53" s="38">
        <v>0</v>
      </c>
      <c r="Q53" s="38">
        <v>0</v>
      </c>
      <c r="R53" s="38">
        <v>0</v>
      </c>
      <c r="T53" s="72"/>
      <c r="U53" s="72"/>
    </row>
    <row r="54" spans="1:21" s="1" customFormat="1" x14ac:dyDescent="0.2">
      <c r="A54" s="20">
        <v>43</v>
      </c>
      <c r="B54" s="13" t="s">
        <v>151</v>
      </c>
      <c r="C54" s="10" t="s">
        <v>32</v>
      </c>
      <c r="D54" s="38">
        <f t="shared" si="6"/>
        <v>103236810</v>
      </c>
      <c r="E54" s="38">
        <v>103151538</v>
      </c>
      <c r="F54" s="38">
        <v>55400</v>
      </c>
      <c r="G54" s="38">
        <v>0</v>
      </c>
      <c r="H54" s="38">
        <v>29872</v>
      </c>
      <c r="I54" s="38">
        <v>0</v>
      </c>
      <c r="J54" s="38">
        <v>0</v>
      </c>
      <c r="K54" s="38">
        <v>0</v>
      </c>
      <c r="L54" s="38"/>
      <c r="M54" s="38">
        <v>0</v>
      </c>
      <c r="N54" s="38">
        <v>0</v>
      </c>
      <c r="O54" s="38">
        <v>0</v>
      </c>
      <c r="P54" s="38">
        <v>0</v>
      </c>
      <c r="Q54" s="38">
        <v>0</v>
      </c>
      <c r="R54" s="38">
        <v>0</v>
      </c>
      <c r="T54" s="72"/>
      <c r="U54" s="72"/>
    </row>
    <row r="55" spans="1:21" s="1" customFormat="1" x14ac:dyDescent="0.2">
      <c r="A55" s="20">
        <v>44</v>
      </c>
      <c r="B55" s="21" t="s">
        <v>106</v>
      </c>
      <c r="C55" s="10" t="s">
        <v>216</v>
      </c>
      <c r="D55" s="38">
        <f t="shared" si="6"/>
        <v>89687533</v>
      </c>
      <c r="E55" s="38">
        <v>89658204</v>
      </c>
      <c r="F55" s="38">
        <v>29329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/>
      <c r="M55" s="38">
        <v>0</v>
      </c>
      <c r="N55" s="38">
        <v>0</v>
      </c>
      <c r="O55" s="38">
        <v>0</v>
      </c>
      <c r="P55" s="38">
        <v>0</v>
      </c>
      <c r="Q55" s="38">
        <v>0</v>
      </c>
      <c r="R55" s="38">
        <v>0</v>
      </c>
      <c r="T55" s="72"/>
      <c r="U55" s="72"/>
    </row>
    <row r="56" spans="1:21" s="1" customFormat="1" ht="10.5" customHeight="1" x14ac:dyDescent="0.2">
      <c r="A56" s="20">
        <v>45</v>
      </c>
      <c r="B56" s="13" t="s">
        <v>107</v>
      </c>
      <c r="C56" s="10" t="s">
        <v>0</v>
      </c>
      <c r="D56" s="38">
        <f t="shared" si="6"/>
        <v>123635064</v>
      </c>
      <c r="E56" s="38">
        <v>123635064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/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T56" s="72"/>
      <c r="U56" s="72"/>
    </row>
    <row r="57" spans="1:21" s="1" customFormat="1" x14ac:dyDescent="0.2">
      <c r="A57" s="20">
        <v>46</v>
      </c>
      <c r="B57" s="21" t="s">
        <v>108</v>
      </c>
      <c r="C57" s="10" t="s">
        <v>4</v>
      </c>
      <c r="D57" s="38">
        <f t="shared" si="6"/>
        <v>39715428</v>
      </c>
      <c r="E57" s="38">
        <v>39715428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8"/>
      <c r="M57" s="38">
        <v>0</v>
      </c>
      <c r="N57" s="38">
        <v>0</v>
      </c>
      <c r="O57" s="38">
        <v>0</v>
      </c>
      <c r="P57" s="38">
        <v>0</v>
      </c>
      <c r="Q57" s="38">
        <v>0</v>
      </c>
      <c r="R57" s="38">
        <v>0</v>
      </c>
      <c r="T57" s="72"/>
      <c r="U57" s="72"/>
    </row>
    <row r="58" spans="1:21" s="1" customFormat="1" x14ac:dyDescent="0.2">
      <c r="A58" s="20">
        <v>47</v>
      </c>
      <c r="B58" s="13" t="s">
        <v>109</v>
      </c>
      <c r="C58" s="10" t="s">
        <v>1</v>
      </c>
      <c r="D58" s="38">
        <f t="shared" si="6"/>
        <v>76325726</v>
      </c>
      <c r="E58" s="38">
        <v>76325726</v>
      </c>
      <c r="F58" s="38">
        <v>0</v>
      </c>
      <c r="G58" s="38">
        <v>0</v>
      </c>
      <c r="H58" s="38">
        <v>0</v>
      </c>
      <c r="I58" s="38">
        <v>0</v>
      </c>
      <c r="J58" s="38">
        <v>0</v>
      </c>
      <c r="K58" s="38">
        <v>0</v>
      </c>
      <c r="L58" s="38"/>
      <c r="M58" s="38">
        <v>0</v>
      </c>
      <c r="N58" s="38">
        <v>0</v>
      </c>
      <c r="O58" s="38">
        <v>0</v>
      </c>
      <c r="P58" s="38">
        <v>0</v>
      </c>
      <c r="Q58" s="38">
        <v>0</v>
      </c>
      <c r="R58" s="38">
        <v>0</v>
      </c>
      <c r="T58" s="72"/>
      <c r="U58" s="72"/>
    </row>
    <row r="59" spans="1:21" s="1" customFormat="1" x14ac:dyDescent="0.2">
      <c r="A59" s="20">
        <v>48</v>
      </c>
      <c r="B59" s="21" t="s">
        <v>110</v>
      </c>
      <c r="C59" s="10" t="s">
        <v>217</v>
      </c>
      <c r="D59" s="38">
        <f t="shared" si="6"/>
        <v>104957646</v>
      </c>
      <c r="E59" s="38">
        <v>104957646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38"/>
      <c r="M59" s="38">
        <v>0</v>
      </c>
      <c r="N59" s="38">
        <v>0</v>
      </c>
      <c r="O59" s="38">
        <v>0</v>
      </c>
      <c r="P59" s="38">
        <v>0</v>
      </c>
      <c r="Q59" s="38">
        <v>0</v>
      </c>
      <c r="R59" s="38">
        <v>0</v>
      </c>
      <c r="T59" s="72"/>
      <c r="U59" s="72"/>
    </row>
    <row r="60" spans="1:21" s="1" customFormat="1" x14ac:dyDescent="0.2">
      <c r="A60" s="20">
        <v>49</v>
      </c>
      <c r="B60" s="21" t="s">
        <v>111</v>
      </c>
      <c r="C60" s="10" t="s">
        <v>25</v>
      </c>
      <c r="D60" s="38">
        <f t="shared" si="6"/>
        <v>722260218</v>
      </c>
      <c r="E60" s="38">
        <v>592963166</v>
      </c>
      <c r="F60" s="38">
        <v>97160</v>
      </c>
      <c r="G60" s="38">
        <v>129130190</v>
      </c>
      <c r="H60" s="38">
        <v>69702</v>
      </c>
      <c r="I60" s="38">
        <v>0</v>
      </c>
      <c r="J60" s="38">
        <v>0</v>
      </c>
      <c r="K60" s="38">
        <v>0</v>
      </c>
      <c r="L60" s="38"/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T60" s="72"/>
      <c r="U60" s="72"/>
    </row>
    <row r="61" spans="1:21" s="1" customFormat="1" x14ac:dyDescent="0.2">
      <c r="A61" s="20">
        <v>50</v>
      </c>
      <c r="B61" s="21" t="s">
        <v>159</v>
      </c>
      <c r="C61" s="10" t="s">
        <v>52</v>
      </c>
      <c r="D61" s="38">
        <f t="shared" si="6"/>
        <v>79871568</v>
      </c>
      <c r="E61" s="38">
        <v>79801866</v>
      </c>
      <c r="F61" s="38">
        <v>0</v>
      </c>
      <c r="G61" s="38">
        <v>0</v>
      </c>
      <c r="H61" s="38">
        <v>69702</v>
      </c>
      <c r="I61" s="38">
        <v>0</v>
      </c>
      <c r="J61" s="38">
        <v>0</v>
      </c>
      <c r="K61" s="38">
        <v>0</v>
      </c>
      <c r="L61" s="38"/>
      <c r="M61" s="38"/>
      <c r="N61" s="38"/>
      <c r="O61" s="38"/>
      <c r="P61" s="38"/>
      <c r="Q61" s="38"/>
      <c r="R61" s="38"/>
      <c r="T61" s="72"/>
      <c r="U61" s="72"/>
    </row>
    <row r="62" spans="1:21" s="1" customFormat="1" x14ac:dyDescent="0.2">
      <c r="A62" s="20">
        <v>51</v>
      </c>
      <c r="B62" s="21" t="s">
        <v>112</v>
      </c>
      <c r="C62" s="10" t="s">
        <v>218</v>
      </c>
      <c r="D62" s="38">
        <f t="shared" si="6"/>
        <v>61012558</v>
      </c>
      <c r="E62" s="38">
        <v>61002601</v>
      </c>
      <c r="F62" s="38">
        <v>0</v>
      </c>
      <c r="G62" s="38">
        <v>0</v>
      </c>
      <c r="H62" s="38">
        <v>9957</v>
      </c>
      <c r="I62" s="38">
        <v>0</v>
      </c>
      <c r="J62" s="38">
        <v>0</v>
      </c>
      <c r="K62" s="38">
        <v>0</v>
      </c>
      <c r="L62" s="38"/>
      <c r="M62" s="38">
        <v>0</v>
      </c>
      <c r="N62" s="38">
        <v>0</v>
      </c>
      <c r="O62" s="38">
        <v>0</v>
      </c>
      <c r="P62" s="38">
        <v>0</v>
      </c>
      <c r="Q62" s="38">
        <v>0</v>
      </c>
      <c r="R62" s="38">
        <v>0</v>
      </c>
      <c r="T62" s="72"/>
      <c r="U62" s="72"/>
    </row>
    <row r="63" spans="1:21" s="1" customFormat="1" x14ac:dyDescent="0.2">
      <c r="A63" s="20">
        <v>52</v>
      </c>
      <c r="B63" s="13" t="s">
        <v>161</v>
      </c>
      <c r="C63" s="10" t="s">
        <v>219</v>
      </c>
      <c r="D63" s="38">
        <f t="shared" si="6"/>
        <v>64943570</v>
      </c>
      <c r="E63" s="38">
        <v>64784251</v>
      </c>
      <c r="F63" s="38">
        <v>0</v>
      </c>
      <c r="G63" s="38">
        <v>0</v>
      </c>
      <c r="H63" s="38">
        <v>159319</v>
      </c>
      <c r="I63" s="38">
        <v>0</v>
      </c>
      <c r="J63" s="38">
        <v>0</v>
      </c>
      <c r="K63" s="38">
        <v>0</v>
      </c>
      <c r="L63" s="38"/>
      <c r="M63" s="38">
        <v>0</v>
      </c>
      <c r="N63" s="38"/>
      <c r="O63" s="38"/>
      <c r="P63" s="38"/>
      <c r="Q63" s="38"/>
      <c r="R63" s="38"/>
      <c r="T63" s="72"/>
      <c r="U63" s="72"/>
    </row>
    <row r="64" spans="1:21" s="1" customFormat="1" x14ac:dyDescent="0.2">
      <c r="A64" s="20">
        <v>53</v>
      </c>
      <c r="B64" s="21" t="s">
        <v>222</v>
      </c>
      <c r="C64" s="10" t="s">
        <v>221</v>
      </c>
      <c r="D64" s="38">
        <f t="shared" si="6"/>
        <v>422812236</v>
      </c>
      <c r="E64" s="38">
        <v>269288475</v>
      </c>
      <c r="F64" s="38">
        <v>0</v>
      </c>
      <c r="G64" s="38">
        <v>0</v>
      </c>
      <c r="H64" s="38">
        <v>0</v>
      </c>
      <c r="I64" s="38">
        <v>115250824</v>
      </c>
      <c r="J64" s="38">
        <v>2296266</v>
      </c>
      <c r="K64" s="38">
        <v>0</v>
      </c>
      <c r="L64" s="38">
        <v>35976671</v>
      </c>
      <c r="M64" s="38">
        <v>0</v>
      </c>
      <c r="N64" s="38">
        <v>15844118</v>
      </c>
      <c r="O64" s="38">
        <v>14085706</v>
      </c>
      <c r="P64" s="38">
        <v>0</v>
      </c>
      <c r="Q64" s="38">
        <v>0</v>
      </c>
      <c r="R64" s="38">
        <v>0</v>
      </c>
      <c r="T64" s="72"/>
      <c r="U64" s="72"/>
    </row>
    <row r="65" spans="1:21" s="1" customFormat="1" x14ac:dyDescent="0.2">
      <c r="A65" s="20">
        <v>54</v>
      </c>
      <c r="B65" s="21" t="s">
        <v>232</v>
      </c>
      <c r="C65" s="10" t="s">
        <v>233</v>
      </c>
      <c r="D65" s="38">
        <f t="shared" si="6"/>
        <v>0</v>
      </c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T65" s="72"/>
      <c r="U65" s="72"/>
    </row>
    <row r="66" spans="1:21" s="1" customFormat="1" ht="23.25" customHeight="1" x14ac:dyDescent="0.2">
      <c r="A66" s="20">
        <v>55</v>
      </c>
      <c r="B66" s="21" t="s">
        <v>113</v>
      </c>
      <c r="C66" s="10" t="s">
        <v>51</v>
      </c>
      <c r="D66" s="38">
        <f t="shared" si="6"/>
        <v>0</v>
      </c>
      <c r="E66" s="38">
        <v>0</v>
      </c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T66" s="72"/>
      <c r="U66" s="72"/>
    </row>
    <row r="67" spans="1:21" s="1" customFormat="1" ht="27.75" customHeight="1" x14ac:dyDescent="0.2">
      <c r="A67" s="20">
        <v>56</v>
      </c>
      <c r="B67" s="13" t="s">
        <v>114</v>
      </c>
      <c r="C67" s="10" t="s">
        <v>234</v>
      </c>
      <c r="D67" s="38">
        <f t="shared" si="6"/>
        <v>0</v>
      </c>
      <c r="E67" s="38">
        <v>0</v>
      </c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T67" s="72"/>
      <c r="U67" s="72"/>
    </row>
    <row r="68" spans="1:21" s="1" customFormat="1" ht="24" x14ac:dyDescent="0.2">
      <c r="A68" s="20">
        <v>57</v>
      </c>
      <c r="B68" s="12" t="s">
        <v>115</v>
      </c>
      <c r="C68" s="10" t="s">
        <v>116</v>
      </c>
      <c r="D68" s="38">
        <f t="shared" si="6"/>
        <v>0</v>
      </c>
      <c r="E68" s="38">
        <v>0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T68" s="72"/>
      <c r="U68" s="72"/>
    </row>
    <row r="69" spans="1:21" s="1" customFormat="1" x14ac:dyDescent="0.2">
      <c r="A69" s="20">
        <v>58</v>
      </c>
      <c r="B69" s="13" t="s">
        <v>117</v>
      </c>
      <c r="C69" s="10" t="s">
        <v>235</v>
      </c>
      <c r="D69" s="38">
        <f t="shared" si="6"/>
        <v>0</v>
      </c>
      <c r="E69" s="38">
        <v>0</v>
      </c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T69" s="72"/>
      <c r="U69" s="72"/>
    </row>
    <row r="70" spans="1:21" s="1" customFormat="1" x14ac:dyDescent="0.2">
      <c r="A70" s="20">
        <v>59</v>
      </c>
      <c r="B70" s="21" t="s">
        <v>118</v>
      </c>
      <c r="C70" s="10" t="s">
        <v>325</v>
      </c>
      <c r="D70" s="38">
        <f t="shared" si="6"/>
        <v>0</v>
      </c>
      <c r="E70" s="38">
        <v>0</v>
      </c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T70" s="72"/>
      <c r="U70" s="72"/>
    </row>
    <row r="71" spans="1:21" s="1" customFormat="1" ht="24" x14ac:dyDescent="0.2">
      <c r="A71" s="20">
        <v>60</v>
      </c>
      <c r="B71" s="12" t="s">
        <v>119</v>
      </c>
      <c r="C71" s="10" t="s">
        <v>236</v>
      </c>
      <c r="D71" s="38">
        <f t="shared" si="6"/>
        <v>0</v>
      </c>
      <c r="E71" s="38">
        <v>0</v>
      </c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T71" s="72"/>
      <c r="U71" s="72"/>
    </row>
    <row r="72" spans="1:21" s="1" customFormat="1" ht="24" x14ac:dyDescent="0.2">
      <c r="A72" s="20">
        <v>61</v>
      </c>
      <c r="B72" s="12" t="s">
        <v>120</v>
      </c>
      <c r="C72" s="10" t="s">
        <v>237</v>
      </c>
      <c r="D72" s="38">
        <f t="shared" si="6"/>
        <v>0</v>
      </c>
      <c r="E72" s="38">
        <v>0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T72" s="72"/>
      <c r="U72" s="72"/>
    </row>
    <row r="73" spans="1:21" s="1" customFormat="1" x14ac:dyDescent="0.2">
      <c r="A73" s="20">
        <v>62</v>
      </c>
      <c r="B73" s="13" t="s">
        <v>121</v>
      </c>
      <c r="C73" s="10" t="s">
        <v>238</v>
      </c>
      <c r="D73" s="38">
        <f t="shared" si="6"/>
        <v>0</v>
      </c>
      <c r="E73" s="38">
        <v>0</v>
      </c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T73" s="72"/>
      <c r="U73" s="72"/>
    </row>
    <row r="74" spans="1:21" s="1" customFormat="1" x14ac:dyDescent="0.2">
      <c r="A74" s="20">
        <v>63</v>
      </c>
      <c r="B74" s="13" t="s">
        <v>122</v>
      </c>
      <c r="C74" s="10" t="s">
        <v>50</v>
      </c>
      <c r="D74" s="38">
        <f t="shared" si="6"/>
        <v>0</v>
      </c>
      <c r="E74" s="38">
        <v>0</v>
      </c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T74" s="72"/>
      <c r="U74" s="72"/>
    </row>
    <row r="75" spans="1:21" s="1" customFormat="1" x14ac:dyDescent="0.2">
      <c r="A75" s="20">
        <v>64</v>
      </c>
      <c r="B75" s="13" t="s">
        <v>123</v>
      </c>
      <c r="C75" s="10" t="s">
        <v>239</v>
      </c>
      <c r="D75" s="38">
        <f t="shared" si="6"/>
        <v>0</v>
      </c>
      <c r="E75" s="38">
        <v>0</v>
      </c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T75" s="72"/>
      <c r="U75" s="72"/>
    </row>
    <row r="76" spans="1:21" s="1" customFormat="1" ht="24" x14ac:dyDescent="0.2">
      <c r="A76" s="20">
        <v>65</v>
      </c>
      <c r="B76" s="13" t="s">
        <v>124</v>
      </c>
      <c r="C76" s="10" t="s">
        <v>240</v>
      </c>
      <c r="D76" s="38">
        <f t="shared" si="6"/>
        <v>0</v>
      </c>
      <c r="E76" s="38">
        <v>0</v>
      </c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T76" s="72"/>
      <c r="U76" s="72"/>
    </row>
    <row r="77" spans="1:21" s="1" customFormat="1" ht="24" x14ac:dyDescent="0.2">
      <c r="A77" s="20">
        <v>66</v>
      </c>
      <c r="B77" s="12" t="s">
        <v>125</v>
      </c>
      <c r="C77" s="10" t="s">
        <v>241</v>
      </c>
      <c r="D77" s="38">
        <f t="shared" ref="D77:D140" si="7">E77+F77+G77+H77+I77+J77+K77+L77</f>
        <v>0</v>
      </c>
      <c r="E77" s="38">
        <v>0</v>
      </c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T77" s="72"/>
      <c r="U77" s="72"/>
    </row>
    <row r="78" spans="1:21" s="1" customFormat="1" ht="24" x14ac:dyDescent="0.2">
      <c r="A78" s="20">
        <v>67</v>
      </c>
      <c r="B78" s="13" t="s">
        <v>126</v>
      </c>
      <c r="C78" s="10" t="s">
        <v>242</v>
      </c>
      <c r="D78" s="38">
        <f t="shared" si="7"/>
        <v>0</v>
      </c>
      <c r="E78" s="38">
        <v>0</v>
      </c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T78" s="72"/>
      <c r="U78" s="72"/>
    </row>
    <row r="79" spans="1:21" s="1" customFormat="1" ht="24" x14ac:dyDescent="0.2">
      <c r="A79" s="20">
        <v>68</v>
      </c>
      <c r="B79" s="13" t="s">
        <v>127</v>
      </c>
      <c r="C79" s="10" t="s">
        <v>243</v>
      </c>
      <c r="D79" s="38">
        <f t="shared" si="7"/>
        <v>0</v>
      </c>
      <c r="E79" s="38">
        <v>0</v>
      </c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T79" s="72"/>
      <c r="U79" s="72"/>
    </row>
    <row r="80" spans="1:21" s="1" customFormat="1" ht="24" x14ac:dyDescent="0.2">
      <c r="A80" s="20">
        <v>69</v>
      </c>
      <c r="B80" s="12" t="s">
        <v>128</v>
      </c>
      <c r="C80" s="10" t="s">
        <v>244</v>
      </c>
      <c r="D80" s="38">
        <f t="shared" si="7"/>
        <v>0</v>
      </c>
      <c r="E80" s="38">
        <v>0</v>
      </c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T80" s="72"/>
      <c r="U80" s="72"/>
    </row>
    <row r="81" spans="1:21" s="1" customFormat="1" ht="24" x14ac:dyDescent="0.2">
      <c r="A81" s="20">
        <v>70</v>
      </c>
      <c r="B81" s="12" t="s">
        <v>129</v>
      </c>
      <c r="C81" s="10" t="s">
        <v>245</v>
      </c>
      <c r="D81" s="38">
        <f t="shared" si="7"/>
        <v>0</v>
      </c>
      <c r="E81" s="38">
        <v>0</v>
      </c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T81" s="72"/>
      <c r="U81" s="72"/>
    </row>
    <row r="82" spans="1:21" s="1" customFormat="1" ht="24" x14ac:dyDescent="0.2">
      <c r="A82" s="20">
        <v>71</v>
      </c>
      <c r="B82" s="12" t="s">
        <v>130</v>
      </c>
      <c r="C82" s="10" t="s">
        <v>246</v>
      </c>
      <c r="D82" s="38">
        <f t="shared" si="7"/>
        <v>0</v>
      </c>
      <c r="E82" s="38">
        <v>0</v>
      </c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T82" s="72"/>
      <c r="U82" s="72"/>
    </row>
    <row r="83" spans="1:21" s="1" customFormat="1" x14ac:dyDescent="0.2">
      <c r="A83" s="20">
        <v>72</v>
      </c>
      <c r="B83" s="21" t="s">
        <v>131</v>
      </c>
      <c r="C83" s="10" t="s">
        <v>132</v>
      </c>
      <c r="D83" s="38">
        <f t="shared" si="7"/>
        <v>408369532</v>
      </c>
      <c r="E83" s="38">
        <v>408355652</v>
      </c>
      <c r="F83" s="38">
        <v>13880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/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T83" s="72"/>
      <c r="U83" s="72"/>
    </row>
    <row r="84" spans="1:21" s="1" customFormat="1" ht="13.5" customHeight="1" x14ac:dyDescent="0.2">
      <c r="A84" s="20">
        <v>73</v>
      </c>
      <c r="B84" s="12" t="s">
        <v>133</v>
      </c>
      <c r="C84" s="10" t="s">
        <v>247</v>
      </c>
      <c r="D84" s="38">
        <f t="shared" si="7"/>
        <v>134386305</v>
      </c>
      <c r="E84" s="38">
        <v>134187156</v>
      </c>
      <c r="F84" s="38">
        <v>0</v>
      </c>
      <c r="G84" s="38">
        <v>0</v>
      </c>
      <c r="H84" s="38">
        <v>199149</v>
      </c>
      <c r="I84" s="38">
        <v>0</v>
      </c>
      <c r="J84" s="38">
        <v>0</v>
      </c>
      <c r="K84" s="38">
        <v>0</v>
      </c>
      <c r="L84" s="38"/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T84" s="72"/>
      <c r="U84" s="72"/>
    </row>
    <row r="85" spans="1:21" s="1" customFormat="1" ht="14.25" customHeight="1" x14ac:dyDescent="0.2">
      <c r="A85" s="20">
        <v>74</v>
      </c>
      <c r="B85" s="21" t="s">
        <v>134</v>
      </c>
      <c r="C85" s="10" t="s">
        <v>35</v>
      </c>
      <c r="D85" s="38">
        <f t="shared" si="7"/>
        <v>1208037982</v>
      </c>
      <c r="E85" s="38">
        <v>1061305627</v>
      </c>
      <c r="F85" s="38">
        <v>13880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146718475</v>
      </c>
      <c r="M85" s="38">
        <v>0</v>
      </c>
      <c r="N85" s="38">
        <v>0</v>
      </c>
      <c r="O85" s="38">
        <v>0</v>
      </c>
      <c r="P85" s="38">
        <v>0</v>
      </c>
      <c r="Q85" s="38">
        <v>0</v>
      </c>
      <c r="R85" s="38">
        <v>0</v>
      </c>
      <c r="T85" s="72"/>
      <c r="U85" s="72"/>
    </row>
    <row r="86" spans="1:21" s="1" customFormat="1" x14ac:dyDescent="0.2">
      <c r="A86" s="20">
        <v>75</v>
      </c>
      <c r="B86" s="12" t="s">
        <v>135</v>
      </c>
      <c r="C86" s="10" t="s">
        <v>413</v>
      </c>
      <c r="D86" s="38">
        <f t="shared" si="7"/>
        <v>39764859</v>
      </c>
      <c r="E86" s="38">
        <v>39764859</v>
      </c>
      <c r="F86" s="38">
        <v>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/>
      <c r="M86" s="38">
        <v>0</v>
      </c>
      <c r="N86" s="38">
        <v>0</v>
      </c>
      <c r="O86" s="38">
        <v>0</v>
      </c>
      <c r="P86" s="38">
        <v>0</v>
      </c>
      <c r="Q86" s="38">
        <v>0</v>
      </c>
      <c r="R86" s="38">
        <v>0</v>
      </c>
      <c r="T86" s="72"/>
      <c r="U86" s="72"/>
    </row>
    <row r="87" spans="1:21" s="1" customFormat="1" x14ac:dyDescent="0.2">
      <c r="A87" s="20">
        <v>76</v>
      </c>
      <c r="B87" s="12" t="s">
        <v>136</v>
      </c>
      <c r="C87" s="10" t="s">
        <v>36</v>
      </c>
      <c r="D87" s="38">
        <f t="shared" si="7"/>
        <v>841385156</v>
      </c>
      <c r="E87" s="38">
        <v>621256821</v>
      </c>
      <c r="F87" s="38">
        <v>139706544</v>
      </c>
      <c r="G87" s="38">
        <v>0</v>
      </c>
      <c r="H87" s="38">
        <v>149361</v>
      </c>
      <c r="I87" s="38">
        <v>0</v>
      </c>
      <c r="J87" s="38">
        <v>0</v>
      </c>
      <c r="K87" s="38">
        <v>0</v>
      </c>
      <c r="L87" s="38">
        <v>80272430</v>
      </c>
      <c r="M87" s="38">
        <v>0</v>
      </c>
      <c r="N87" s="38">
        <v>0</v>
      </c>
      <c r="O87" s="38">
        <v>0</v>
      </c>
      <c r="P87" s="38">
        <v>0</v>
      </c>
      <c r="Q87" s="38">
        <v>0</v>
      </c>
      <c r="R87" s="38">
        <v>0</v>
      </c>
      <c r="T87" s="72"/>
      <c r="U87" s="72"/>
    </row>
    <row r="88" spans="1:21" s="1" customFormat="1" x14ac:dyDescent="0.2">
      <c r="A88" s="20">
        <v>77</v>
      </c>
      <c r="B88" s="12" t="s">
        <v>137</v>
      </c>
      <c r="C88" s="10" t="s">
        <v>49</v>
      </c>
      <c r="D88" s="38">
        <f t="shared" si="7"/>
        <v>683411485</v>
      </c>
      <c r="E88" s="38">
        <v>542618425</v>
      </c>
      <c r="F88" s="38">
        <v>0</v>
      </c>
      <c r="G88" s="38">
        <v>0</v>
      </c>
      <c r="H88" s="38">
        <v>0</v>
      </c>
      <c r="I88" s="38">
        <v>0</v>
      </c>
      <c r="J88" s="38">
        <v>0</v>
      </c>
      <c r="K88" s="38">
        <v>0</v>
      </c>
      <c r="L88" s="38">
        <v>140793060</v>
      </c>
      <c r="M88" s="38">
        <v>0</v>
      </c>
      <c r="N88" s="38">
        <v>0</v>
      </c>
      <c r="O88" s="38">
        <v>0</v>
      </c>
      <c r="P88" s="38">
        <v>0</v>
      </c>
      <c r="Q88" s="38">
        <v>0</v>
      </c>
      <c r="R88" s="38">
        <v>0</v>
      </c>
      <c r="T88" s="72"/>
      <c r="U88" s="72"/>
    </row>
    <row r="89" spans="1:21" s="1" customFormat="1" x14ac:dyDescent="0.2">
      <c r="A89" s="20">
        <v>78</v>
      </c>
      <c r="B89" s="12" t="s">
        <v>138</v>
      </c>
      <c r="C89" s="10" t="s">
        <v>228</v>
      </c>
      <c r="D89" s="38">
        <f t="shared" si="7"/>
        <v>1377295335</v>
      </c>
      <c r="E89" s="38">
        <v>931735776</v>
      </c>
      <c r="F89" s="38">
        <v>27458</v>
      </c>
      <c r="G89" s="38">
        <v>48153901</v>
      </c>
      <c r="H89" s="38">
        <v>39830</v>
      </c>
      <c r="I89" s="38">
        <v>98796893</v>
      </c>
      <c r="J89" s="38">
        <v>2663601</v>
      </c>
      <c r="K89" s="38">
        <v>0</v>
      </c>
      <c r="L89" s="38">
        <v>295877876</v>
      </c>
      <c r="M89" s="38">
        <v>0</v>
      </c>
      <c r="N89" s="38">
        <v>25879240</v>
      </c>
      <c r="O89" s="38">
        <v>11636018</v>
      </c>
      <c r="P89" s="38">
        <v>0</v>
      </c>
      <c r="Q89" s="38">
        <v>0</v>
      </c>
      <c r="R89" s="38">
        <v>0</v>
      </c>
      <c r="T89" s="72"/>
      <c r="U89" s="72"/>
    </row>
    <row r="90" spans="1:21" s="1" customFormat="1" x14ac:dyDescent="0.2">
      <c r="A90" s="20">
        <v>79</v>
      </c>
      <c r="B90" s="12" t="s">
        <v>139</v>
      </c>
      <c r="C90" s="10" t="s">
        <v>309</v>
      </c>
      <c r="D90" s="38">
        <f t="shared" si="7"/>
        <v>504133974</v>
      </c>
      <c r="E90" s="38">
        <v>468548679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35585295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T90" s="72"/>
      <c r="U90" s="72"/>
    </row>
    <row r="91" spans="1:21" s="1" customFormat="1" x14ac:dyDescent="0.2">
      <c r="A91" s="20">
        <v>80</v>
      </c>
      <c r="B91" s="13" t="s">
        <v>140</v>
      </c>
      <c r="C91" s="10" t="s">
        <v>258</v>
      </c>
      <c r="D91" s="38">
        <f t="shared" si="7"/>
        <v>0</v>
      </c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T91" s="72"/>
      <c r="U91" s="72"/>
    </row>
    <row r="92" spans="1:21" s="1" customFormat="1" ht="24" x14ac:dyDescent="0.2">
      <c r="A92" s="256">
        <v>81</v>
      </c>
      <c r="B92" s="259" t="s">
        <v>141</v>
      </c>
      <c r="C92" s="16" t="s">
        <v>248</v>
      </c>
      <c r="D92" s="38">
        <f t="shared" si="7"/>
        <v>45424837</v>
      </c>
      <c r="E92" s="38">
        <v>45424837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T92" s="72"/>
      <c r="U92" s="72"/>
    </row>
    <row r="93" spans="1:21" s="1" customFormat="1" ht="36" x14ac:dyDescent="0.2">
      <c r="A93" s="257"/>
      <c r="B93" s="260"/>
      <c r="C93" s="10" t="s">
        <v>307</v>
      </c>
      <c r="D93" s="38">
        <f t="shared" si="7"/>
        <v>0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T93" s="72"/>
      <c r="U93" s="72"/>
    </row>
    <row r="94" spans="1:21" s="1" customFormat="1" ht="24" x14ac:dyDescent="0.2">
      <c r="A94" s="257"/>
      <c r="B94" s="260"/>
      <c r="C94" s="10" t="s">
        <v>249</v>
      </c>
      <c r="D94" s="38">
        <f t="shared" si="7"/>
        <v>0</v>
      </c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T94" s="72"/>
      <c r="U94" s="72"/>
    </row>
    <row r="95" spans="1:21" s="1" customFormat="1" ht="36" x14ac:dyDescent="0.2">
      <c r="A95" s="258"/>
      <c r="B95" s="261"/>
      <c r="C95" s="22" t="s">
        <v>308</v>
      </c>
      <c r="D95" s="38">
        <f t="shared" si="7"/>
        <v>45424837</v>
      </c>
      <c r="E95" s="38">
        <v>45424837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38">
        <v>0</v>
      </c>
      <c r="N95" s="38">
        <v>0</v>
      </c>
      <c r="O95" s="38">
        <v>0</v>
      </c>
      <c r="P95" s="38">
        <v>0</v>
      </c>
      <c r="Q95" s="38">
        <v>0</v>
      </c>
      <c r="R95" s="38">
        <v>0</v>
      </c>
      <c r="T95" s="72"/>
      <c r="U95" s="72"/>
    </row>
    <row r="96" spans="1:21" s="1" customFormat="1" ht="24" x14ac:dyDescent="0.2">
      <c r="A96" s="20">
        <v>82</v>
      </c>
      <c r="B96" s="13" t="s">
        <v>142</v>
      </c>
      <c r="C96" s="10" t="s">
        <v>48</v>
      </c>
      <c r="D96" s="38">
        <f t="shared" si="7"/>
        <v>0</v>
      </c>
      <c r="E96" s="38">
        <v>0</v>
      </c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T96" s="72"/>
      <c r="U96" s="72"/>
    </row>
    <row r="97" spans="1:21" s="1" customFormat="1" x14ac:dyDescent="0.2">
      <c r="A97" s="20">
        <v>83</v>
      </c>
      <c r="B97" s="13" t="s">
        <v>143</v>
      </c>
      <c r="C97" s="10" t="s">
        <v>144</v>
      </c>
      <c r="D97" s="38">
        <f t="shared" si="7"/>
        <v>0</v>
      </c>
      <c r="E97" s="38">
        <v>0</v>
      </c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T97" s="72"/>
      <c r="U97" s="72"/>
    </row>
    <row r="98" spans="1:21" s="1" customFormat="1" x14ac:dyDescent="0.2">
      <c r="A98" s="20">
        <v>84</v>
      </c>
      <c r="B98" s="21" t="s">
        <v>145</v>
      </c>
      <c r="C98" s="10" t="s">
        <v>146</v>
      </c>
      <c r="D98" s="38">
        <f t="shared" si="7"/>
        <v>282787369</v>
      </c>
      <c r="E98" s="38">
        <v>282787369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/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T98" s="72"/>
      <c r="U98" s="72"/>
    </row>
    <row r="99" spans="1:21" s="1" customFormat="1" x14ac:dyDescent="0.2">
      <c r="A99" s="20">
        <v>85</v>
      </c>
      <c r="B99" s="13" t="s">
        <v>147</v>
      </c>
      <c r="C99" s="10" t="s">
        <v>27</v>
      </c>
      <c r="D99" s="38">
        <f t="shared" si="7"/>
        <v>45284013</v>
      </c>
      <c r="E99" s="38">
        <v>45284013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/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T99" s="72"/>
      <c r="U99" s="72"/>
    </row>
    <row r="100" spans="1:21" s="1" customFormat="1" x14ac:dyDescent="0.2">
      <c r="A100" s="20">
        <v>86</v>
      </c>
      <c r="B100" s="21" t="s">
        <v>148</v>
      </c>
      <c r="C100" s="10" t="s">
        <v>12</v>
      </c>
      <c r="D100" s="38">
        <f t="shared" si="7"/>
        <v>49907921</v>
      </c>
      <c r="E100" s="38">
        <v>49907921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/>
      <c r="M100" s="38">
        <v>0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T100" s="72"/>
      <c r="U100" s="72"/>
    </row>
    <row r="101" spans="1:21" s="1" customFormat="1" x14ac:dyDescent="0.2">
      <c r="A101" s="20">
        <v>87</v>
      </c>
      <c r="B101" s="21" t="s">
        <v>149</v>
      </c>
      <c r="C101" s="10" t="s">
        <v>26</v>
      </c>
      <c r="D101" s="38">
        <f t="shared" si="7"/>
        <v>134006790</v>
      </c>
      <c r="E101" s="38">
        <v>134006790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/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T101" s="72"/>
      <c r="U101" s="72"/>
    </row>
    <row r="102" spans="1:21" s="1" customFormat="1" x14ac:dyDescent="0.2">
      <c r="A102" s="20">
        <v>88</v>
      </c>
      <c r="B102" s="13" t="s">
        <v>150</v>
      </c>
      <c r="C102" s="10" t="s">
        <v>42</v>
      </c>
      <c r="D102" s="38">
        <f t="shared" si="7"/>
        <v>63839823</v>
      </c>
      <c r="E102" s="38">
        <v>63680504</v>
      </c>
      <c r="F102" s="38">
        <v>0</v>
      </c>
      <c r="G102" s="38">
        <v>0</v>
      </c>
      <c r="H102" s="38">
        <v>159319</v>
      </c>
      <c r="I102" s="38">
        <v>0</v>
      </c>
      <c r="J102" s="38">
        <v>0</v>
      </c>
      <c r="K102" s="38">
        <v>0</v>
      </c>
      <c r="L102" s="38"/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T102" s="72"/>
      <c r="U102" s="72"/>
    </row>
    <row r="103" spans="1:21" s="1" customFormat="1" x14ac:dyDescent="0.2">
      <c r="A103" s="20">
        <v>89</v>
      </c>
      <c r="B103" s="12" t="s">
        <v>152</v>
      </c>
      <c r="C103" s="10" t="s">
        <v>28</v>
      </c>
      <c r="D103" s="38">
        <f t="shared" si="7"/>
        <v>88418277</v>
      </c>
      <c r="E103" s="38">
        <v>88418277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/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T103" s="72"/>
      <c r="U103" s="72"/>
    </row>
    <row r="104" spans="1:21" s="1" customFormat="1" x14ac:dyDescent="0.2">
      <c r="A104" s="20">
        <v>90</v>
      </c>
      <c r="B104" s="12" t="s">
        <v>153</v>
      </c>
      <c r="C104" s="10" t="s">
        <v>29</v>
      </c>
      <c r="D104" s="38">
        <f t="shared" si="7"/>
        <v>130791467</v>
      </c>
      <c r="E104" s="38">
        <v>130731722</v>
      </c>
      <c r="F104" s="38">
        <v>0</v>
      </c>
      <c r="G104" s="38">
        <v>0</v>
      </c>
      <c r="H104" s="38">
        <v>59745</v>
      </c>
      <c r="I104" s="38">
        <v>0</v>
      </c>
      <c r="J104" s="38">
        <v>0</v>
      </c>
      <c r="K104" s="38">
        <v>0</v>
      </c>
      <c r="L104" s="38"/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T104" s="72"/>
      <c r="U104" s="72"/>
    </row>
    <row r="105" spans="1:21" s="1" customFormat="1" ht="12" customHeight="1" x14ac:dyDescent="0.2">
      <c r="A105" s="20">
        <v>91</v>
      </c>
      <c r="B105" s="21" t="s">
        <v>154</v>
      </c>
      <c r="C105" s="10" t="s">
        <v>14</v>
      </c>
      <c r="D105" s="38">
        <f t="shared" si="7"/>
        <v>48785245</v>
      </c>
      <c r="E105" s="38">
        <v>48745415</v>
      </c>
      <c r="F105" s="38">
        <v>0</v>
      </c>
      <c r="G105" s="38">
        <v>0</v>
      </c>
      <c r="H105" s="38">
        <v>39830</v>
      </c>
      <c r="I105" s="38">
        <v>0</v>
      </c>
      <c r="J105" s="38">
        <v>0</v>
      </c>
      <c r="K105" s="38">
        <v>0</v>
      </c>
      <c r="L105" s="38"/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T105" s="72"/>
      <c r="U105" s="72"/>
    </row>
    <row r="106" spans="1:21" s="19" customFormat="1" x14ac:dyDescent="0.2">
      <c r="A106" s="20">
        <v>92</v>
      </c>
      <c r="B106" s="12" t="s">
        <v>155</v>
      </c>
      <c r="C106" s="10" t="s">
        <v>30</v>
      </c>
      <c r="D106" s="39">
        <f t="shared" si="7"/>
        <v>64538150</v>
      </c>
      <c r="E106" s="39">
        <v>64538150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39"/>
      <c r="M106" s="39">
        <v>0</v>
      </c>
      <c r="N106" s="39">
        <v>0</v>
      </c>
      <c r="O106" s="39">
        <v>0</v>
      </c>
      <c r="P106" s="39">
        <v>0</v>
      </c>
      <c r="Q106" s="39">
        <v>0</v>
      </c>
      <c r="R106" s="39">
        <v>0</v>
      </c>
      <c r="T106" s="129"/>
      <c r="U106" s="129"/>
    </row>
    <row r="107" spans="1:21" s="1" customFormat="1" x14ac:dyDescent="0.2">
      <c r="A107" s="20">
        <v>93</v>
      </c>
      <c r="B107" s="12" t="s">
        <v>156</v>
      </c>
      <c r="C107" s="10" t="s">
        <v>15</v>
      </c>
      <c r="D107" s="38">
        <f t="shared" si="7"/>
        <v>106646328</v>
      </c>
      <c r="E107" s="38">
        <v>97687028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8959300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T107" s="72"/>
      <c r="U107" s="72"/>
    </row>
    <row r="108" spans="1:21" s="1" customFormat="1" x14ac:dyDescent="0.2">
      <c r="A108" s="20">
        <v>94</v>
      </c>
      <c r="B108" s="13" t="s">
        <v>157</v>
      </c>
      <c r="C108" s="10" t="s">
        <v>13</v>
      </c>
      <c r="D108" s="38">
        <f t="shared" si="7"/>
        <v>301148396</v>
      </c>
      <c r="E108" s="38">
        <v>244668878</v>
      </c>
      <c r="F108" s="38">
        <v>1290543</v>
      </c>
      <c r="G108" s="38">
        <v>0</v>
      </c>
      <c r="H108" s="38">
        <v>19915</v>
      </c>
      <c r="I108" s="38">
        <v>41743750</v>
      </c>
      <c r="J108" s="38">
        <v>177149</v>
      </c>
      <c r="K108" s="38">
        <v>0</v>
      </c>
      <c r="L108" s="38">
        <v>13248161</v>
      </c>
      <c r="M108" s="38">
        <v>0</v>
      </c>
      <c r="N108" s="38">
        <v>1192245</v>
      </c>
      <c r="O108" s="38">
        <v>0</v>
      </c>
      <c r="P108" s="38">
        <v>0</v>
      </c>
      <c r="Q108" s="38">
        <v>0</v>
      </c>
      <c r="R108" s="38">
        <v>0</v>
      </c>
      <c r="T108" s="72"/>
      <c r="U108" s="72"/>
    </row>
    <row r="109" spans="1:21" s="1" customFormat="1" x14ac:dyDescent="0.2">
      <c r="A109" s="20">
        <v>95</v>
      </c>
      <c r="B109" s="21" t="s">
        <v>158</v>
      </c>
      <c r="C109" s="10" t="s">
        <v>31</v>
      </c>
      <c r="D109" s="38">
        <f t="shared" si="7"/>
        <v>48334393</v>
      </c>
      <c r="E109" s="38">
        <v>48334393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/>
      <c r="M109" s="38">
        <v>0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T109" s="72"/>
      <c r="U109" s="72"/>
    </row>
    <row r="110" spans="1:21" s="1" customFormat="1" x14ac:dyDescent="0.2">
      <c r="A110" s="20">
        <v>96</v>
      </c>
      <c r="B110" s="12" t="s">
        <v>160</v>
      </c>
      <c r="C110" s="10" t="s">
        <v>33</v>
      </c>
      <c r="D110" s="38">
        <f t="shared" si="7"/>
        <v>116312961</v>
      </c>
      <c r="E110" s="38">
        <v>116312961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/>
      <c r="M110" s="38">
        <v>0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T110" s="72"/>
      <c r="U110" s="72"/>
    </row>
    <row r="111" spans="1:21" s="1" customFormat="1" ht="13.5" customHeight="1" x14ac:dyDescent="0.2">
      <c r="A111" s="20">
        <v>97</v>
      </c>
      <c r="B111" s="12" t="s">
        <v>162</v>
      </c>
      <c r="C111" s="10" t="s">
        <v>163</v>
      </c>
      <c r="D111" s="38">
        <f t="shared" si="7"/>
        <v>0</v>
      </c>
      <c r="E111" s="38">
        <v>0</v>
      </c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T111" s="72"/>
      <c r="U111" s="72"/>
    </row>
    <row r="112" spans="1:21" s="1" customFormat="1" x14ac:dyDescent="0.2">
      <c r="A112" s="20">
        <v>98</v>
      </c>
      <c r="B112" s="12" t="s">
        <v>164</v>
      </c>
      <c r="C112" s="10" t="s">
        <v>165</v>
      </c>
      <c r="D112" s="38">
        <f t="shared" si="7"/>
        <v>0</v>
      </c>
      <c r="E112" s="38">
        <v>0</v>
      </c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T112" s="72"/>
      <c r="U112" s="72"/>
    </row>
    <row r="113" spans="1:21" s="1" customFormat="1" x14ac:dyDescent="0.2">
      <c r="A113" s="20">
        <v>99</v>
      </c>
      <c r="B113" s="21" t="s">
        <v>166</v>
      </c>
      <c r="C113" s="10" t="s">
        <v>167</v>
      </c>
      <c r="D113" s="38">
        <f t="shared" si="7"/>
        <v>0</v>
      </c>
      <c r="E113" s="38">
        <v>0</v>
      </c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T113" s="72"/>
      <c r="U113" s="72"/>
    </row>
    <row r="114" spans="1:21" s="1" customFormat="1" ht="12.75" customHeight="1" x14ac:dyDescent="0.2">
      <c r="A114" s="20">
        <v>100</v>
      </c>
      <c r="B114" s="21" t="s">
        <v>168</v>
      </c>
      <c r="C114" s="10" t="s">
        <v>169</v>
      </c>
      <c r="D114" s="38">
        <f t="shared" si="7"/>
        <v>0</v>
      </c>
      <c r="E114" s="38">
        <v>0</v>
      </c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T114" s="72"/>
      <c r="U114" s="72"/>
    </row>
    <row r="115" spans="1:21" s="1" customFormat="1" ht="24" x14ac:dyDescent="0.2">
      <c r="A115" s="20">
        <v>101</v>
      </c>
      <c r="B115" s="21" t="s">
        <v>170</v>
      </c>
      <c r="C115" s="10" t="s">
        <v>171</v>
      </c>
      <c r="D115" s="38">
        <f t="shared" si="7"/>
        <v>0</v>
      </c>
      <c r="E115" s="38">
        <v>0</v>
      </c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T115" s="72"/>
      <c r="U115" s="72"/>
    </row>
    <row r="116" spans="1:21" s="1" customFormat="1" x14ac:dyDescent="0.2">
      <c r="A116" s="20">
        <v>102</v>
      </c>
      <c r="B116" s="21" t="s">
        <v>172</v>
      </c>
      <c r="C116" s="10" t="s">
        <v>173</v>
      </c>
      <c r="D116" s="38">
        <f t="shared" si="7"/>
        <v>0</v>
      </c>
      <c r="E116" s="38">
        <v>0</v>
      </c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T116" s="72"/>
      <c r="U116" s="72"/>
    </row>
    <row r="117" spans="1:21" s="1" customFormat="1" x14ac:dyDescent="0.2">
      <c r="A117" s="20">
        <v>103</v>
      </c>
      <c r="B117" s="21" t="s">
        <v>174</v>
      </c>
      <c r="C117" s="10" t="s">
        <v>175</v>
      </c>
      <c r="D117" s="38">
        <f t="shared" si="7"/>
        <v>0</v>
      </c>
      <c r="E117" s="38">
        <v>0</v>
      </c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T117" s="72"/>
      <c r="U117" s="72"/>
    </row>
    <row r="118" spans="1:21" s="1" customFormat="1" x14ac:dyDescent="0.2">
      <c r="A118" s="20">
        <v>104</v>
      </c>
      <c r="B118" s="17" t="s">
        <v>176</v>
      </c>
      <c r="C118" s="15" t="s">
        <v>177</v>
      </c>
      <c r="D118" s="38">
        <f t="shared" si="7"/>
        <v>0</v>
      </c>
      <c r="E118" s="38">
        <v>0</v>
      </c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T118" s="72"/>
      <c r="U118" s="72"/>
    </row>
    <row r="119" spans="1:21" s="1" customFormat="1" x14ac:dyDescent="0.2">
      <c r="A119" s="20">
        <v>105</v>
      </c>
      <c r="B119" s="13" t="s">
        <v>178</v>
      </c>
      <c r="C119" s="10" t="s">
        <v>179</v>
      </c>
      <c r="D119" s="38">
        <f t="shared" si="7"/>
        <v>224764404</v>
      </c>
      <c r="E119" s="38">
        <v>9877301</v>
      </c>
      <c r="F119" s="38">
        <v>160692135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54194968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T119" s="72"/>
      <c r="U119" s="72"/>
    </row>
    <row r="120" spans="1:21" s="1" customFormat="1" ht="11.25" customHeight="1" x14ac:dyDescent="0.2">
      <c r="A120" s="20">
        <v>106</v>
      </c>
      <c r="B120" s="21" t="s">
        <v>180</v>
      </c>
      <c r="C120" s="10" t="s">
        <v>181</v>
      </c>
      <c r="D120" s="38">
        <f t="shared" si="7"/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</v>
      </c>
      <c r="L120" s="38"/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T120" s="72"/>
      <c r="U120" s="72"/>
    </row>
    <row r="121" spans="1:21" s="1" customFormat="1" x14ac:dyDescent="0.2">
      <c r="A121" s="20">
        <v>107</v>
      </c>
      <c r="B121" s="12" t="s">
        <v>182</v>
      </c>
      <c r="C121" s="18" t="s">
        <v>183</v>
      </c>
      <c r="D121" s="38">
        <f t="shared" si="7"/>
        <v>0</v>
      </c>
      <c r="E121" s="38">
        <v>0</v>
      </c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T121" s="72"/>
      <c r="U121" s="72"/>
    </row>
    <row r="122" spans="1:21" s="1" customFormat="1" x14ac:dyDescent="0.2">
      <c r="A122" s="20">
        <v>108</v>
      </c>
      <c r="B122" s="21" t="s">
        <v>184</v>
      </c>
      <c r="C122" s="10" t="s">
        <v>261</v>
      </c>
      <c r="D122" s="38">
        <f t="shared" si="7"/>
        <v>19661072</v>
      </c>
      <c r="E122" s="38">
        <v>19661072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/>
      <c r="M122" s="38">
        <v>0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T122" s="72"/>
      <c r="U122" s="72"/>
    </row>
    <row r="123" spans="1:21" s="1" customFormat="1" ht="14.25" customHeight="1" x14ac:dyDescent="0.2">
      <c r="A123" s="20">
        <v>109</v>
      </c>
      <c r="B123" s="13" t="s">
        <v>185</v>
      </c>
      <c r="C123" s="10" t="s">
        <v>250</v>
      </c>
      <c r="D123" s="38">
        <f t="shared" si="7"/>
        <v>0</v>
      </c>
      <c r="E123" s="38">
        <v>0</v>
      </c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T123" s="72"/>
      <c r="U123" s="72"/>
    </row>
    <row r="124" spans="1:21" s="1" customFormat="1" x14ac:dyDescent="0.2">
      <c r="A124" s="20">
        <v>110</v>
      </c>
      <c r="B124" s="12" t="s">
        <v>329</v>
      </c>
      <c r="C124" s="10" t="s">
        <v>317</v>
      </c>
      <c r="D124" s="38">
        <f t="shared" si="7"/>
        <v>0</v>
      </c>
      <c r="E124" s="38">
        <v>0</v>
      </c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T124" s="72"/>
      <c r="U124" s="72"/>
    </row>
    <row r="125" spans="1:21" s="1" customFormat="1" x14ac:dyDescent="0.2">
      <c r="A125" s="20">
        <v>111</v>
      </c>
      <c r="B125" s="53" t="s">
        <v>418</v>
      </c>
      <c r="C125" s="15" t="s">
        <v>419</v>
      </c>
      <c r="D125" s="38">
        <f t="shared" si="7"/>
        <v>0</v>
      </c>
      <c r="E125" s="38">
        <v>0</v>
      </c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T125" s="72"/>
      <c r="U125" s="72"/>
    </row>
    <row r="126" spans="1:21" s="1" customFormat="1" ht="13.5" customHeight="1" x14ac:dyDescent="0.2">
      <c r="A126" s="20">
        <v>112</v>
      </c>
      <c r="B126" s="13" t="s">
        <v>186</v>
      </c>
      <c r="C126" s="10" t="s">
        <v>320</v>
      </c>
      <c r="D126" s="38">
        <f t="shared" si="7"/>
        <v>0</v>
      </c>
      <c r="E126" s="38">
        <v>0</v>
      </c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T126" s="72"/>
      <c r="U126" s="72"/>
    </row>
    <row r="127" spans="1:21" s="1" customFormat="1" x14ac:dyDescent="0.2">
      <c r="A127" s="20">
        <v>113</v>
      </c>
      <c r="B127" s="21" t="s">
        <v>187</v>
      </c>
      <c r="C127" s="10" t="s">
        <v>188</v>
      </c>
      <c r="D127" s="38">
        <f t="shared" si="7"/>
        <v>0</v>
      </c>
      <c r="E127" s="38">
        <v>0</v>
      </c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T127" s="72"/>
      <c r="U127" s="72"/>
    </row>
    <row r="128" spans="1:21" s="1" customFormat="1" ht="24" x14ac:dyDescent="0.2">
      <c r="A128" s="20">
        <v>114</v>
      </c>
      <c r="B128" s="21" t="s">
        <v>189</v>
      </c>
      <c r="C128" s="35" t="s">
        <v>306</v>
      </c>
      <c r="D128" s="38">
        <f t="shared" si="7"/>
        <v>0</v>
      </c>
      <c r="E128" s="38">
        <v>0</v>
      </c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T128" s="72"/>
      <c r="U128" s="72"/>
    </row>
    <row r="129" spans="1:21" s="1" customFormat="1" x14ac:dyDescent="0.2">
      <c r="A129" s="20">
        <v>115</v>
      </c>
      <c r="B129" s="21" t="s">
        <v>190</v>
      </c>
      <c r="C129" s="10" t="s">
        <v>225</v>
      </c>
      <c r="D129" s="38">
        <f t="shared" si="7"/>
        <v>3477608950</v>
      </c>
      <c r="E129" s="38">
        <v>2076477009</v>
      </c>
      <c r="F129" s="38">
        <v>305427100</v>
      </c>
      <c r="G129" s="38">
        <v>0</v>
      </c>
      <c r="H129" s="38">
        <v>0</v>
      </c>
      <c r="I129" s="38">
        <v>180375253</v>
      </c>
      <c r="J129" s="38">
        <v>0</v>
      </c>
      <c r="K129" s="38">
        <v>15589089</v>
      </c>
      <c r="L129" s="38">
        <v>899740499</v>
      </c>
      <c r="M129" s="38">
        <v>142476640</v>
      </c>
      <c r="N129" s="38">
        <v>29557741</v>
      </c>
      <c r="O129" s="38">
        <v>0</v>
      </c>
      <c r="P129" s="38">
        <v>0</v>
      </c>
      <c r="Q129" s="38">
        <v>97432020</v>
      </c>
      <c r="R129" s="38">
        <v>126627552</v>
      </c>
      <c r="T129" s="72"/>
      <c r="U129" s="72"/>
    </row>
    <row r="130" spans="1:21" ht="10.5" customHeight="1" x14ac:dyDescent="0.2">
      <c r="A130" s="20">
        <v>116</v>
      </c>
      <c r="B130" s="21" t="s">
        <v>191</v>
      </c>
      <c r="C130" s="10" t="s">
        <v>192</v>
      </c>
      <c r="D130" s="40">
        <f t="shared" si="7"/>
        <v>3714917595</v>
      </c>
      <c r="E130" s="40">
        <v>112790311</v>
      </c>
      <c r="F130" s="40">
        <v>3016652953</v>
      </c>
      <c r="G130" s="40">
        <v>0</v>
      </c>
      <c r="H130" s="40">
        <v>0</v>
      </c>
      <c r="I130" s="40">
        <v>0</v>
      </c>
      <c r="J130" s="40">
        <v>0</v>
      </c>
      <c r="K130" s="40">
        <v>0</v>
      </c>
      <c r="L130" s="40">
        <v>585474331</v>
      </c>
      <c r="M130" s="40">
        <v>562276231</v>
      </c>
      <c r="N130" s="40">
        <v>0</v>
      </c>
      <c r="O130" s="40">
        <v>0</v>
      </c>
      <c r="P130" s="40">
        <v>0</v>
      </c>
      <c r="Q130" s="40">
        <v>0</v>
      </c>
      <c r="R130" s="40">
        <v>0</v>
      </c>
    </row>
    <row r="131" spans="1:21" s="1" customFormat="1" x14ac:dyDescent="0.2">
      <c r="A131" s="20">
        <v>117</v>
      </c>
      <c r="B131" s="21" t="s">
        <v>193</v>
      </c>
      <c r="C131" s="10" t="s">
        <v>40</v>
      </c>
      <c r="D131" s="38">
        <f t="shared" si="7"/>
        <v>2527986756</v>
      </c>
      <c r="E131" s="38">
        <v>701595194</v>
      </c>
      <c r="F131" s="38">
        <v>0</v>
      </c>
      <c r="G131" s="38">
        <v>0</v>
      </c>
      <c r="H131" s="38">
        <v>0</v>
      </c>
      <c r="I131" s="38">
        <v>300077190</v>
      </c>
      <c r="J131" s="38">
        <v>62150687</v>
      </c>
      <c r="K131" s="38">
        <v>62015527</v>
      </c>
      <c r="L131" s="38">
        <v>1402148158</v>
      </c>
      <c r="M131" s="38">
        <v>0</v>
      </c>
      <c r="N131" s="38">
        <v>305287233</v>
      </c>
      <c r="O131" s="38">
        <v>370380463</v>
      </c>
      <c r="P131" s="38">
        <v>361295430</v>
      </c>
      <c r="Q131" s="38">
        <v>0</v>
      </c>
      <c r="R131" s="38">
        <v>0</v>
      </c>
      <c r="T131" s="72"/>
      <c r="U131" s="72"/>
    </row>
    <row r="132" spans="1:21" s="1" customFormat="1" x14ac:dyDescent="0.2">
      <c r="A132" s="20">
        <v>118</v>
      </c>
      <c r="B132" s="12" t="s">
        <v>194</v>
      </c>
      <c r="C132" s="10" t="s">
        <v>45</v>
      </c>
      <c r="D132" s="38">
        <f t="shared" si="7"/>
        <v>1879559259</v>
      </c>
      <c r="E132" s="38">
        <v>1205949285</v>
      </c>
      <c r="F132" s="38">
        <v>389172432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8">
        <v>284437542</v>
      </c>
      <c r="M132" s="38">
        <v>43666490</v>
      </c>
      <c r="N132" s="38">
        <v>0</v>
      </c>
      <c r="O132" s="38">
        <v>0</v>
      </c>
      <c r="P132" s="38">
        <v>0</v>
      </c>
      <c r="Q132" s="38">
        <v>0</v>
      </c>
      <c r="R132" s="38">
        <v>0</v>
      </c>
      <c r="T132" s="72"/>
      <c r="U132" s="72"/>
    </row>
    <row r="133" spans="1:21" s="1" customFormat="1" x14ac:dyDescent="0.2">
      <c r="A133" s="20">
        <v>119</v>
      </c>
      <c r="B133" s="12" t="s">
        <v>195</v>
      </c>
      <c r="C133" s="10" t="s">
        <v>227</v>
      </c>
      <c r="D133" s="38">
        <f t="shared" si="7"/>
        <v>392809570</v>
      </c>
      <c r="E133" s="38">
        <v>385072958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7736612</v>
      </c>
      <c r="M133" s="38">
        <v>0</v>
      </c>
      <c r="N133" s="38">
        <v>0</v>
      </c>
      <c r="O133" s="38">
        <v>0</v>
      </c>
      <c r="P133" s="38">
        <v>0</v>
      </c>
      <c r="Q133" s="38">
        <v>0</v>
      </c>
      <c r="R133" s="38">
        <v>0</v>
      </c>
      <c r="T133" s="72"/>
      <c r="U133" s="72"/>
    </row>
    <row r="134" spans="1:21" s="1" customFormat="1" x14ac:dyDescent="0.2">
      <c r="A134" s="20">
        <v>120</v>
      </c>
      <c r="B134" s="12" t="s">
        <v>196</v>
      </c>
      <c r="C134" s="10" t="s">
        <v>47</v>
      </c>
      <c r="D134" s="38">
        <f t="shared" si="7"/>
        <v>1572540870</v>
      </c>
      <c r="E134" s="38">
        <v>1260792123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8">
        <v>311748747</v>
      </c>
      <c r="M134" s="38">
        <v>0</v>
      </c>
      <c r="N134" s="38">
        <v>0</v>
      </c>
      <c r="O134" s="38">
        <v>0</v>
      </c>
      <c r="P134" s="38">
        <v>0</v>
      </c>
      <c r="Q134" s="38">
        <v>0</v>
      </c>
      <c r="R134" s="38">
        <v>0</v>
      </c>
      <c r="T134" s="72"/>
      <c r="U134" s="72"/>
    </row>
    <row r="135" spans="1:21" s="1" customFormat="1" x14ac:dyDescent="0.2">
      <c r="A135" s="20">
        <v>121</v>
      </c>
      <c r="B135" s="21" t="s">
        <v>197</v>
      </c>
      <c r="C135" s="10" t="s">
        <v>46</v>
      </c>
      <c r="D135" s="38">
        <f t="shared" si="7"/>
        <v>0</v>
      </c>
      <c r="E135" s="38">
        <v>0</v>
      </c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T135" s="72"/>
      <c r="U135" s="72"/>
    </row>
    <row r="136" spans="1:21" s="1" customFormat="1" x14ac:dyDescent="0.2">
      <c r="A136" s="20">
        <v>122</v>
      </c>
      <c r="B136" s="21" t="s">
        <v>198</v>
      </c>
      <c r="C136" s="10" t="s">
        <v>199</v>
      </c>
      <c r="D136" s="38">
        <f t="shared" si="7"/>
        <v>0</v>
      </c>
      <c r="E136" s="38">
        <v>0</v>
      </c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T136" s="72"/>
      <c r="U136" s="72"/>
    </row>
    <row r="137" spans="1:21" s="1" customFormat="1" x14ac:dyDescent="0.2">
      <c r="A137" s="20">
        <v>123</v>
      </c>
      <c r="B137" s="21" t="s">
        <v>200</v>
      </c>
      <c r="C137" s="10" t="s">
        <v>468</v>
      </c>
      <c r="D137" s="38">
        <f t="shared" si="7"/>
        <v>420072345</v>
      </c>
      <c r="E137" s="38">
        <v>336960593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83111752</v>
      </c>
      <c r="M137" s="38">
        <v>0</v>
      </c>
      <c r="N137" s="38">
        <v>0</v>
      </c>
      <c r="O137" s="38">
        <v>0</v>
      </c>
      <c r="P137" s="38">
        <v>0</v>
      </c>
      <c r="Q137" s="38">
        <v>0</v>
      </c>
      <c r="R137" s="38">
        <v>0</v>
      </c>
      <c r="T137" s="72"/>
      <c r="U137" s="72"/>
    </row>
    <row r="138" spans="1:21" s="1" customFormat="1" x14ac:dyDescent="0.2">
      <c r="A138" s="20">
        <v>124</v>
      </c>
      <c r="B138" s="12" t="s">
        <v>201</v>
      </c>
      <c r="C138" s="10" t="s">
        <v>226</v>
      </c>
      <c r="D138" s="38">
        <f t="shared" si="7"/>
        <v>1784663062</v>
      </c>
      <c r="E138" s="38">
        <v>1398280358</v>
      </c>
      <c r="F138" s="38">
        <v>411875</v>
      </c>
      <c r="G138" s="38">
        <v>0</v>
      </c>
      <c r="H138" s="38">
        <v>59745</v>
      </c>
      <c r="I138" s="38">
        <v>129085900</v>
      </c>
      <c r="J138" s="38">
        <v>0</v>
      </c>
      <c r="K138" s="38">
        <v>48189606</v>
      </c>
      <c r="L138" s="38">
        <v>208635578</v>
      </c>
      <c r="M138" s="38">
        <v>0</v>
      </c>
      <c r="N138" s="38">
        <v>1464877</v>
      </c>
      <c r="O138" s="38">
        <v>0</v>
      </c>
      <c r="P138" s="38">
        <v>0</v>
      </c>
      <c r="Q138" s="38">
        <v>108567108</v>
      </c>
      <c r="R138" s="38">
        <v>0</v>
      </c>
      <c r="T138" s="72"/>
      <c r="U138" s="72"/>
    </row>
    <row r="139" spans="1:21" s="1" customFormat="1" ht="24" x14ac:dyDescent="0.2">
      <c r="A139" s="20">
        <v>125</v>
      </c>
      <c r="B139" s="13" t="s">
        <v>202</v>
      </c>
      <c r="C139" s="10" t="s">
        <v>459</v>
      </c>
      <c r="D139" s="38">
        <f t="shared" si="7"/>
        <v>1764118578</v>
      </c>
      <c r="E139" s="38">
        <v>1447584872</v>
      </c>
      <c r="F139" s="38">
        <v>961043</v>
      </c>
      <c r="G139" s="38">
        <v>0</v>
      </c>
      <c r="H139" s="38">
        <v>9957</v>
      </c>
      <c r="I139" s="38">
        <v>107836883</v>
      </c>
      <c r="J139" s="38">
        <v>0</v>
      </c>
      <c r="K139" s="38">
        <v>10888446</v>
      </c>
      <c r="L139" s="38">
        <v>196837377</v>
      </c>
      <c r="M139" s="38">
        <v>0</v>
      </c>
      <c r="N139" s="38">
        <v>1464877</v>
      </c>
      <c r="O139" s="38">
        <v>0</v>
      </c>
      <c r="P139" s="38">
        <v>0</v>
      </c>
      <c r="Q139" s="38">
        <v>22734138</v>
      </c>
      <c r="R139" s="38">
        <v>0</v>
      </c>
      <c r="T139" s="72"/>
      <c r="U139" s="72"/>
    </row>
    <row r="140" spans="1:21" x14ac:dyDescent="0.2">
      <c r="A140" s="20">
        <v>126</v>
      </c>
      <c r="B140" s="21" t="s">
        <v>203</v>
      </c>
      <c r="C140" s="10" t="s">
        <v>204</v>
      </c>
      <c r="D140" s="40">
        <f t="shared" si="7"/>
        <v>1262003257</v>
      </c>
      <c r="E140" s="40">
        <v>1026646702</v>
      </c>
      <c r="F140" s="40">
        <v>0</v>
      </c>
      <c r="G140" s="40">
        <v>235356555</v>
      </c>
      <c r="H140" s="40">
        <v>0</v>
      </c>
      <c r="I140" s="40">
        <v>0</v>
      </c>
      <c r="J140" s="40">
        <v>0</v>
      </c>
      <c r="K140" s="40">
        <v>0</v>
      </c>
      <c r="L140" s="40"/>
      <c r="M140" s="40">
        <v>0</v>
      </c>
      <c r="N140" s="40">
        <v>0</v>
      </c>
      <c r="O140" s="40">
        <v>0</v>
      </c>
      <c r="P140" s="40">
        <v>0</v>
      </c>
      <c r="Q140" s="40">
        <v>0</v>
      </c>
      <c r="R140" s="40">
        <v>0</v>
      </c>
    </row>
    <row r="141" spans="1:21" x14ac:dyDescent="0.2">
      <c r="A141" s="20">
        <v>127</v>
      </c>
      <c r="B141" s="12" t="s">
        <v>205</v>
      </c>
      <c r="C141" s="10" t="s">
        <v>206</v>
      </c>
      <c r="D141" s="40">
        <f t="shared" ref="D141:D149" si="8">E141+F141+G141+H141+I141+J141+K141+L141</f>
        <v>0</v>
      </c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</row>
    <row r="142" spans="1:21" x14ac:dyDescent="0.2">
      <c r="A142" s="20">
        <v>128</v>
      </c>
      <c r="B142" s="21" t="s">
        <v>207</v>
      </c>
      <c r="C142" s="10" t="s">
        <v>208</v>
      </c>
      <c r="D142" s="40">
        <f t="shared" si="8"/>
        <v>0</v>
      </c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</row>
    <row r="143" spans="1:21" x14ac:dyDescent="0.2">
      <c r="A143" s="20">
        <v>129</v>
      </c>
      <c r="B143" s="83" t="s">
        <v>251</v>
      </c>
      <c r="C143" s="85" t="s">
        <v>252</v>
      </c>
      <c r="D143" s="40">
        <f t="shared" si="8"/>
        <v>0</v>
      </c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</row>
    <row r="144" spans="1:21" x14ac:dyDescent="0.2">
      <c r="A144" s="20">
        <v>130</v>
      </c>
      <c r="B144" s="86" t="s">
        <v>253</v>
      </c>
      <c r="C144" s="41" t="s">
        <v>254</v>
      </c>
      <c r="D144" s="40">
        <f t="shared" si="8"/>
        <v>0</v>
      </c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</row>
    <row r="145" spans="1:79" x14ac:dyDescent="0.2">
      <c r="A145" s="20">
        <v>131</v>
      </c>
      <c r="B145" s="87" t="s">
        <v>255</v>
      </c>
      <c r="C145" s="134" t="s">
        <v>416</v>
      </c>
      <c r="D145" s="40">
        <f t="shared" si="8"/>
        <v>0</v>
      </c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</row>
    <row r="146" spans="1:79" x14ac:dyDescent="0.2">
      <c r="A146" s="20">
        <v>132</v>
      </c>
      <c r="B146" s="20" t="s">
        <v>259</v>
      </c>
      <c r="C146" s="28" t="s">
        <v>260</v>
      </c>
      <c r="D146" s="40">
        <f t="shared" si="8"/>
        <v>0</v>
      </c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</row>
    <row r="147" spans="1:79" x14ac:dyDescent="0.2">
      <c r="A147" s="20">
        <v>133</v>
      </c>
      <c r="B147" s="53" t="s">
        <v>311</v>
      </c>
      <c r="C147" s="28" t="s">
        <v>310</v>
      </c>
      <c r="D147" s="40">
        <f t="shared" si="8"/>
        <v>0</v>
      </c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</row>
    <row r="148" spans="1:79" x14ac:dyDescent="0.2">
      <c r="A148" s="20">
        <v>134</v>
      </c>
      <c r="B148" s="53" t="s">
        <v>319</v>
      </c>
      <c r="C148" s="28" t="s">
        <v>316</v>
      </c>
      <c r="D148" s="40">
        <f t="shared" si="8"/>
        <v>0</v>
      </c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</row>
    <row r="149" spans="1:79" s="4" customFormat="1" ht="13.5" customHeight="1" x14ac:dyDescent="0.2">
      <c r="A149" s="20">
        <v>135</v>
      </c>
      <c r="B149" s="53" t="s">
        <v>411</v>
      </c>
      <c r="C149" s="15" t="s">
        <v>412</v>
      </c>
      <c r="D149" s="40">
        <f t="shared" si="8"/>
        <v>0</v>
      </c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8"/>
      <c r="T149" s="33"/>
      <c r="U149" s="33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</row>
    <row r="151" spans="1:79" s="4" customFormat="1" x14ac:dyDescent="0.2">
      <c r="A151" s="6"/>
      <c r="B151" s="6"/>
      <c r="C151" s="7"/>
      <c r="D151" s="33"/>
      <c r="E151" s="33"/>
      <c r="S151" s="8"/>
      <c r="T151" s="33"/>
      <c r="U151" s="33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</row>
    <row r="152" spans="1:79" s="4" customFormat="1" x14ac:dyDescent="0.2">
      <c r="A152" s="6"/>
      <c r="B152" s="6"/>
      <c r="C152" s="7"/>
      <c r="D152" s="33"/>
      <c r="E152" s="33"/>
      <c r="S152" s="8"/>
      <c r="T152" s="33"/>
      <c r="U152" s="33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</row>
  </sheetData>
  <mergeCells count="24">
    <mergeCell ref="A2:L2"/>
    <mergeCell ref="A4:A7"/>
    <mergeCell ref="B4:B7"/>
    <mergeCell ref="C4:C7"/>
    <mergeCell ref="E5:E7"/>
    <mergeCell ref="F5:F7"/>
    <mergeCell ref="D5:D7"/>
    <mergeCell ref="L5:L7"/>
    <mergeCell ref="K5:K7"/>
    <mergeCell ref="A8:C8"/>
    <mergeCell ref="A11:C11"/>
    <mergeCell ref="A92:A95"/>
    <mergeCell ref="B92:B95"/>
    <mergeCell ref="I5:I7"/>
    <mergeCell ref="G5:G7"/>
    <mergeCell ref="M5:R5"/>
    <mergeCell ref="D4:R4"/>
    <mergeCell ref="R6:R7"/>
    <mergeCell ref="P6:P7"/>
    <mergeCell ref="O6:O7"/>
    <mergeCell ref="N6:N7"/>
    <mergeCell ref="M6:M7"/>
    <mergeCell ref="Q6:Q7"/>
    <mergeCell ref="H5:H7"/>
  </mergeCells>
  <pageMargins left="0" right="0" top="0" bottom="0" header="0" footer="0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51"/>
  <sheetViews>
    <sheetView zoomScale="90" zoomScaleNormal="90" workbookViewId="0">
      <pane xSplit="3" ySplit="13" topLeftCell="M142" activePane="bottomRight" state="frozen"/>
      <selection pane="topRight" activeCell="D1" sqref="D1"/>
      <selection pane="bottomLeft" activeCell="A15" sqref="A15"/>
      <selection pane="bottomRight" activeCell="X146" sqref="X146"/>
    </sheetView>
  </sheetViews>
  <sheetFormatPr defaultColWidth="9.140625" defaultRowHeight="12" x14ac:dyDescent="0.2"/>
  <cols>
    <col min="1" max="1" width="4.7109375" style="24" customWidth="1"/>
    <col min="2" max="2" width="9.28515625" style="24" customWidth="1"/>
    <col min="3" max="3" width="43.7109375" style="27" customWidth="1"/>
    <col min="4" max="4" width="14.85546875" style="26" customWidth="1"/>
    <col min="5" max="5" width="13" style="26" customWidth="1"/>
    <col min="6" max="6" width="15.42578125" style="26" customWidth="1"/>
    <col min="7" max="7" width="12.28515625" style="26" customWidth="1"/>
    <col min="8" max="8" width="11.7109375" style="26" customWidth="1"/>
    <col min="9" max="9" width="12.7109375" style="26" customWidth="1"/>
    <col min="10" max="10" width="11" style="26" customWidth="1"/>
    <col min="11" max="11" width="9.85546875" style="26" customWidth="1"/>
    <col min="12" max="12" width="17.85546875" style="26" customWidth="1"/>
    <col min="13" max="13" width="24.85546875" style="26" customWidth="1"/>
    <col min="14" max="16" width="13.42578125" style="26" customWidth="1"/>
    <col min="17" max="17" width="16.7109375" style="26" customWidth="1"/>
    <col min="18" max="19" width="13.85546875" style="26" customWidth="1"/>
    <col min="20" max="21" width="13.42578125" style="23" customWidth="1"/>
    <col min="22" max="22" width="15.140625" style="23" customWidth="1"/>
    <col min="23" max="23" width="11.28515625" style="23" customWidth="1"/>
    <col min="24" max="16384" width="9.140625" style="23"/>
  </cols>
  <sheetData>
    <row r="1" spans="1:23" ht="19.5" customHeight="1" x14ac:dyDescent="0.2">
      <c r="A1" s="318" t="s">
        <v>432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</row>
    <row r="2" spans="1:23" ht="12.75" customHeight="1" x14ac:dyDescent="0.2">
      <c r="C2" s="25"/>
      <c r="V2" s="23" t="s">
        <v>277</v>
      </c>
    </row>
    <row r="3" spans="1:23" s="89" customFormat="1" ht="14.25" customHeight="1" x14ac:dyDescent="0.2">
      <c r="A3" s="304" t="s">
        <v>43</v>
      </c>
      <c r="B3" s="319" t="s">
        <v>344</v>
      </c>
      <c r="C3" s="304" t="s">
        <v>335</v>
      </c>
      <c r="D3" s="304" t="s">
        <v>375</v>
      </c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</row>
    <row r="4" spans="1:23" s="89" customFormat="1" ht="16.5" customHeight="1" x14ac:dyDescent="0.2">
      <c r="A4" s="304"/>
      <c r="B4" s="320"/>
      <c r="C4" s="304"/>
      <c r="D4" s="322" t="s">
        <v>262</v>
      </c>
      <c r="E4" s="305" t="s">
        <v>376</v>
      </c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3"/>
      <c r="Q4" s="304" t="s">
        <v>278</v>
      </c>
      <c r="R4" s="304"/>
      <c r="S4" s="304"/>
      <c r="T4" s="304"/>
      <c r="U4" s="304"/>
      <c r="V4" s="304"/>
    </row>
    <row r="5" spans="1:23" s="89" customFormat="1" ht="19.5" customHeight="1" x14ac:dyDescent="0.2">
      <c r="A5" s="304"/>
      <c r="B5" s="320"/>
      <c r="C5" s="304"/>
      <c r="D5" s="322"/>
      <c r="E5" s="323" t="s">
        <v>377</v>
      </c>
      <c r="F5" s="324"/>
      <c r="G5" s="325"/>
      <c r="H5" s="305" t="s">
        <v>378</v>
      </c>
      <c r="I5" s="301"/>
      <c r="J5" s="301"/>
      <c r="K5" s="301"/>
      <c r="L5" s="301"/>
      <c r="M5" s="303"/>
      <c r="N5" s="323" t="s">
        <v>379</v>
      </c>
      <c r="O5" s="324"/>
      <c r="P5" s="325"/>
      <c r="Q5" s="304" t="s">
        <v>229</v>
      </c>
      <c r="R5" s="301" t="s">
        <v>274</v>
      </c>
      <c r="S5" s="302"/>
      <c r="T5" s="301"/>
      <c r="U5" s="301"/>
      <c r="V5" s="303"/>
    </row>
    <row r="6" spans="1:23" s="89" customFormat="1" ht="24.75" customHeight="1" x14ac:dyDescent="0.2">
      <c r="A6" s="304"/>
      <c r="B6" s="320"/>
      <c r="C6" s="304"/>
      <c r="D6" s="322"/>
      <c r="E6" s="326"/>
      <c r="F6" s="327"/>
      <c r="G6" s="328"/>
      <c r="H6" s="304" t="s">
        <v>229</v>
      </c>
      <c r="I6" s="305" t="s">
        <v>274</v>
      </c>
      <c r="J6" s="301"/>
      <c r="K6" s="301"/>
      <c r="L6" s="301"/>
      <c r="M6" s="303"/>
      <c r="N6" s="326"/>
      <c r="O6" s="327"/>
      <c r="P6" s="328"/>
      <c r="Q6" s="304"/>
      <c r="R6" s="331" t="s">
        <v>380</v>
      </c>
      <c r="S6" s="332"/>
      <c r="T6" s="306" t="s">
        <v>458</v>
      </c>
      <c r="U6" s="307"/>
      <c r="V6" s="308"/>
    </row>
    <row r="7" spans="1:23" s="89" customFormat="1" ht="27.75" customHeight="1" x14ac:dyDescent="0.2">
      <c r="A7" s="304"/>
      <c r="B7" s="320"/>
      <c r="C7" s="304"/>
      <c r="D7" s="322"/>
      <c r="E7" s="304" t="s">
        <v>229</v>
      </c>
      <c r="F7" s="304" t="s">
        <v>274</v>
      </c>
      <c r="G7" s="304"/>
      <c r="H7" s="304"/>
      <c r="I7" s="303" t="s">
        <v>381</v>
      </c>
      <c r="J7" s="304" t="s">
        <v>382</v>
      </c>
      <c r="K7" s="304" t="s">
        <v>383</v>
      </c>
      <c r="L7" s="304"/>
      <c r="M7" s="304"/>
      <c r="N7" s="304" t="s">
        <v>229</v>
      </c>
      <c r="O7" s="301" t="s">
        <v>274</v>
      </c>
      <c r="P7" s="303"/>
      <c r="Q7" s="304"/>
      <c r="R7" s="333"/>
      <c r="S7" s="334"/>
      <c r="T7" s="309"/>
      <c r="U7" s="310"/>
      <c r="V7" s="311"/>
    </row>
    <row r="8" spans="1:23" s="89" customFormat="1" ht="13.5" customHeight="1" x14ac:dyDescent="0.2">
      <c r="A8" s="304"/>
      <c r="B8" s="320"/>
      <c r="C8" s="304"/>
      <c r="D8" s="322"/>
      <c r="E8" s="304"/>
      <c r="F8" s="337" t="s">
        <v>384</v>
      </c>
      <c r="G8" s="304" t="s">
        <v>330</v>
      </c>
      <c r="H8" s="304"/>
      <c r="I8" s="303"/>
      <c r="J8" s="304"/>
      <c r="K8" s="312" t="s">
        <v>229</v>
      </c>
      <c r="L8" s="305" t="s">
        <v>274</v>
      </c>
      <c r="M8" s="303"/>
      <c r="N8" s="304"/>
      <c r="O8" s="304" t="s">
        <v>385</v>
      </c>
      <c r="P8" s="312" t="s">
        <v>386</v>
      </c>
      <c r="Q8" s="304"/>
      <c r="R8" s="314" t="s">
        <v>273</v>
      </c>
      <c r="S8" s="335" t="s">
        <v>463</v>
      </c>
      <c r="T8" s="314" t="s">
        <v>273</v>
      </c>
      <c r="U8" s="316" t="s">
        <v>387</v>
      </c>
      <c r="V8" s="329" t="s">
        <v>388</v>
      </c>
    </row>
    <row r="9" spans="1:23" s="89" customFormat="1" ht="99" customHeight="1" x14ac:dyDescent="0.2">
      <c r="A9" s="304"/>
      <c r="B9" s="321"/>
      <c r="C9" s="304"/>
      <c r="D9" s="313"/>
      <c r="E9" s="304"/>
      <c r="F9" s="337"/>
      <c r="G9" s="304"/>
      <c r="H9" s="304"/>
      <c r="I9" s="303"/>
      <c r="J9" s="304"/>
      <c r="K9" s="313"/>
      <c r="L9" s="90" t="s">
        <v>373</v>
      </c>
      <c r="M9" s="90" t="s">
        <v>374</v>
      </c>
      <c r="N9" s="304"/>
      <c r="O9" s="304"/>
      <c r="P9" s="313"/>
      <c r="Q9" s="304"/>
      <c r="R9" s="315"/>
      <c r="S9" s="336"/>
      <c r="T9" s="315"/>
      <c r="U9" s="317"/>
      <c r="V9" s="330"/>
      <c r="W9" s="141"/>
    </row>
    <row r="10" spans="1:23" ht="21" customHeight="1" x14ac:dyDescent="0.2">
      <c r="A10" s="347" t="s">
        <v>229</v>
      </c>
      <c r="B10" s="347"/>
      <c r="C10" s="347"/>
      <c r="D10" s="91">
        <f>D11+D12+D13</f>
        <v>13920153383</v>
      </c>
      <c r="E10" s="91">
        <f t="shared" ref="E10:V10" si="0">E11+E12+E13</f>
        <v>2889952450</v>
      </c>
      <c r="F10" s="91">
        <f t="shared" si="0"/>
        <v>175661291</v>
      </c>
      <c r="G10" s="91">
        <f t="shared" si="0"/>
        <v>2714291159</v>
      </c>
      <c r="H10" s="91">
        <f t="shared" si="0"/>
        <v>5845028680</v>
      </c>
      <c r="I10" s="91">
        <f t="shared" si="0"/>
        <v>5273959897</v>
      </c>
      <c r="J10" s="91">
        <f t="shared" si="0"/>
        <v>507354770</v>
      </c>
      <c r="K10" s="91">
        <f t="shared" si="0"/>
        <v>63714013</v>
      </c>
      <c r="L10" s="91">
        <f t="shared" si="0"/>
        <v>23940946</v>
      </c>
      <c r="M10" s="91">
        <f t="shared" si="0"/>
        <v>39773067</v>
      </c>
      <c r="N10" s="91">
        <f t="shared" si="0"/>
        <v>1199129910</v>
      </c>
      <c r="O10" s="91">
        <f t="shared" si="0"/>
        <v>969302280</v>
      </c>
      <c r="P10" s="91">
        <f t="shared" si="0"/>
        <v>229827630</v>
      </c>
      <c r="Q10" s="91">
        <f t="shared" si="0"/>
        <v>3986042343</v>
      </c>
      <c r="R10" s="91">
        <f t="shared" si="0"/>
        <v>1330902820</v>
      </c>
      <c r="S10" s="91">
        <f t="shared" si="0"/>
        <v>50729582</v>
      </c>
      <c r="T10" s="91">
        <f t="shared" si="0"/>
        <v>2655139523</v>
      </c>
      <c r="U10" s="91">
        <f t="shared" si="0"/>
        <v>664646394</v>
      </c>
      <c r="V10" s="91">
        <f t="shared" si="0"/>
        <v>1990493129</v>
      </c>
      <c r="W10" s="140"/>
    </row>
    <row r="11" spans="1:23" ht="17.25" customHeight="1" x14ac:dyDescent="0.2">
      <c r="A11" s="348" t="s">
        <v>53</v>
      </c>
      <c r="B11" s="349"/>
      <c r="C11" s="350"/>
      <c r="D11" s="92">
        <v>107151596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0</v>
      </c>
      <c r="Q11" s="92">
        <v>107151596</v>
      </c>
      <c r="R11" s="92">
        <v>107151596</v>
      </c>
      <c r="S11" s="92">
        <v>3136599</v>
      </c>
      <c r="T11" s="88">
        <f>U11+V11</f>
        <v>0</v>
      </c>
      <c r="U11" s="93">
        <v>0</v>
      </c>
      <c r="V11" s="225">
        <v>0</v>
      </c>
    </row>
    <row r="12" spans="1:23" ht="16.5" customHeight="1" x14ac:dyDescent="0.2">
      <c r="A12" s="348" t="s">
        <v>279</v>
      </c>
      <c r="B12" s="349"/>
      <c r="C12" s="349"/>
      <c r="D12" s="92">
        <f t="shared" ref="D12" si="1">E12+H12+N12+Q12</f>
        <v>47751681</v>
      </c>
      <c r="E12" s="92">
        <f t="shared" ref="E12" si="2">F12+G12</f>
        <v>0</v>
      </c>
      <c r="F12" s="92">
        <v>0</v>
      </c>
      <c r="G12" s="92">
        <v>0</v>
      </c>
      <c r="H12" s="92">
        <f t="shared" ref="H12" si="3">I12+J12+K12</f>
        <v>0</v>
      </c>
      <c r="I12" s="92">
        <v>0</v>
      </c>
      <c r="J12" s="92">
        <v>0</v>
      </c>
      <c r="K12" s="92">
        <f t="shared" ref="K12" si="4">L12+M12</f>
        <v>0</v>
      </c>
      <c r="L12" s="92">
        <v>0</v>
      </c>
      <c r="M12" s="92">
        <v>0</v>
      </c>
      <c r="N12" s="92">
        <f t="shared" ref="N12" si="5">O12+P12</f>
        <v>0</v>
      </c>
      <c r="O12" s="92">
        <v>0</v>
      </c>
      <c r="P12" s="92">
        <v>0</v>
      </c>
      <c r="Q12" s="92">
        <f t="shared" ref="Q12" si="6">R12+T12</f>
        <v>47751681</v>
      </c>
      <c r="R12" s="92"/>
      <c r="S12" s="92"/>
      <c r="T12" s="88">
        <f>U12+V12</f>
        <v>47751681</v>
      </c>
      <c r="U12" s="93">
        <v>0</v>
      </c>
      <c r="V12" s="88">
        <v>47751681</v>
      </c>
    </row>
    <row r="13" spans="1:23" ht="15.75" customHeight="1" x14ac:dyDescent="0.2">
      <c r="A13" s="338" t="s">
        <v>223</v>
      </c>
      <c r="B13" s="339"/>
      <c r="C13" s="340"/>
      <c r="D13" s="91">
        <f t="shared" ref="D13:J13" si="7">SUM(D14:D150)-D94</f>
        <v>13765250106</v>
      </c>
      <c r="E13" s="91">
        <f t="shared" si="7"/>
        <v>2889952450</v>
      </c>
      <c r="F13" s="91">
        <f t="shared" si="7"/>
        <v>175661291</v>
      </c>
      <c r="G13" s="91">
        <f t="shared" si="7"/>
        <v>2714291159</v>
      </c>
      <c r="H13" s="91">
        <f t="shared" si="7"/>
        <v>5845028680</v>
      </c>
      <c r="I13" s="91">
        <f t="shared" si="7"/>
        <v>5273959897</v>
      </c>
      <c r="J13" s="91">
        <f t="shared" si="7"/>
        <v>507354770</v>
      </c>
      <c r="K13" s="91">
        <f>L13+M13</f>
        <v>63714013</v>
      </c>
      <c r="L13" s="91">
        <f t="shared" ref="L13:V13" si="8">SUM(L14:L150)-L94</f>
        <v>23940946</v>
      </c>
      <c r="M13" s="91">
        <f t="shared" si="8"/>
        <v>39773067</v>
      </c>
      <c r="N13" s="91">
        <f t="shared" si="8"/>
        <v>1199129910</v>
      </c>
      <c r="O13" s="91">
        <f t="shared" si="8"/>
        <v>969302280</v>
      </c>
      <c r="P13" s="91">
        <f t="shared" si="8"/>
        <v>229827630</v>
      </c>
      <c r="Q13" s="254">
        <f t="shared" si="8"/>
        <v>3831139066</v>
      </c>
      <c r="R13" s="91">
        <f t="shared" si="8"/>
        <v>1223751224</v>
      </c>
      <c r="S13" s="91">
        <f t="shared" si="8"/>
        <v>47592983</v>
      </c>
      <c r="T13" s="91">
        <f t="shared" si="8"/>
        <v>2607387842</v>
      </c>
      <c r="U13" s="91">
        <f t="shared" si="8"/>
        <v>664646394</v>
      </c>
      <c r="V13" s="91">
        <f t="shared" si="8"/>
        <v>1942741448</v>
      </c>
    </row>
    <row r="14" spans="1:23" ht="12" customHeight="1" x14ac:dyDescent="0.2">
      <c r="A14" s="93">
        <v>1</v>
      </c>
      <c r="B14" s="94" t="s">
        <v>56</v>
      </c>
      <c r="C14" s="95" t="s">
        <v>41</v>
      </c>
      <c r="D14" s="92">
        <f>E14+H14+N14+Q14</f>
        <v>55665417</v>
      </c>
      <c r="E14" s="92">
        <f>F14+G14</f>
        <v>12246951</v>
      </c>
      <c r="F14" s="92">
        <v>762342</v>
      </c>
      <c r="G14" s="92">
        <v>11484609</v>
      </c>
      <c r="H14" s="92">
        <f>I14+J14+K14</f>
        <v>25468295</v>
      </c>
      <c r="I14" s="92">
        <v>22919507</v>
      </c>
      <c r="J14" s="92">
        <v>2204492</v>
      </c>
      <c r="K14" s="92">
        <f>L14+M14</f>
        <v>344296</v>
      </c>
      <c r="L14" s="92">
        <v>0</v>
      </c>
      <c r="M14" s="92">
        <v>344296</v>
      </c>
      <c r="N14" s="92">
        <f>O14+P14</f>
        <v>4219147</v>
      </c>
      <c r="O14" s="92">
        <v>3227453</v>
      </c>
      <c r="P14" s="92">
        <v>991694</v>
      </c>
      <c r="Q14" s="92">
        <f>R14+T14</f>
        <v>13731024</v>
      </c>
      <c r="R14" s="92">
        <v>1546083</v>
      </c>
      <c r="S14" s="92"/>
      <c r="T14" s="88">
        <f t="shared" ref="T14:T76" si="9">U14+V14</f>
        <v>12184941</v>
      </c>
      <c r="U14" s="88">
        <v>3157552</v>
      </c>
      <c r="V14" s="88">
        <v>9027389</v>
      </c>
      <c r="W14" s="73"/>
    </row>
    <row r="15" spans="1:23" ht="12" customHeight="1" x14ac:dyDescent="0.2">
      <c r="A15" s="93">
        <v>2</v>
      </c>
      <c r="B15" s="96" t="s">
        <v>57</v>
      </c>
      <c r="C15" s="95" t="s">
        <v>209</v>
      </c>
      <c r="D15" s="92">
        <f t="shared" ref="D15:D77" si="10">E15+H15+N15+Q15</f>
        <v>55572297</v>
      </c>
      <c r="E15" s="92">
        <f t="shared" ref="E15:E80" si="11">F15+G15</f>
        <v>10905953</v>
      </c>
      <c r="F15" s="92">
        <v>766729</v>
      </c>
      <c r="G15" s="92">
        <v>10139224</v>
      </c>
      <c r="H15" s="92">
        <f t="shared" ref="H15:H80" si="12">I15+J15+K15</f>
        <v>26745473</v>
      </c>
      <c r="I15" s="92">
        <v>23687185</v>
      </c>
      <c r="J15" s="92">
        <v>2273938</v>
      </c>
      <c r="K15" s="92">
        <f t="shared" ref="K15:K80" si="13">L15+M15</f>
        <v>784350</v>
      </c>
      <c r="L15" s="92">
        <v>71961</v>
      </c>
      <c r="M15" s="92">
        <v>712389</v>
      </c>
      <c r="N15" s="92">
        <f t="shared" ref="N15:N80" si="14">O15+P15</f>
        <v>3910402</v>
      </c>
      <c r="O15" s="92">
        <v>2991406</v>
      </c>
      <c r="P15" s="92">
        <v>918996</v>
      </c>
      <c r="Q15" s="92">
        <f t="shared" ref="Q15:Q80" si="15">R15+T15</f>
        <v>14010469</v>
      </c>
      <c r="R15" s="88">
        <v>1443080</v>
      </c>
      <c r="S15" s="225"/>
      <c r="T15" s="88">
        <f t="shared" si="9"/>
        <v>12567389</v>
      </c>
      <c r="U15" s="138">
        <v>3206713</v>
      </c>
      <c r="V15" s="88">
        <v>9360676</v>
      </c>
      <c r="W15" s="73"/>
    </row>
    <row r="16" spans="1:23" ht="12" customHeight="1" x14ac:dyDescent="0.2">
      <c r="A16" s="93">
        <v>3</v>
      </c>
      <c r="B16" s="97" t="s">
        <v>58</v>
      </c>
      <c r="C16" s="98" t="s">
        <v>5</v>
      </c>
      <c r="D16" s="92">
        <f t="shared" si="10"/>
        <v>188737805</v>
      </c>
      <c r="E16" s="92">
        <f t="shared" si="11"/>
        <v>43327182</v>
      </c>
      <c r="F16" s="92">
        <v>2405643</v>
      </c>
      <c r="G16" s="92">
        <v>40921539</v>
      </c>
      <c r="H16" s="92">
        <f t="shared" si="12"/>
        <v>85183572</v>
      </c>
      <c r="I16" s="92">
        <v>73940375</v>
      </c>
      <c r="J16" s="92">
        <v>8096416</v>
      </c>
      <c r="K16" s="92">
        <f t="shared" si="13"/>
        <v>3146781</v>
      </c>
      <c r="L16" s="92">
        <v>2334570</v>
      </c>
      <c r="M16" s="92">
        <v>812211</v>
      </c>
      <c r="N16" s="92">
        <f t="shared" si="14"/>
        <v>17406217</v>
      </c>
      <c r="O16" s="92">
        <v>14341499</v>
      </c>
      <c r="P16" s="92">
        <v>3064718</v>
      </c>
      <c r="Q16" s="92">
        <f t="shared" si="15"/>
        <v>42820834</v>
      </c>
      <c r="R16" s="88">
        <v>5288368</v>
      </c>
      <c r="S16" s="225"/>
      <c r="T16" s="88">
        <f t="shared" si="9"/>
        <v>37532466</v>
      </c>
      <c r="U16" s="138">
        <v>9958895</v>
      </c>
      <c r="V16" s="88">
        <v>27573571</v>
      </c>
      <c r="W16" s="73"/>
    </row>
    <row r="17" spans="1:23" ht="12" customHeight="1" x14ac:dyDescent="0.2">
      <c r="A17" s="93">
        <v>4</v>
      </c>
      <c r="B17" s="94" t="s">
        <v>59</v>
      </c>
      <c r="C17" s="95" t="s">
        <v>210</v>
      </c>
      <c r="D17" s="92">
        <f t="shared" si="10"/>
        <v>57387464</v>
      </c>
      <c r="E17" s="92">
        <f t="shared" si="11"/>
        <v>10285745</v>
      </c>
      <c r="F17" s="92">
        <v>836210</v>
      </c>
      <c r="G17" s="92">
        <v>9449535</v>
      </c>
      <c r="H17" s="92">
        <f t="shared" si="12"/>
        <v>28383825</v>
      </c>
      <c r="I17" s="92">
        <v>25527606</v>
      </c>
      <c r="J17" s="92">
        <v>2445249</v>
      </c>
      <c r="K17" s="92">
        <f t="shared" si="13"/>
        <v>410970</v>
      </c>
      <c r="L17" s="92">
        <v>116862</v>
      </c>
      <c r="M17" s="92">
        <v>294108</v>
      </c>
      <c r="N17" s="92">
        <f t="shared" si="14"/>
        <v>3746378</v>
      </c>
      <c r="O17" s="92">
        <v>2889431</v>
      </c>
      <c r="P17" s="92">
        <v>856947</v>
      </c>
      <c r="Q17" s="92">
        <f t="shared" si="15"/>
        <v>14971516</v>
      </c>
      <c r="R17" s="88">
        <v>1327932</v>
      </c>
      <c r="S17" s="225"/>
      <c r="T17" s="88">
        <f t="shared" si="9"/>
        <v>13643584</v>
      </c>
      <c r="U17" s="138">
        <v>3474779</v>
      </c>
      <c r="V17" s="88">
        <v>10168805</v>
      </c>
      <c r="W17" s="73"/>
    </row>
    <row r="18" spans="1:23" ht="12" customHeight="1" x14ac:dyDescent="0.2">
      <c r="A18" s="93">
        <v>5</v>
      </c>
      <c r="B18" s="94" t="s">
        <v>60</v>
      </c>
      <c r="C18" s="95" t="s">
        <v>8</v>
      </c>
      <c r="D18" s="92">
        <f t="shared" si="10"/>
        <v>66765653</v>
      </c>
      <c r="E18" s="92">
        <f t="shared" si="11"/>
        <v>14349330</v>
      </c>
      <c r="F18" s="92">
        <v>913717</v>
      </c>
      <c r="G18" s="92">
        <v>13435613</v>
      </c>
      <c r="H18" s="92">
        <f t="shared" si="12"/>
        <v>30962217</v>
      </c>
      <c r="I18" s="92">
        <v>27820998</v>
      </c>
      <c r="J18" s="92">
        <v>2657026</v>
      </c>
      <c r="K18" s="92">
        <f t="shared" si="13"/>
        <v>484193</v>
      </c>
      <c r="L18" s="92">
        <v>50552</v>
      </c>
      <c r="M18" s="92">
        <v>433641</v>
      </c>
      <c r="N18" s="92">
        <f t="shared" si="14"/>
        <v>5122205</v>
      </c>
      <c r="O18" s="92">
        <v>3972621</v>
      </c>
      <c r="P18" s="92">
        <v>1149584</v>
      </c>
      <c r="Q18" s="92">
        <f t="shared" si="15"/>
        <v>16331901</v>
      </c>
      <c r="R18" s="88">
        <v>1729898</v>
      </c>
      <c r="S18" s="225"/>
      <c r="T18" s="88">
        <f t="shared" si="9"/>
        <v>14602003</v>
      </c>
      <c r="U18" s="138">
        <v>3769914</v>
      </c>
      <c r="V18" s="88">
        <v>10832089</v>
      </c>
      <c r="W18" s="73"/>
    </row>
    <row r="19" spans="1:23" ht="12" customHeight="1" x14ac:dyDescent="0.2">
      <c r="A19" s="93">
        <v>6</v>
      </c>
      <c r="B19" s="97" t="s">
        <v>61</v>
      </c>
      <c r="C19" s="98" t="s">
        <v>62</v>
      </c>
      <c r="D19" s="92">
        <f t="shared" si="10"/>
        <v>511623296</v>
      </c>
      <c r="E19" s="92">
        <f t="shared" si="11"/>
        <v>127738117</v>
      </c>
      <c r="F19" s="92">
        <v>6871271</v>
      </c>
      <c r="G19" s="92">
        <v>120866846</v>
      </c>
      <c r="H19" s="92">
        <f t="shared" si="12"/>
        <v>225779975</v>
      </c>
      <c r="I19" s="92">
        <v>202824080</v>
      </c>
      <c r="J19" s="92">
        <v>21638706</v>
      </c>
      <c r="K19" s="92">
        <f t="shared" si="13"/>
        <v>1317189</v>
      </c>
      <c r="L19" s="92">
        <v>428848</v>
      </c>
      <c r="M19" s="92">
        <v>888341</v>
      </c>
      <c r="N19" s="92">
        <f t="shared" si="14"/>
        <v>47337162</v>
      </c>
      <c r="O19" s="92">
        <v>38512620</v>
      </c>
      <c r="P19" s="92">
        <v>8824542</v>
      </c>
      <c r="Q19" s="92">
        <f t="shared" si="15"/>
        <v>110768042</v>
      </c>
      <c r="R19" s="88">
        <v>15344288</v>
      </c>
      <c r="S19" s="225"/>
      <c r="T19" s="88">
        <f t="shared" si="9"/>
        <v>95423754</v>
      </c>
      <c r="U19" s="138">
        <v>25272577</v>
      </c>
      <c r="V19" s="88">
        <v>70151177</v>
      </c>
      <c r="W19" s="73"/>
    </row>
    <row r="20" spans="1:23" ht="12" customHeight="1" x14ac:dyDescent="0.2">
      <c r="A20" s="93">
        <v>7</v>
      </c>
      <c r="B20" s="99" t="s">
        <v>63</v>
      </c>
      <c r="C20" s="100" t="s">
        <v>211</v>
      </c>
      <c r="D20" s="92">
        <f t="shared" si="10"/>
        <v>179574296</v>
      </c>
      <c r="E20" s="92">
        <f t="shared" si="11"/>
        <v>37564335</v>
      </c>
      <c r="F20" s="92">
        <v>2439657</v>
      </c>
      <c r="G20" s="92">
        <v>35124678</v>
      </c>
      <c r="H20" s="92">
        <f t="shared" si="12"/>
        <v>81323483</v>
      </c>
      <c r="I20" s="92">
        <v>73800292</v>
      </c>
      <c r="J20" s="92">
        <v>6964601</v>
      </c>
      <c r="K20" s="92">
        <f t="shared" si="13"/>
        <v>558590</v>
      </c>
      <c r="L20" s="92">
        <v>37914</v>
      </c>
      <c r="M20" s="92">
        <v>520676</v>
      </c>
      <c r="N20" s="92">
        <f t="shared" si="14"/>
        <v>13602690</v>
      </c>
      <c r="O20" s="92">
        <v>10674522</v>
      </c>
      <c r="P20" s="92">
        <v>2928168</v>
      </c>
      <c r="Q20" s="92">
        <f t="shared" si="15"/>
        <v>47083788</v>
      </c>
      <c r="R20" s="88">
        <v>9005224</v>
      </c>
      <c r="S20" s="225"/>
      <c r="T20" s="88">
        <f t="shared" si="9"/>
        <v>38078564</v>
      </c>
      <c r="U20" s="138">
        <v>9861209</v>
      </c>
      <c r="V20" s="88">
        <v>28217355</v>
      </c>
      <c r="W20" s="73"/>
    </row>
    <row r="21" spans="1:23" ht="12" customHeight="1" x14ac:dyDescent="0.2">
      <c r="A21" s="93">
        <v>8</v>
      </c>
      <c r="B21" s="97" t="s">
        <v>64</v>
      </c>
      <c r="C21" s="98" t="s">
        <v>17</v>
      </c>
      <c r="D21" s="92">
        <f t="shared" si="10"/>
        <v>70903712</v>
      </c>
      <c r="E21" s="92">
        <f t="shared" si="11"/>
        <v>14625266</v>
      </c>
      <c r="F21" s="92">
        <v>952618</v>
      </c>
      <c r="G21" s="92">
        <v>13672648</v>
      </c>
      <c r="H21" s="92">
        <f t="shared" si="12"/>
        <v>33308019</v>
      </c>
      <c r="I21" s="92">
        <v>29766597</v>
      </c>
      <c r="J21" s="92">
        <v>2821052</v>
      </c>
      <c r="K21" s="92">
        <f t="shared" si="13"/>
        <v>720370</v>
      </c>
      <c r="L21" s="92">
        <v>198387</v>
      </c>
      <c r="M21" s="92">
        <v>521983</v>
      </c>
      <c r="N21" s="92">
        <f t="shared" si="14"/>
        <v>5431604</v>
      </c>
      <c r="O21" s="92">
        <v>4150376</v>
      </c>
      <c r="P21" s="92">
        <v>1281228</v>
      </c>
      <c r="Q21" s="92">
        <f t="shared" si="15"/>
        <v>17538823</v>
      </c>
      <c r="R21" s="88">
        <v>2171704</v>
      </c>
      <c r="S21" s="225"/>
      <c r="T21" s="88">
        <f t="shared" si="9"/>
        <v>15367119</v>
      </c>
      <c r="U21" s="138">
        <v>3983216</v>
      </c>
      <c r="V21" s="88">
        <v>11383903</v>
      </c>
      <c r="W21" s="73"/>
    </row>
    <row r="22" spans="1:23" ht="12" customHeight="1" x14ac:dyDescent="0.2">
      <c r="A22" s="93">
        <v>9</v>
      </c>
      <c r="B22" s="97" t="s">
        <v>65</v>
      </c>
      <c r="C22" s="98" t="s">
        <v>6</v>
      </c>
      <c r="D22" s="92">
        <f t="shared" si="10"/>
        <v>61116425</v>
      </c>
      <c r="E22" s="92">
        <f t="shared" si="11"/>
        <v>12411974</v>
      </c>
      <c r="F22" s="92">
        <v>865920</v>
      </c>
      <c r="G22" s="92">
        <v>11546054</v>
      </c>
      <c r="H22" s="92">
        <f t="shared" si="12"/>
        <v>29270254</v>
      </c>
      <c r="I22" s="92">
        <v>26446715</v>
      </c>
      <c r="J22" s="92">
        <v>2555617</v>
      </c>
      <c r="K22" s="92">
        <f t="shared" si="13"/>
        <v>267922</v>
      </c>
      <c r="L22" s="92">
        <v>0</v>
      </c>
      <c r="M22" s="92">
        <v>267922</v>
      </c>
      <c r="N22" s="92">
        <f t="shared" si="14"/>
        <v>4503772</v>
      </c>
      <c r="O22" s="92">
        <v>3440554</v>
      </c>
      <c r="P22" s="92">
        <v>1063218</v>
      </c>
      <c r="Q22" s="92">
        <f t="shared" si="15"/>
        <v>14930425</v>
      </c>
      <c r="R22" s="88">
        <v>1195797</v>
      </c>
      <c r="S22" s="225"/>
      <c r="T22" s="88">
        <f t="shared" si="9"/>
        <v>13734628</v>
      </c>
      <c r="U22" s="138">
        <v>3543593</v>
      </c>
      <c r="V22" s="88">
        <v>10191035</v>
      </c>
      <c r="W22" s="73"/>
    </row>
    <row r="23" spans="1:23" ht="12" customHeight="1" x14ac:dyDescent="0.2">
      <c r="A23" s="93">
        <v>10</v>
      </c>
      <c r="B23" s="97" t="s">
        <v>66</v>
      </c>
      <c r="C23" s="98" t="s">
        <v>18</v>
      </c>
      <c r="D23" s="92">
        <f t="shared" si="10"/>
        <v>81508536</v>
      </c>
      <c r="E23" s="92">
        <f t="shared" si="11"/>
        <v>15400099</v>
      </c>
      <c r="F23" s="92">
        <v>1225407</v>
      </c>
      <c r="G23" s="92">
        <v>14174692</v>
      </c>
      <c r="H23" s="92">
        <f t="shared" si="12"/>
        <v>40694246</v>
      </c>
      <c r="I23" s="92">
        <v>37007924</v>
      </c>
      <c r="J23" s="92">
        <v>3538202</v>
      </c>
      <c r="K23" s="92">
        <f t="shared" si="13"/>
        <v>148120</v>
      </c>
      <c r="L23" s="92">
        <v>0</v>
      </c>
      <c r="M23" s="92">
        <v>148120</v>
      </c>
      <c r="N23" s="92">
        <f t="shared" si="14"/>
        <v>7054711</v>
      </c>
      <c r="O23" s="92">
        <v>5453344</v>
      </c>
      <c r="P23" s="92">
        <v>1601367</v>
      </c>
      <c r="Q23" s="92">
        <f t="shared" si="15"/>
        <v>18359480</v>
      </c>
      <c r="R23" s="88">
        <v>547322</v>
      </c>
      <c r="S23" s="225"/>
      <c r="T23" s="88">
        <f t="shared" si="9"/>
        <v>17812158</v>
      </c>
      <c r="U23" s="138">
        <v>4562332</v>
      </c>
      <c r="V23" s="88">
        <v>13249826</v>
      </c>
      <c r="W23" s="73"/>
    </row>
    <row r="24" spans="1:23" ht="12" customHeight="1" x14ac:dyDescent="0.2">
      <c r="A24" s="93">
        <v>11</v>
      </c>
      <c r="B24" s="97" t="s">
        <v>67</v>
      </c>
      <c r="C24" s="98" t="s">
        <v>7</v>
      </c>
      <c r="D24" s="92">
        <f t="shared" si="10"/>
        <v>63262660</v>
      </c>
      <c r="E24" s="92">
        <f t="shared" si="11"/>
        <v>13935451</v>
      </c>
      <c r="F24" s="92">
        <v>863800</v>
      </c>
      <c r="G24" s="92">
        <v>13071651</v>
      </c>
      <c r="H24" s="92">
        <f t="shared" si="12"/>
        <v>29269361</v>
      </c>
      <c r="I24" s="92">
        <v>26413740</v>
      </c>
      <c r="J24" s="92">
        <v>2530095</v>
      </c>
      <c r="K24" s="92">
        <f t="shared" si="13"/>
        <v>325526</v>
      </c>
      <c r="L24" s="92">
        <v>0</v>
      </c>
      <c r="M24" s="92">
        <v>325526</v>
      </c>
      <c r="N24" s="92">
        <f t="shared" si="14"/>
        <v>4769181</v>
      </c>
      <c r="O24" s="92">
        <v>3601024</v>
      </c>
      <c r="P24" s="92">
        <v>1168157</v>
      </c>
      <c r="Q24" s="92">
        <f t="shared" si="15"/>
        <v>15288667</v>
      </c>
      <c r="R24" s="88">
        <v>1547218</v>
      </c>
      <c r="S24" s="225"/>
      <c r="T24" s="88">
        <f t="shared" si="9"/>
        <v>13741449</v>
      </c>
      <c r="U24" s="138">
        <v>3505421</v>
      </c>
      <c r="V24" s="88">
        <v>10236028</v>
      </c>
      <c r="W24" s="73"/>
    </row>
    <row r="25" spans="1:23" ht="12" customHeight="1" x14ac:dyDescent="0.2">
      <c r="A25" s="93">
        <v>12</v>
      </c>
      <c r="B25" s="97" t="s">
        <v>68</v>
      </c>
      <c r="C25" s="98" t="s">
        <v>19</v>
      </c>
      <c r="D25" s="92">
        <f t="shared" si="10"/>
        <v>129978296</v>
      </c>
      <c r="E25" s="92">
        <f t="shared" si="11"/>
        <v>28269683</v>
      </c>
      <c r="F25" s="92">
        <v>1816808</v>
      </c>
      <c r="G25" s="92">
        <v>26452875</v>
      </c>
      <c r="H25" s="92">
        <f t="shared" si="12"/>
        <v>60749850</v>
      </c>
      <c r="I25" s="92">
        <v>54421323</v>
      </c>
      <c r="J25" s="92">
        <v>5198846</v>
      </c>
      <c r="K25" s="92">
        <f t="shared" si="13"/>
        <v>1129681</v>
      </c>
      <c r="L25" s="92">
        <v>633764</v>
      </c>
      <c r="M25" s="92">
        <v>495917</v>
      </c>
      <c r="N25" s="92">
        <f t="shared" si="14"/>
        <v>10332338</v>
      </c>
      <c r="O25" s="92">
        <v>8120375</v>
      </c>
      <c r="P25" s="92">
        <v>2211963</v>
      </c>
      <c r="Q25" s="92">
        <f t="shared" si="15"/>
        <v>30626425</v>
      </c>
      <c r="R25" s="88">
        <v>2937539</v>
      </c>
      <c r="S25" s="225"/>
      <c r="T25" s="88">
        <f t="shared" si="9"/>
        <v>27688886</v>
      </c>
      <c r="U25" s="138">
        <v>7176791</v>
      </c>
      <c r="V25" s="88">
        <v>20512095</v>
      </c>
      <c r="W25" s="73"/>
    </row>
    <row r="26" spans="1:23" ht="12" customHeight="1" x14ac:dyDescent="0.2">
      <c r="A26" s="93">
        <v>13</v>
      </c>
      <c r="B26" s="97" t="s">
        <v>230</v>
      </c>
      <c r="C26" s="95" t="s">
        <v>231</v>
      </c>
      <c r="D26" s="92">
        <f t="shared" si="10"/>
        <v>0</v>
      </c>
      <c r="E26" s="92">
        <f t="shared" si="11"/>
        <v>0</v>
      </c>
      <c r="F26" s="92">
        <v>0</v>
      </c>
      <c r="G26" s="92">
        <v>0</v>
      </c>
      <c r="H26" s="92">
        <f t="shared" si="12"/>
        <v>0</v>
      </c>
      <c r="I26" s="92">
        <v>0</v>
      </c>
      <c r="J26" s="92">
        <v>0</v>
      </c>
      <c r="K26" s="92">
        <f t="shared" si="13"/>
        <v>0</v>
      </c>
      <c r="L26" s="92">
        <v>0</v>
      </c>
      <c r="M26" s="92">
        <v>0</v>
      </c>
      <c r="N26" s="92">
        <f t="shared" si="14"/>
        <v>0</v>
      </c>
      <c r="O26" s="92">
        <v>0</v>
      </c>
      <c r="P26" s="92">
        <v>0</v>
      </c>
      <c r="Q26" s="92">
        <f t="shared" si="15"/>
        <v>0</v>
      </c>
      <c r="R26" s="88">
        <v>0</v>
      </c>
      <c r="S26" s="225"/>
      <c r="T26" s="88">
        <f t="shared" si="9"/>
        <v>0</v>
      </c>
      <c r="U26" s="138">
        <v>0</v>
      </c>
      <c r="V26" s="88">
        <v>0</v>
      </c>
      <c r="W26" s="73"/>
    </row>
    <row r="27" spans="1:23" ht="12" customHeight="1" x14ac:dyDescent="0.2">
      <c r="A27" s="93">
        <v>14</v>
      </c>
      <c r="B27" s="97" t="s">
        <v>69</v>
      </c>
      <c r="C27" s="98" t="s">
        <v>22</v>
      </c>
      <c r="D27" s="92">
        <f t="shared" si="10"/>
        <v>85467065</v>
      </c>
      <c r="E27" s="92">
        <f t="shared" si="11"/>
        <v>20768356</v>
      </c>
      <c r="F27" s="92">
        <v>1092667</v>
      </c>
      <c r="G27" s="92">
        <v>19675689</v>
      </c>
      <c r="H27" s="92">
        <f t="shared" si="12"/>
        <v>39124264</v>
      </c>
      <c r="I27" s="92">
        <v>34379148</v>
      </c>
      <c r="J27" s="92">
        <v>4090848</v>
      </c>
      <c r="K27" s="92">
        <f t="shared" si="13"/>
        <v>654268</v>
      </c>
      <c r="L27" s="92">
        <v>0</v>
      </c>
      <c r="M27" s="92">
        <v>654268</v>
      </c>
      <c r="N27" s="92">
        <f t="shared" si="14"/>
        <v>7130038</v>
      </c>
      <c r="O27" s="92">
        <v>5528503</v>
      </c>
      <c r="P27" s="92">
        <v>1601535</v>
      </c>
      <c r="Q27" s="92">
        <f t="shared" si="15"/>
        <v>18444407</v>
      </c>
      <c r="R27" s="88">
        <v>471773</v>
      </c>
      <c r="S27" s="225"/>
      <c r="T27" s="88">
        <f t="shared" si="9"/>
        <v>17972634</v>
      </c>
      <c r="U27" s="138">
        <v>4731330</v>
      </c>
      <c r="V27" s="88">
        <v>13241304</v>
      </c>
      <c r="W27" s="73"/>
    </row>
    <row r="28" spans="1:23" ht="12" customHeight="1" x14ac:dyDescent="0.2">
      <c r="A28" s="93">
        <v>15</v>
      </c>
      <c r="B28" s="97" t="s">
        <v>70</v>
      </c>
      <c r="C28" s="98" t="s">
        <v>10</v>
      </c>
      <c r="D28" s="92">
        <f t="shared" si="10"/>
        <v>130171585</v>
      </c>
      <c r="E28" s="92">
        <f t="shared" si="11"/>
        <v>35274314</v>
      </c>
      <c r="F28" s="92">
        <v>1601706</v>
      </c>
      <c r="G28" s="92">
        <v>33672608</v>
      </c>
      <c r="H28" s="92">
        <f t="shared" si="12"/>
        <v>55050499</v>
      </c>
      <c r="I28" s="92">
        <v>49155521</v>
      </c>
      <c r="J28" s="92">
        <v>4744106</v>
      </c>
      <c r="K28" s="92">
        <f t="shared" si="13"/>
        <v>1150872</v>
      </c>
      <c r="L28" s="92">
        <v>33791</v>
      </c>
      <c r="M28" s="92">
        <v>1117081</v>
      </c>
      <c r="N28" s="92">
        <f t="shared" si="14"/>
        <v>10264221</v>
      </c>
      <c r="O28" s="92">
        <v>7829845</v>
      </c>
      <c r="P28" s="92">
        <v>2434376</v>
      </c>
      <c r="Q28" s="92">
        <f t="shared" si="15"/>
        <v>29582551</v>
      </c>
      <c r="R28" s="88">
        <v>2634987</v>
      </c>
      <c r="S28" s="225"/>
      <c r="T28" s="88">
        <f t="shared" si="9"/>
        <v>26947564</v>
      </c>
      <c r="U28" s="138">
        <v>6793392</v>
      </c>
      <c r="V28" s="88">
        <v>20154172</v>
      </c>
      <c r="W28" s="73"/>
    </row>
    <row r="29" spans="1:23" ht="12" customHeight="1" x14ac:dyDescent="0.2">
      <c r="A29" s="93">
        <v>16</v>
      </c>
      <c r="B29" s="97" t="s">
        <v>71</v>
      </c>
      <c r="C29" s="98" t="s">
        <v>342</v>
      </c>
      <c r="D29" s="92">
        <f t="shared" si="10"/>
        <v>161272505</v>
      </c>
      <c r="E29" s="92">
        <f t="shared" si="11"/>
        <v>41467571</v>
      </c>
      <c r="F29" s="92">
        <v>2070078</v>
      </c>
      <c r="G29" s="92">
        <v>39397493</v>
      </c>
      <c r="H29" s="92">
        <f t="shared" si="12"/>
        <v>70305248</v>
      </c>
      <c r="I29" s="92">
        <v>63778401</v>
      </c>
      <c r="J29" s="92">
        <v>6085389</v>
      </c>
      <c r="K29" s="92">
        <f t="shared" si="13"/>
        <v>441458</v>
      </c>
      <c r="L29" s="92">
        <v>41944</v>
      </c>
      <c r="M29" s="92">
        <v>399514</v>
      </c>
      <c r="N29" s="92">
        <f t="shared" si="14"/>
        <v>13197943</v>
      </c>
      <c r="O29" s="92">
        <v>10200305</v>
      </c>
      <c r="P29" s="92">
        <v>2997638</v>
      </c>
      <c r="Q29" s="92">
        <f t="shared" si="15"/>
        <v>36301743</v>
      </c>
      <c r="R29" s="88">
        <v>2512300</v>
      </c>
      <c r="S29" s="225"/>
      <c r="T29" s="88">
        <f t="shared" si="9"/>
        <v>33789443</v>
      </c>
      <c r="U29" s="138">
        <v>8711678</v>
      </c>
      <c r="V29" s="88">
        <v>25077765</v>
      </c>
      <c r="W29" s="73"/>
    </row>
    <row r="30" spans="1:23" ht="12" customHeight="1" x14ac:dyDescent="0.2">
      <c r="A30" s="93">
        <v>17</v>
      </c>
      <c r="B30" s="97" t="s">
        <v>72</v>
      </c>
      <c r="C30" s="98" t="s">
        <v>9</v>
      </c>
      <c r="D30" s="92">
        <f t="shared" si="10"/>
        <v>313107580</v>
      </c>
      <c r="E30" s="92">
        <f t="shared" si="11"/>
        <v>73969644</v>
      </c>
      <c r="F30" s="92">
        <v>4288526</v>
      </c>
      <c r="G30" s="92">
        <v>69681118</v>
      </c>
      <c r="H30" s="92">
        <f t="shared" si="12"/>
        <v>141571615</v>
      </c>
      <c r="I30" s="92">
        <v>126116823</v>
      </c>
      <c r="J30" s="92">
        <v>11650720</v>
      </c>
      <c r="K30" s="92">
        <f t="shared" si="13"/>
        <v>3804072</v>
      </c>
      <c r="L30" s="92">
        <v>2529539</v>
      </c>
      <c r="M30" s="92">
        <v>1274533</v>
      </c>
      <c r="N30" s="92">
        <f t="shared" si="14"/>
        <v>26589587</v>
      </c>
      <c r="O30" s="92">
        <v>21477127</v>
      </c>
      <c r="P30" s="92">
        <v>5112460</v>
      </c>
      <c r="Q30" s="92">
        <f t="shared" si="15"/>
        <v>70976734</v>
      </c>
      <c r="R30" s="88">
        <v>9900260</v>
      </c>
      <c r="S30" s="225"/>
      <c r="T30" s="88">
        <f t="shared" si="9"/>
        <v>61076474</v>
      </c>
      <c r="U30" s="138">
        <v>15393149</v>
      </c>
      <c r="V30" s="88">
        <v>45683325</v>
      </c>
      <c r="W30" s="73"/>
    </row>
    <row r="31" spans="1:23" ht="12" customHeight="1" x14ac:dyDescent="0.2">
      <c r="A31" s="93">
        <v>18</v>
      </c>
      <c r="B31" s="94" t="s">
        <v>73</v>
      </c>
      <c r="C31" s="95" t="s">
        <v>11</v>
      </c>
      <c r="D31" s="92">
        <f t="shared" si="10"/>
        <v>54339456</v>
      </c>
      <c r="E31" s="92">
        <f t="shared" si="11"/>
        <v>15173243</v>
      </c>
      <c r="F31" s="92">
        <v>637406</v>
      </c>
      <c r="G31" s="92">
        <v>14535837</v>
      </c>
      <c r="H31" s="92">
        <f t="shared" si="12"/>
        <v>22432405</v>
      </c>
      <c r="I31" s="92">
        <v>19891284</v>
      </c>
      <c r="J31" s="92">
        <v>2399124</v>
      </c>
      <c r="K31" s="92">
        <f t="shared" si="13"/>
        <v>141997</v>
      </c>
      <c r="L31" s="92">
        <v>0</v>
      </c>
      <c r="M31" s="92">
        <v>141997</v>
      </c>
      <c r="N31" s="92">
        <f t="shared" si="14"/>
        <v>4315061</v>
      </c>
      <c r="O31" s="92">
        <v>3292803</v>
      </c>
      <c r="P31" s="92">
        <v>1022258</v>
      </c>
      <c r="Q31" s="92">
        <f t="shared" si="15"/>
        <v>12418747</v>
      </c>
      <c r="R31" s="88">
        <v>1471490</v>
      </c>
      <c r="S31" s="225"/>
      <c r="T31" s="88">
        <f t="shared" si="9"/>
        <v>10947257</v>
      </c>
      <c r="U31" s="138">
        <v>2757882</v>
      </c>
      <c r="V31" s="88">
        <v>8189375</v>
      </c>
      <c r="W31" s="73"/>
    </row>
    <row r="32" spans="1:23" ht="12" customHeight="1" x14ac:dyDescent="0.2">
      <c r="A32" s="93">
        <v>19</v>
      </c>
      <c r="B32" s="94" t="s">
        <v>74</v>
      </c>
      <c r="C32" s="95" t="s">
        <v>212</v>
      </c>
      <c r="D32" s="92">
        <f t="shared" si="10"/>
        <v>42263199</v>
      </c>
      <c r="E32" s="92">
        <f t="shared" si="11"/>
        <v>9206354</v>
      </c>
      <c r="F32" s="92">
        <v>559888</v>
      </c>
      <c r="G32" s="92">
        <v>8646466</v>
      </c>
      <c r="H32" s="92">
        <f t="shared" si="12"/>
        <v>20121620</v>
      </c>
      <c r="I32" s="92">
        <v>17562706</v>
      </c>
      <c r="J32" s="92">
        <v>1623856</v>
      </c>
      <c r="K32" s="92">
        <f t="shared" si="13"/>
        <v>935058</v>
      </c>
      <c r="L32" s="92">
        <v>709567</v>
      </c>
      <c r="M32" s="92">
        <v>225491</v>
      </c>
      <c r="N32" s="92">
        <f t="shared" si="14"/>
        <v>3212325</v>
      </c>
      <c r="O32" s="92">
        <v>2470336</v>
      </c>
      <c r="P32" s="92">
        <v>741989</v>
      </c>
      <c r="Q32" s="92">
        <f t="shared" si="15"/>
        <v>9722900</v>
      </c>
      <c r="R32" s="88">
        <v>952701</v>
      </c>
      <c r="S32" s="225"/>
      <c r="T32" s="88">
        <f t="shared" si="9"/>
        <v>8770199</v>
      </c>
      <c r="U32" s="138">
        <v>2269283</v>
      </c>
      <c r="V32" s="88">
        <v>6500916</v>
      </c>
      <c r="W32" s="73"/>
    </row>
    <row r="33" spans="1:23" ht="12" customHeight="1" x14ac:dyDescent="0.2">
      <c r="A33" s="93">
        <v>20</v>
      </c>
      <c r="B33" s="94" t="s">
        <v>75</v>
      </c>
      <c r="C33" s="95" t="s">
        <v>343</v>
      </c>
      <c r="D33" s="92">
        <f t="shared" si="10"/>
        <v>216485465</v>
      </c>
      <c r="E33" s="92">
        <f t="shared" si="11"/>
        <v>50862843</v>
      </c>
      <c r="F33" s="92">
        <v>2915288</v>
      </c>
      <c r="G33" s="92">
        <v>47947555</v>
      </c>
      <c r="H33" s="92">
        <f t="shared" si="12"/>
        <v>98028211</v>
      </c>
      <c r="I33" s="92">
        <v>88139298</v>
      </c>
      <c r="J33" s="92">
        <v>8409528</v>
      </c>
      <c r="K33" s="92">
        <f t="shared" si="13"/>
        <v>1479385</v>
      </c>
      <c r="L33" s="92">
        <v>299823</v>
      </c>
      <c r="M33" s="92">
        <v>1179562</v>
      </c>
      <c r="N33" s="92">
        <f t="shared" si="14"/>
        <v>17898140</v>
      </c>
      <c r="O33" s="92">
        <v>14139438</v>
      </c>
      <c r="P33" s="92">
        <v>3758702</v>
      </c>
      <c r="Q33" s="92">
        <f t="shared" si="15"/>
        <v>49696271</v>
      </c>
      <c r="R33" s="88">
        <v>4903728</v>
      </c>
      <c r="S33" s="225"/>
      <c r="T33" s="88">
        <f t="shared" si="9"/>
        <v>44792543</v>
      </c>
      <c r="U33" s="138">
        <v>11418645</v>
      </c>
      <c r="V33" s="88">
        <v>33373898</v>
      </c>
      <c r="W33" s="73"/>
    </row>
    <row r="34" spans="1:23" ht="12" customHeight="1" x14ac:dyDescent="0.2">
      <c r="A34" s="93">
        <v>21</v>
      </c>
      <c r="B34" s="94" t="s">
        <v>76</v>
      </c>
      <c r="C34" s="95" t="s">
        <v>38</v>
      </c>
      <c r="D34" s="92">
        <f t="shared" si="10"/>
        <v>194366650</v>
      </c>
      <c r="E34" s="92">
        <f t="shared" si="11"/>
        <v>48808849</v>
      </c>
      <c r="F34" s="92">
        <v>2498208</v>
      </c>
      <c r="G34" s="92">
        <v>46310641</v>
      </c>
      <c r="H34" s="92">
        <f t="shared" si="12"/>
        <v>84681406</v>
      </c>
      <c r="I34" s="92">
        <v>75375992</v>
      </c>
      <c r="J34" s="92">
        <v>8488125</v>
      </c>
      <c r="K34" s="92">
        <f t="shared" si="13"/>
        <v>817289</v>
      </c>
      <c r="L34" s="92">
        <v>221911</v>
      </c>
      <c r="M34" s="92">
        <v>595378</v>
      </c>
      <c r="N34" s="92">
        <f t="shared" si="14"/>
        <v>17784004</v>
      </c>
      <c r="O34" s="92">
        <v>14602442</v>
      </c>
      <c r="P34" s="92">
        <v>3181562</v>
      </c>
      <c r="Q34" s="92">
        <f t="shared" si="15"/>
        <v>43092391</v>
      </c>
      <c r="R34" s="88">
        <v>8233339</v>
      </c>
      <c r="S34" s="225"/>
      <c r="T34" s="88">
        <f t="shared" si="9"/>
        <v>34859052</v>
      </c>
      <c r="U34" s="138">
        <v>9363328</v>
      </c>
      <c r="V34" s="88">
        <v>25495724</v>
      </c>
      <c r="W34" s="73"/>
    </row>
    <row r="35" spans="1:23" ht="12" customHeight="1" x14ac:dyDescent="0.2">
      <c r="A35" s="93">
        <v>22</v>
      </c>
      <c r="B35" s="97" t="s">
        <v>77</v>
      </c>
      <c r="C35" s="98" t="s">
        <v>78</v>
      </c>
      <c r="D35" s="92">
        <f t="shared" si="10"/>
        <v>79334254</v>
      </c>
      <c r="E35" s="92">
        <f t="shared" si="11"/>
        <v>16294493</v>
      </c>
      <c r="F35" s="92">
        <v>1096611</v>
      </c>
      <c r="G35" s="92">
        <v>15197882</v>
      </c>
      <c r="H35" s="92">
        <f t="shared" si="12"/>
        <v>36781100</v>
      </c>
      <c r="I35" s="92">
        <v>33350569</v>
      </c>
      <c r="J35" s="92">
        <v>3160377</v>
      </c>
      <c r="K35" s="92">
        <f t="shared" si="13"/>
        <v>270154</v>
      </c>
      <c r="L35" s="92">
        <v>0</v>
      </c>
      <c r="M35" s="92">
        <v>270154</v>
      </c>
      <c r="N35" s="92">
        <f t="shared" si="14"/>
        <v>6946264</v>
      </c>
      <c r="O35" s="92">
        <v>5534979</v>
      </c>
      <c r="P35" s="92">
        <v>1411285</v>
      </c>
      <c r="Q35" s="92">
        <f t="shared" si="15"/>
        <v>19312397</v>
      </c>
      <c r="R35" s="88">
        <v>2379652</v>
      </c>
      <c r="S35" s="225"/>
      <c r="T35" s="88">
        <f t="shared" si="9"/>
        <v>16932745</v>
      </c>
      <c r="U35" s="138">
        <v>4296260</v>
      </c>
      <c r="V35" s="88">
        <v>12636485</v>
      </c>
      <c r="W35" s="73"/>
    </row>
    <row r="36" spans="1:23" ht="12" customHeight="1" x14ac:dyDescent="0.2">
      <c r="A36" s="93">
        <v>23</v>
      </c>
      <c r="B36" s="97" t="s">
        <v>79</v>
      </c>
      <c r="C36" s="98" t="s">
        <v>80</v>
      </c>
      <c r="D36" s="92">
        <f t="shared" si="10"/>
        <v>0</v>
      </c>
      <c r="E36" s="92">
        <f t="shared" si="11"/>
        <v>0</v>
      </c>
      <c r="F36" s="92">
        <v>0</v>
      </c>
      <c r="G36" s="92">
        <v>0</v>
      </c>
      <c r="H36" s="92">
        <f t="shared" si="12"/>
        <v>0</v>
      </c>
      <c r="I36" s="92">
        <v>0</v>
      </c>
      <c r="J36" s="92">
        <v>0</v>
      </c>
      <c r="K36" s="92">
        <f t="shared" si="13"/>
        <v>0</v>
      </c>
      <c r="L36" s="92">
        <v>0</v>
      </c>
      <c r="M36" s="92">
        <v>0</v>
      </c>
      <c r="N36" s="92">
        <f t="shared" si="14"/>
        <v>0</v>
      </c>
      <c r="O36" s="92">
        <v>0</v>
      </c>
      <c r="P36" s="92">
        <v>0</v>
      </c>
      <c r="Q36" s="92">
        <f t="shared" si="15"/>
        <v>0</v>
      </c>
      <c r="R36" s="88">
        <v>0</v>
      </c>
      <c r="S36" s="225"/>
      <c r="T36" s="88">
        <f t="shared" si="9"/>
        <v>0</v>
      </c>
      <c r="U36" s="138">
        <v>0</v>
      </c>
      <c r="V36" s="88">
        <v>0</v>
      </c>
      <c r="W36" s="73"/>
    </row>
    <row r="37" spans="1:23" ht="12" customHeight="1" x14ac:dyDescent="0.2">
      <c r="A37" s="93">
        <v>24</v>
      </c>
      <c r="B37" s="97" t="s">
        <v>81</v>
      </c>
      <c r="C37" s="98" t="s">
        <v>82</v>
      </c>
      <c r="D37" s="92">
        <f t="shared" si="10"/>
        <v>0</v>
      </c>
      <c r="E37" s="92">
        <f t="shared" si="11"/>
        <v>0</v>
      </c>
      <c r="F37" s="92">
        <v>0</v>
      </c>
      <c r="G37" s="92">
        <v>0</v>
      </c>
      <c r="H37" s="92">
        <f t="shared" si="12"/>
        <v>0</v>
      </c>
      <c r="I37" s="92">
        <v>0</v>
      </c>
      <c r="J37" s="92">
        <v>0</v>
      </c>
      <c r="K37" s="92">
        <f t="shared" si="13"/>
        <v>0</v>
      </c>
      <c r="L37" s="92">
        <v>0</v>
      </c>
      <c r="M37" s="92">
        <v>0</v>
      </c>
      <c r="N37" s="92">
        <f t="shared" si="14"/>
        <v>0</v>
      </c>
      <c r="O37" s="92">
        <v>0</v>
      </c>
      <c r="P37" s="92">
        <v>0</v>
      </c>
      <c r="Q37" s="92">
        <f t="shared" si="15"/>
        <v>0</v>
      </c>
      <c r="R37" s="88">
        <v>0</v>
      </c>
      <c r="S37" s="225"/>
      <c r="T37" s="88">
        <f t="shared" si="9"/>
        <v>0</v>
      </c>
      <c r="U37" s="138">
        <v>0</v>
      </c>
      <c r="V37" s="88">
        <v>0</v>
      </c>
      <c r="W37" s="73"/>
    </row>
    <row r="38" spans="1:23" ht="12" customHeight="1" x14ac:dyDescent="0.2">
      <c r="A38" s="93">
        <v>25</v>
      </c>
      <c r="B38" s="94" t="s">
        <v>83</v>
      </c>
      <c r="C38" s="100" t="s">
        <v>84</v>
      </c>
      <c r="D38" s="92">
        <f t="shared" si="10"/>
        <v>975729814</v>
      </c>
      <c r="E38" s="92">
        <f t="shared" si="11"/>
        <v>234592874</v>
      </c>
      <c r="F38" s="92">
        <v>13512415</v>
      </c>
      <c r="G38" s="92">
        <v>221080459</v>
      </c>
      <c r="H38" s="92">
        <f t="shared" si="12"/>
        <v>439180185</v>
      </c>
      <c r="I38" s="92">
        <v>399060276</v>
      </c>
      <c r="J38" s="92">
        <v>37636453</v>
      </c>
      <c r="K38" s="92">
        <f t="shared" si="13"/>
        <v>2483456</v>
      </c>
      <c r="L38" s="92">
        <v>1930177</v>
      </c>
      <c r="M38" s="92">
        <v>553279</v>
      </c>
      <c r="N38" s="92">
        <f t="shared" si="14"/>
        <v>96392698</v>
      </c>
      <c r="O38" s="92">
        <v>78695610</v>
      </c>
      <c r="P38" s="92">
        <v>17697088</v>
      </c>
      <c r="Q38" s="92">
        <f t="shared" si="15"/>
        <v>205564057</v>
      </c>
      <c r="R38" s="88">
        <v>56905765</v>
      </c>
      <c r="S38" s="225">
        <v>15138498</v>
      </c>
      <c r="T38" s="88">
        <f t="shared" si="9"/>
        <v>148658292</v>
      </c>
      <c r="U38" s="138">
        <v>6035867</v>
      </c>
      <c r="V38" s="88">
        <v>142622425</v>
      </c>
      <c r="W38" s="73"/>
    </row>
    <row r="39" spans="1:23" ht="12" customHeight="1" x14ac:dyDescent="0.2">
      <c r="A39" s="93">
        <v>26</v>
      </c>
      <c r="B39" s="97" t="s">
        <v>85</v>
      </c>
      <c r="C39" s="98" t="s">
        <v>86</v>
      </c>
      <c r="D39" s="92">
        <f t="shared" si="10"/>
        <v>0</v>
      </c>
      <c r="E39" s="92">
        <f t="shared" si="11"/>
        <v>0</v>
      </c>
      <c r="F39" s="92">
        <v>0</v>
      </c>
      <c r="G39" s="92">
        <v>0</v>
      </c>
      <c r="H39" s="92">
        <f t="shared" si="12"/>
        <v>0</v>
      </c>
      <c r="I39" s="92">
        <v>0</v>
      </c>
      <c r="J39" s="92">
        <v>0</v>
      </c>
      <c r="K39" s="92">
        <f t="shared" si="13"/>
        <v>0</v>
      </c>
      <c r="L39" s="92">
        <v>0</v>
      </c>
      <c r="M39" s="92">
        <v>0</v>
      </c>
      <c r="N39" s="92">
        <f t="shared" si="14"/>
        <v>0</v>
      </c>
      <c r="O39" s="92">
        <v>0</v>
      </c>
      <c r="P39" s="92">
        <v>0</v>
      </c>
      <c r="Q39" s="92">
        <f t="shared" si="15"/>
        <v>0</v>
      </c>
      <c r="R39" s="88">
        <v>0</v>
      </c>
      <c r="S39" s="225"/>
      <c r="T39" s="88">
        <f t="shared" si="9"/>
        <v>0</v>
      </c>
      <c r="U39" s="138">
        <v>0</v>
      </c>
      <c r="V39" s="88">
        <v>0</v>
      </c>
      <c r="W39" s="73"/>
    </row>
    <row r="40" spans="1:23" ht="12" customHeight="1" x14ac:dyDescent="0.2">
      <c r="A40" s="93">
        <v>27</v>
      </c>
      <c r="B40" s="96" t="s">
        <v>87</v>
      </c>
      <c r="C40" s="100" t="s">
        <v>88</v>
      </c>
      <c r="D40" s="92">
        <f t="shared" si="10"/>
        <v>44700807</v>
      </c>
      <c r="E40" s="92">
        <f t="shared" si="11"/>
        <v>0</v>
      </c>
      <c r="F40" s="92">
        <v>0</v>
      </c>
      <c r="G40" s="92">
        <v>0</v>
      </c>
      <c r="H40" s="92">
        <f t="shared" si="12"/>
        <v>0</v>
      </c>
      <c r="I40" s="92">
        <v>0</v>
      </c>
      <c r="J40" s="92">
        <v>0</v>
      </c>
      <c r="K40" s="92">
        <f t="shared" si="13"/>
        <v>0</v>
      </c>
      <c r="L40" s="92">
        <v>0</v>
      </c>
      <c r="M40" s="92">
        <v>0</v>
      </c>
      <c r="N40" s="92">
        <f t="shared" si="14"/>
        <v>0</v>
      </c>
      <c r="O40" s="92">
        <v>0</v>
      </c>
      <c r="P40" s="92">
        <v>0</v>
      </c>
      <c r="Q40" s="92">
        <f t="shared" si="15"/>
        <v>44700807</v>
      </c>
      <c r="R40" s="88">
        <v>2536293</v>
      </c>
      <c r="S40" s="225"/>
      <c r="T40" s="88">
        <f t="shared" si="9"/>
        <v>42164514</v>
      </c>
      <c r="U40" s="138">
        <v>42164514</v>
      </c>
      <c r="V40" s="88">
        <v>0</v>
      </c>
      <c r="W40" s="73"/>
    </row>
    <row r="41" spans="1:23" ht="12" customHeight="1" x14ac:dyDescent="0.2">
      <c r="A41" s="93">
        <v>28</v>
      </c>
      <c r="B41" s="96" t="s">
        <v>89</v>
      </c>
      <c r="C41" s="95" t="s">
        <v>39</v>
      </c>
      <c r="D41" s="92">
        <f t="shared" si="10"/>
        <v>248994630</v>
      </c>
      <c r="E41" s="92">
        <f t="shared" si="11"/>
        <v>51618084</v>
      </c>
      <c r="F41" s="92">
        <v>3608124</v>
      </c>
      <c r="G41" s="92">
        <v>48009960</v>
      </c>
      <c r="H41" s="92">
        <f t="shared" si="12"/>
        <v>119511317</v>
      </c>
      <c r="I41" s="92">
        <v>107228293</v>
      </c>
      <c r="J41" s="92">
        <v>10095550</v>
      </c>
      <c r="K41" s="92">
        <f t="shared" si="13"/>
        <v>2187474</v>
      </c>
      <c r="L41" s="92">
        <v>922116</v>
      </c>
      <c r="M41" s="92">
        <v>1265358</v>
      </c>
      <c r="N41" s="92">
        <f t="shared" si="14"/>
        <v>21649184</v>
      </c>
      <c r="O41" s="92">
        <v>17352291</v>
      </c>
      <c r="P41" s="92">
        <v>4296893</v>
      </c>
      <c r="Q41" s="92">
        <f t="shared" si="15"/>
        <v>56216045</v>
      </c>
      <c r="R41" s="88">
        <v>6899427</v>
      </c>
      <c r="S41" s="225"/>
      <c r="T41" s="88">
        <f t="shared" si="9"/>
        <v>49316618</v>
      </c>
      <c r="U41" s="138">
        <v>13109653</v>
      </c>
      <c r="V41" s="88">
        <v>36206965</v>
      </c>
      <c r="W41" s="73"/>
    </row>
    <row r="42" spans="1:23" ht="12" customHeight="1" x14ac:dyDescent="0.2">
      <c r="A42" s="93">
        <v>29</v>
      </c>
      <c r="B42" s="99" t="s">
        <v>90</v>
      </c>
      <c r="C42" s="100" t="s">
        <v>37</v>
      </c>
      <c r="D42" s="92">
        <f t="shared" si="10"/>
        <v>383879350</v>
      </c>
      <c r="E42" s="92">
        <f t="shared" si="11"/>
        <v>87259884</v>
      </c>
      <c r="F42" s="92">
        <v>5270036</v>
      </c>
      <c r="G42" s="92">
        <v>81989848</v>
      </c>
      <c r="H42" s="92">
        <f t="shared" si="12"/>
        <v>172715183</v>
      </c>
      <c r="I42" s="92">
        <v>156317408</v>
      </c>
      <c r="J42" s="92">
        <v>14763049</v>
      </c>
      <c r="K42" s="92">
        <f t="shared" si="13"/>
        <v>1634726</v>
      </c>
      <c r="L42" s="92">
        <v>110333</v>
      </c>
      <c r="M42" s="92">
        <v>1524393</v>
      </c>
      <c r="N42" s="92">
        <f t="shared" si="14"/>
        <v>36515150</v>
      </c>
      <c r="O42" s="92">
        <v>29904248</v>
      </c>
      <c r="P42" s="92">
        <v>6610902</v>
      </c>
      <c r="Q42" s="92">
        <f t="shared" si="15"/>
        <v>87389133</v>
      </c>
      <c r="R42" s="88">
        <v>14209348</v>
      </c>
      <c r="S42" s="225"/>
      <c r="T42" s="88">
        <f t="shared" si="9"/>
        <v>73179785</v>
      </c>
      <c r="U42" s="138">
        <v>20985893</v>
      </c>
      <c r="V42" s="88">
        <v>52193892</v>
      </c>
      <c r="W42" s="73"/>
    </row>
    <row r="43" spans="1:23" ht="12" customHeight="1" x14ac:dyDescent="0.2">
      <c r="A43" s="93">
        <v>30</v>
      </c>
      <c r="B43" s="96" t="s">
        <v>91</v>
      </c>
      <c r="C43" s="95" t="s">
        <v>16</v>
      </c>
      <c r="D43" s="92">
        <f t="shared" si="10"/>
        <v>73107100</v>
      </c>
      <c r="E43" s="92">
        <f t="shared" si="11"/>
        <v>16869805</v>
      </c>
      <c r="F43" s="92">
        <v>964830</v>
      </c>
      <c r="G43" s="92">
        <v>15904975</v>
      </c>
      <c r="H43" s="92">
        <f t="shared" si="12"/>
        <v>33250709</v>
      </c>
      <c r="I43" s="92">
        <v>29711672</v>
      </c>
      <c r="J43" s="92">
        <v>2843235</v>
      </c>
      <c r="K43" s="92">
        <f t="shared" si="13"/>
        <v>695802</v>
      </c>
      <c r="L43" s="92">
        <v>38023</v>
      </c>
      <c r="M43" s="92">
        <v>657779</v>
      </c>
      <c r="N43" s="92">
        <f t="shared" si="14"/>
        <v>5510786</v>
      </c>
      <c r="O43" s="92">
        <v>4220334</v>
      </c>
      <c r="P43" s="92">
        <v>1290452</v>
      </c>
      <c r="Q43" s="92">
        <f t="shared" si="15"/>
        <v>17475800</v>
      </c>
      <c r="R43" s="88">
        <v>1809575</v>
      </c>
      <c r="S43" s="225"/>
      <c r="T43" s="88">
        <f t="shared" si="9"/>
        <v>15666225</v>
      </c>
      <c r="U43" s="138">
        <v>4114766</v>
      </c>
      <c r="V43" s="88">
        <v>11551459</v>
      </c>
      <c r="W43" s="73"/>
    </row>
    <row r="44" spans="1:23" ht="12" customHeight="1" x14ac:dyDescent="0.2">
      <c r="A44" s="93">
        <v>31</v>
      </c>
      <c r="B44" s="97" t="s">
        <v>92</v>
      </c>
      <c r="C44" s="98" t="s">
        <v>21</v>
      </c>
      <c r="D44" s="92">
        <f t="shared" si="10"/>
        <v>261798696</v>
      </c>
      <c r="E44" s="92">
        <f t="shared" si="11"/>
        <v>58793798</v>
      </c>
      <c r="F44" s="92">
        <v>3588541</v>
      </c>
      <c r="G44" s="92">
        <v>55205257</v>
      </c>
      <c r="H44" s="92">
        <f t="shared" si="12"/>
        <v>120880409</v>
      </c>
      <c r="I44" s="92">
        <v>108651574</v>
      </c>
      <c r="J44" s="92">
        <v>10217483</v>
      </c>
      <c r="K44" s="92">
        <f t="shared" si="13"/>
        <v>2011352</v>
      </c>
      <c r="L44" s="92">
        <v>580470</v>
      </c>
      <c r="M44" s="92">
        <v>1430882</v>
      </c>
      <c r="N44" s="92">
        <f t="shared" si="14"/>
        <v>22114043</v>
      </c>
      <c r="O44" s="92">
        <v>17415927</v>
      </c>
      <c r="P44" s="92">
        <v>4698116</v>
      </c>
      <c r="Q44" s="92">
        <f t="shared" si="15"/>
        <v>60010446</v>
      </c>
      <c r="R44" s="88">
        <v>7019250</v>
      </c>
      <c r="S44" s="225"/>
      <c r="T44" s="88">
        <f t="shared" si="9"/>
        <v>52991196</v>
      </c>
      <c r="U44" s="138">
        <v>13615125</v>
      </c>
      <c r="V44" s="88">
        <v>39376071</v>
      </c>
      <c r="W44" s="73"/>
    </row>
    <row r="45" spans="1:23" ht="12" customHeight="1" x14ac:dyDescent="0.2">
      <c r="A45" s="93">
        <v>32</v>
      </c>
      <c r="B45" s="96" t="s">
        <v>93</v>
      </c>
      <c r="C45" s="95" t="s">
        <v>24</v>
      </c>
      <c r="D45" s="92">
        <f t="shared" si="10"/>
        <v>95473842</v>
      </c>
      <c r="E45" s="92">
        <f t="shared" si="11"/>
        <v>22220416</v>
      </c>
      <c r="F45" s="92">
        <v>1268200</v>
      </c>
      <c r="G45" s="92">
        <v>20952216</v>
      </c>
      <c r="H45" s="92">
        <f t="shared" si="12"/>
        <v>43622488</v>
      </c>
      <c r="I45" s="92">
        <v>39155544</v>
      </c>
      <c r="J45" s="92">
        <v>3741233</v>
      </c>
      <c r="K45" s="92">
        <f t="shared" si="13"/>
        <v>725711</v>
      </c>
      <c r="L45" s="92">
        <v>391856</v>
      </c>
      <c r="M45" s="92">
        <v>333855</v>
      </c>
      <c r="N45" s="92">
        <f t="shared" si="14"/>
        <v>7322572</v>
      </c>
      <c r="O45" s="92">
        <v>5584361</v>
      </c>
      <c r="P45" s="92">
        <v>1738211</v>
      </c>
      <c r="Q45" s="92">
        <f t="shared" si="15"/>
        <v>22308366</v>
      </c>
      <c r="R45" s="88">
        <v>1208417</v>
      </c>
      <c r="S45" s="225"/>
      <c r="T45" s="88">
        <f t="shared" si="9"/>
        <v>21099949</v>
      </c>
      <c r="U45" s="138">
        <v>5432272</v>
      </c>
      <c r="V45" s="88">
        <v>15667677</v>
      </c>
      <c r="W45" s="73"/>
    </row>
    <row r="46" spans="1:23" ht="12" customHeight="1" x14ac:dyDescent="0.2">
      <c r="A46" s="93">
        <v>33</v>
      </c>
      <c r="B46" s="94" t="s">
        <v>94</v>
      </c>
      <c r="C46" s="95" t="s">
        <v>213</v>
      </c>
      <c r="D46" s="92">
        <f t="shared" si="10"/>
        <v>251680096</v>
      </c>
      <c r="E46" s="92">
        <f t="shared" si="11"/>
        <v>59212058</v>
      </c>
      <c r="F46" s="92">
        <v>3463923</v>
      </c>
      <c r="G46" s="92">
        <v>55748135</v>
      </c>
      <c r="H46" s="92">
        <f t="shared" si="12"/>
        <v>116027107</v>
      </c>
      <c r="I46" s="92">
        <v>104496317</v>
      </c>
      <c r="J46" s="92">
        <v>9819713</v>
      </c>
      <c r="K46" s="92">
        <f t="shared" si="13"/>
        <v>1711077</v>
      </c>
      <c r="L46" s="92">
        <v>552557</v>
      </c>
      <c r="M46" s="92">
        <v>1158520</v>
      </c>
      <c r="N46" s="92">
        <f t="shared" si="14"/>
        <v>22047907</v>
      </c>
      <c r="O46" s="92">
        <v>17544282</v>
      </c>
      <c r="P46" s="92">
        <v>4503625</v>
      </c>
      <c r="Q46" s="92">
        <f t="shared" si="15"/>
        <v>54393024</v>
      </c>
      <c r="R46" s="88">
        <v>3137805</v>
      </c>
      <c r="S46" s="225"/>
      <c r="T46" s="88">
        <f t="shared" si="9"/>
        <v>51255219</v>
      </c>
      <c r="U46" s="138">
        <v>13249552</v>
      </c>
      <c r="V46" s="88">
        <v>38005667</v>
      </c>
      <c r="W46" s="73"/>
    </row>
    <row r="47" spans="1:23" ht="12" customHeight="1" x14ac:dyDescent="0.2">
      <c r="A47" s="93">
        <v>34</v>
      </c>
      <c r="B47" s="101" t="s">
        <v>95</v>
      </c>
      <c r="C47" s="102" t="s">
        <v>214</v>
      </c>
      <c r="D47" s="92">
        <f t="shared" si="10"/>
        <v>83444431</v>
      </c>
      <c r="E47" s="92">
        <f t="shared" si="11"/>
        <v>18926126</v>
      </c>
      <c r="F47" s="92">
        <v>1144165</v>
      </c>
      <c r="G47" s="92">
        <v>17781961</v>
      </c>
      <c r="H47" s="92">
        <f t="shared" si="12"/>
        <v>38851664</v>
      </c>
      <c r="I47" s="92">
        <v>35248481</v>
      </c>
      <c r="J47" s="92">
        <v>3355256</v>
      </c>
      <c r="K47" s="92">
        <f t="shared" si="13"/>
        <v>247927</v>
      </c>
      <c r="L47" s="92">
        <v>144757</v>
      </c>
      <c r="M47" s="92">
        <v>103170</v>
      </c>
      <c r="N47" s="92">
        <f t="shared" si="14"/>
        <v>6405368</v>
      </c>
      <c r="O47" s="92">
        <v>4904369</v>
      </c>
      <c r="P47" s="92">
        <v>1500999</v>
      </c>
      <c r="Q47" s="92">
        <f t="shared" si="15"/>
        <v>19261273</v>
      </c>
      <c r="R47" s="88">
        <v>1019995</v>
      </c>
      <c r="S47" s="225"/>
      <c r="T47" s="88">
        <f t="shared" si="9"/>
        <v>18241278</v>
      </c>
      <c r="U47" s="138">
        <v>4482001</v>
      </c>
      <c r="V47" s="88">
        <v>13759277</v>
      </c>
      <c r="W47" s="73"/>
    </row>
    <row r="48" spans="1:23" ht="12" customHeight="1" x14ac:dyDescent="0.2">
      <c r="A48" s="93">
        <v>35</v>
      </c>
      <c r="B48" s="94" t="s">
        <v>96</v>
      </c>
      <c r="C48" s="95" t="s">
        <v>215</v>
      </c>
      <c r="D48" s="92">
        <f t="shared" si="10"/>
        <v>51849901</v>
      </c>
      <c r="E48" s="92">
        <f t="shared" si="11"/>
        <v>9948376</v>
      </c>
      <c r="F48" s="92">
        <v>727484</v>
      </c>
      <c r="G48" s="92">
        <v>9220892</v>
      </c>
      <c r="H48" s="92">
        <f t="shared" si="12"/>
        <v>25882835</v>
      </c>
      <c r="I48" s="92">
        <v>22809653</v>
      </c>
      <c r="J48" s="92">
        <v>2170272</v>
      </c>
      <c r="K48" s="92">
        <f t="shared" si="13"/>
        <v>902910</v>
      </c>
      <c r="L48" s="92">
        <v>454786</v>
      </c>
      <c r="M48" s="92">
        <v>448124</v>
      </c>
      <c r="N48" s="92">
        <f t="shared" si="14"/>
        <v>3514743</v>
      </c>
      <c r="O48" s="92">
        <v>2702152</v>
      </c>
      <c r="P48" s="92">
        <v>812591</v>
      </c>
      <c r="Q48" s="92">
        <f t="shared" si="15"/>
        <v>12503947</v>
      </c>
      <c r="R48" s="88">
        <v>707034</v>
      </c>
      <c r="S48" s="225"/>
      <c r="T48" s="88">
        <f t="shared" si="9"/>
        <v>11796913</v>
      </c>
      <c r="U48" s="138">
        <v>2970462</v>
      </c>
      <c r="V48" s="88">
        <v>8826451</v>
      </c>
      <c r="W48" s="73"/>
    </row>
    <row r="49" spans="1:23" ht="12" customHeight="1" x14ac:dyDescent="0.2">
      <c r="A49" s="93">
        <v>36</v>
      </c>
      <c r="B49" s="99" t="s">
        <v>97</v>
      </c>
      <c r="C49" s="100" t="s">
        <v>23</v>
      </c>
      <c r="D49" s="92">
        <f t="shared" si="10"/>
        <v>91173614</v>
      </c>
      <c r="E49" s="92">
        <f t="shared" si="11"/>
        <v>17780987</v>
      </c>
      <c r="F49" s="92">
        <v>1298776</v>
      </c>
      <c r="G49" s="92">
        <v>16482211</v>
      </c>
      <c r="H49" s="92">
        <f t="shared" si="12"/>
        <v>44702606</v>
      </c>
      <c r="I49" s="92">
        <v>40007532</v>
      </c>
      <c r="J49" s="92">
        <v>4078483</v>
      </c>
      <c r="K49" s="92">
        <f t="shared" si="13"/>
        <v>616591</v>
      </c>
      <c r="L49" s="92">
        <v>0</v>
      </c>
      <c r="M49" s="92">
        <v>616591</v>
      </c>
      <c r="N49" s="92">
        <f t="shared" si="14"/>
        <v>6543095</v>
      </c>
      <c r="O49" s="92">
        <v>4999416</v>
      </c>
      <c r="P49" s="92">
        <v>1543679</v>
      </c>
      <c r="Q49" s="92">
        <f t="shared" si="15"/>
        <v>22146926</v>
      </c>
      <c r="R49" s="88">
        <v>1507682</v>
      </c>
      <c r="S49" s="225"/>
      <c r="T49" s="88">
        <f t="shared" si="9"/>
        <v>20639244</v>
      </c>
      <c r="U49" s="138">
        <v>5116980</v>
      </c>
      <c r="V49" s="88">
        <v>15522264</v>
      </c>
      <c r="W49" s="73"/>
    </row>
    <row r="50" spans="1:23" ht="12" customHeight="1" x14ac:dyDescent="0.2">
      <c r="A50" s="93">
        <v>37</v>
      </c>
      <c r="B50" s="97" t="s">
        <v>98</v>
      </c>
      <c r="C50" s="98" t="s">
        <v>20</v>
      </c>
      <c r="D50" s="92">
        <f t="shared" si="10"/>
        <v>40044404</v>
      </c>
      <c r="E50" s="92">
        <f t="shared" si="11"/>
        <v>6672627</v>
      </c>
      <c r="F50" s="92">
        <v>590600</v>
      </c>
      <c r="G50" s="92">
        <v>6082027</v>
      </c>
      <c r="H50" s="92">
        <f t="shared" si="12"/>
        <v>20438985</v>
      </c>
      <c r="I50" s="92">
        <v>18458356</v>
      </c>
      <c r="J50" s="92">
        <v>1746082</v>
      </c>
      <c r="K50" s="92">
        <f t="shared" si="13"/>
        <v>234547</v>
      </c>
      <c r="L50" s="92">
        <v>0</v>
      </c>
      <c r="M50" s="92">
        <v>234547</v>
      </c>
      <c r="N50" s="92">
        <f t="shared" si="14"/>
        <v>2886437</v>
      </c>
      <c r="O50" s="92">
        <v>2152246</v>
      </c>
      <c r="P50" s="92">
        <v>734191</v>
      </c>
      <c r="Q50" s="92">
        <f t="shared" si="15"/>
        <v>10046355</v>
      </c>
      <c r="R50" s="88">
        <v>796400</v>
      </c>
      <c r="S50" s="225"/>
      <c r="T50" s="88">
        <f t="shared" si="9"/>
        <v>9249955</v>
      </c>
      <c r="U50" s="138">
        <v>2422203</v>
      </c>
      <c r="V50" s="88">
        <v>6827752</v>
      </c>
      <c r="W50" s="73"/>
    </row>
    <row r="51" spans="1:23" ht="12" customHeight="1" x14ac:dyDescent="0.2">
      <c r="A51" s="93">
        <v>38</v>
      </c>
      <c r="B51" s="96" t="s">
        <v>99</v>
      </c>
      <c r="C51" s="95" t="s">
        <v>100</v>
      </c>
      <c r="D51" s="92">
        <f t="shared" si="10"/>
        <v>40577027</v>
      </c>
      <c r="E51" s="92">
        <f t="shared" si="11"/>
        <v>881579</v>
      </c>
      <c r="F51" s="92">
        <v>881579</v>
      </c>
      <c r="G51" s="92">
        <v>0</v>
      </c>
      <c r="H51" s="92">
        <f t="shared" si="12"/>
        <v>28436210</v>
      </c>
      <c r="I51" s="92">
        <v>25918121</v>
      </c>
      <c r="J51" s="92">
        <v>2518089</v>
      </c>
      <c r="K51" s="92">
        <f t="shared" si="13"/>
        <v>0</v>
      </c>
      <c r="L51" s="92">
        <v>0</v>
      </c>
      <c r="M51" s="92">
        <v>0</v>
      </c>
      <c r="N51" s="92">
        <f t="shared" si="14"/>
        <v>3808155</v>
      </c>
      <c r="O51" s="92">
        <v>2726490</v>
      </c>
      <c r="P51" s="92">
        <v>1081665</v>
      </c>
      <c r="Q51" s="92">
        <f t="shared" si="15"/>
        <v>7451083</v>
      </c>
      <c r="R51" s="88">
        <v>141048</v>
      </c>
      <c r="S51" s="225"/>
      <c r="T51" s="88">
        <f t="shared" si="9"/>
        <v>7310035</v>
      </c>
      <c r="U51" s="138">
        <v>92875</v>
      </c>
      <c r="V51" s="88">
        <v>7217160</v>
      </c>
      <c r="W51" s="73"/>
    </row>
    <row r="52" spans="1:23" ht="12" customHeight="1" x14ac:dyDescent="0.2">
      <c r="A52" s="93">
        <v>39</v>
      </c>
      <c r="B52" s="97" t="s">
        <v>101</v>
      </c>
      <c r="C52" s="98" t="s">
        <v>102</v>
      </c>
      <c r="D52" s="92">
        <f t="shared" si="10"/>
        <v>348485163</v>
      </c>
      <c r="E52" s="92">
        <f t="shared" si="11"/>
        <v>83869267</v>
      </c>
      <c r="F52" s="92">
        <v>4660824</v>
      </c>
      <c r="G52" s="92">
        <v>79208443</v>
      </c>
      <c r="H52" s="92">
        <f t="shared" si="12"/>
        <v>154980752</v>
      </c>
      <c r="I52" s="92">
        <v>139542506</v>
      </c>
      <c r="J52" s="92">
        <v>13141460</v>
      </c>
      <c r="K52" s="92">
        <f t="shared" si="13"/>
        <v>2296786</v>
      </c>
      <c r="L52" s="92">
        <v>1188894</v>
      </c>
      <c r="M52" s="92">
        <v>1107892</v>
      </c>
      <c r="N52" s="92">
        <f t="shared" si="14"/>
        <v>31961888</v>
      </c>
      <c r="O52" s="92">
        <v>25882763</v>
      </c>
      <c r="P52" s="92">
        <v>6079125</v>
      </c>
      <c r="Q52" s="92">
        <f t="shared" si="15"/>
        <v>77673256</v>
      </c>
      <c r="R52" s="88">
        <v>12202435</v>
      </c>
      <c r="S52" s="225"/>
      <c r="T52" s="88">
        <f t="shared" si="9"/>
        <v>65470821</v>
      </c>
      <c r="U52" s="138">
        <v>17119102</v>
      </c>
      <c r="V52" s="88">
        <v>48351719</v>
      </c>
      <c r="W52" s="73"/>
    </row>
    <row r="53" spans="1:23" ht="12" customHeight="1" x14ac:dyDescent="0.2">
      <c r="A53" s="93">
        <v>40</v>
      </c>
      <c r="B53" s="94" t="s">
        <v>103</v>
      </c>
      <c r="C53" s="95" t="s">
        <v>220</v>
      </c>
      <c r="D53" s="92">
        <f t="shared" si="10"/>
        <v>73413152</v>
      </c>
      <c r="E53" s="92">
        <f t="shared" si="11"/>
        <v>15191781</v>
      </c>
      <c r="F53" s="92">
        <v>1036918</v>
      </c>
      <c r="G53" s="92">
        <v>14154863</v>
      </c>
      <c r="H53" s="92">
        <f t="shared" si="12"/>
        <v>35738003</v>
      </c>
      <c r="I53" s="92">
        <v>31893186</v>
      </c>
      <c r="J53" s="92">
        <v>3043157</v>
      </c>
      <c r="K53" s="92">
        <f t="shared" si="13"/>
        <v>801660</v>
      </c>
      <c r="L53" s="92">
        <v>570338</v>
      </c>
      <c r="M53" s="92">
        <v>231322</v>
      </c>
      <c r="N53" s="92">
        <f t="shared" si="14"/>
        <v>5241260</v>
      </c>
      <c r="O53" s="92">
        <v>4037761</v>
      </c>
      <c r="P53" s="92">
        <v>1203499</v>
      </c>
      <c r="Q53" s="92">
        <f t="shared" si="15"/>
        <v>17242108</v>
      </c>
      <c r="R53" s="88">
        <v>1505944</v>
      </c>
      <c r="S53" s="225"/>
      <c r="T53" s="88">
        <f t="shared" si="9"/>
        <v>15736164</v>
      </c>
      <c r="U53" s="138">
        <v>4029318</v>
      </c>
      <c r="V53" s="88">
        <v>11706846</v>
      </c>
      <c r="W53" s="73"/>
    </row>
    <row r="54" spans="1:23" ht="12" customHeight="1" x14ac:dyDescent="0.2">
      <c r="A54" s="93">
        <v>41</v>
      </c>
      <c r="B54" s="94" t="s">
        <v>104</v>
      </c>
      <c r="C54" s="95" t="s">
        <v>2</v>
      </c>
      <c r="D54" s="92">
        <f t="shared" si="10"/>
        <v>263052570</v>
      </c>
      <c r="E54" s="92">
        <f t="shared" si="11"/>
        <v>59095918</v>
      </c>
      <c r="F54" s="92">
        <v>3772166</v>
      </c>
      <c r="G54" s="92">
        <v>55323752</v>
      </c>
      <c r="H54" s="92">
        <f t="shared" si="12"/>
        <v>123874377</v>
      </c>
      <c r="I54" s="92">
        <v>112291121</v>
      </c>
      <c r="J54" s="92">
        <v>10629511</v>
      </c>
      <c r="K54" s="92">
        <f t="shared" si="13"/>
        <v>953745</v>
      </c>
      <c r="L54" s="92">
        <v>446745</v>
      </c>
      <c r="M54" s="92">
        <v>507000</v>
      </c>
      <c r="N54" s="92">
        <f t="shared" si="14"/>
        <v>23075072</v>
      </c>
      <c r="O54" s="92">
        <v>18526628</v>
      </c>
      <c r="P54" s="92">
        <v>4548444</v>
      </c>
      <c r="Q54" s="92">
        <f t="shared" si="15"/>
        <v>57007203</v>
      </c>
      <c r="R54" s="88">
        <v>1598484</v>
      </c>
      <c r="S54" s="225"/>
      <c r="T54" s="88">
        <f t="shared" si="9"/>
        <v>55408719</v>
      </c>
      <c r="U54" s="138">
        <v>13791911</v>
      </c>
      <c r="V54" s="88">
        <v>41616808</v>
      </c>
      <c r="W54" s="73"/>
    </row>
    <row r="55" spans="1:23" ht="12" customHeight="1" x14ac:dyDescent="0.2">
      <c r="A55" s="93">
        <v>42</v>
      </c>
      <c r="B55" s="97" t="s">
        <v>105</v>
      </c>
      <c r="C55" s="98" t="s">
        <v>3</v>
      </c>
      <c r="D55" s="92">
        <f t="shared" si="10"/>
        <v>56352132</v>
      </c>
      <c r="E55" s="92">
        <f t="shared" si="11"/>
        <v>11795187</v>
      </c>
      <c r="F55" s="92">
        <v>798008</v>
      </c>
      <c r="G55" s="92">
        <v>10997179</v>
      </c>
      <c r="H55" s="92">
        <f t="shared" si="12"/>
        <v>27436295</v>
      </c>
      <c r="I55" s="92">
        <v>24398064</v>
      </c>
      <c r="J55" s="92">
        <v>2327306</v>
      </c>
      <c r="K55" s="92">
        <f t="shared" si="13"/>
        <v>710925</v>
      </c>
      <c r="L55" s="92">
        <v>415406</v>
      </c>
      <c r="M55" s="92">
        <v>295519</v>
      </c>
      <c r="N55" s="92">
        <f t="shared" si="14"/>
        <v>3713184</v>
      </c>
      <c r="O55" s="92">
        <v>2846175</v>
      </c>
      <c r="P55" s="92">
        <v>867009</v>
      </c>
      <c r="Q55" s="92">
        <f t="shared" si="15"/>
        <v>13407466</v>
      </c>
      <c r="R55" s="88">
        <v>645661</v>
      </c>
      <c r="S55" s="225"/>
      <c r="T55" s="88">
        <f t="shared" si="9"/>
        <v>12761805</v>
      </c>
      <c r="U55" s="138">
        <v>3235357</v>
      </c>
      <c r="V55" s="88">
        <v>9526448</v>
      </c>
      <c r="W55" s="73"/>
    </row>
    <row r="56" spans="1:23" ht="12" customHeight="1" x14ac:dyDescent="0.2">
      <c r="A56" s="93">
        <v>43</v>
      </c>
      <c r="B56" s="96" t="s">
        <v>151</v>
      </c>
      <c r="C56" s="95" t="s">
        <v>32</v>
      </c>
      <c r="D56" s="92">
        <f t="shared" si="10"/>
        <v>76979459</v>
      </c>
      <c r="E56" s="92">
        <f t="shared" si="11"/>
        <v>14684606</v>
      </c>
      <c r="F56" s="92">
        <v>1114402</v>
      </c>
      <c r="G56" s="92">
        <v>13570204</v>
      </c>
      <c r="H56" s="92">
        <f t="shared" si="12"/>
        <v>37328405</v>
      </c>
      <c r="I56" s="92">
        <v>33745694</v>
      </c>
      <c r="J56" s="92">
        <v>3204717</v>
      </c>
      <c r="K56" s="92">
        <f t="shared" si="13"/>
        <v>377994</v>
      </c>
      <c r="L56" s="92">
        <v>0</v>
      </c>
      <c r="M56" s="92">
        <v>377994</v>
      </c>
      <c r="N56" s="92">
        <f t="shared" si="14"/>
        <v>5579347</v>
      </c>
      <c r="O56" s="92">
        <v>4308055</v>
      </c>
      <c r="P56" s="92">
        <v>1271292</v>
      </c>
      <c r="Q56" s="92">
        <f t="shared" si="15"/>
        <v>19387101</v>
      </c>
      <c r="R56" s="88">
        <v>3372167</v>
      </c>
      <c r="S56" s="225"/>
      <c r="T56" s="88">
        <f t="shared" si="9"/>
        <v>16014934</v>
      </c>
      <c r="U56" s="138">
        <v>4122351</v>
      </c>
      <c r="V56" s="88">
        <v>11892583</v>
      </c>
      <c r="W56" s="73"/>
    </row>
    <row r="57" spans="1:23" ht="12" customHeight="1" x14ac:dyDescent="0.2">
      <c r="A57" s="93">
        <v>44</v>
      </c>
      <c r="B57" s="97" t="s">
        <v>106</v>
      </c>
      <c r="C57" s="98" t="s">
        <v>216</v>
      </c>
      <c r="D57" s="92">
        <f t="shared" si="10"/>
        <v>89992967</v>
      </c>
      <c r="E57" s="92">
        <f t="shared" si="11"/>
        <v>19248719</v>
      </c>
      <c r="F57" s="92">
        <v>1284977</v>
      </c>
      <c r="G57" s="92">
        <v>17963742</v>
      </c>
      <c r="H57" s="92">
        <f t="shared" si="12"/>
        <v>43365241</v>
      </c>
      <c r="I57" s="92">
        <v>38872638</v>
      </c>
      <c r="J57" s="92">
        <v>3731412</v>
      </c>
      <c r="K57" s="92">
        <f t="shared" si="13"/>
        <v>761191</v>
      </c>
      <c r="L57" s="92">
        <v>454962</v>
      </c>
      <c r="M57" s="92">
        <v>306229</v>
      </c>
      <c r="N57" s="92">
        <f t="shared" si="14"/>
        <v>6812436</v>
      </c>
      <c r="O57" s="92">
        <v>5311521</v>
      </c>
      <c r="P57" s="92">
        <v>1500915</v>
      </c>
      <c r="Q57" s="92">
        <f t="shared" si="15"/>
        <v>20566571</v>
      </c>
      <c r="R57" s="88">
        <v>1013836</v>
      </c>
      <c r="S57" s="225"/>
      <c r="T57" s="88">
        <f t="shared" si="9"/>
        <v>19552735</v>
      </c>
      <c r="U57" s="138">
        <v>4866382</v>
      </c>
      <c r="V57" s="88">
        <v>14686353</v>
      </c>
      <c r="W57" s="73"/>
    </row>
    <row r="58" spans="1:23" ht="12" customHeight="1" x14ac:dyDescent="0.2">
      <c r="A58" s="93">
        <v>45</v>
      </c>
      <c r="B58" s="96" t="s">
        <v>107</v>
      </c>
      <c r="C58" s="95" t="s">
        <v>0</v>
      </c>
      <c r="D58" s="92">
        <f t="shared" si="10"/>
        <v>109935929</v>
      </c>
      <c r="E58" s="92">
        <f t="shared" si="11"/>
        <v>24271935</v>
      </c>
      <c r="F58" s="92">
        <v>1525144</v>
      </c>
      <c r="G58" s="92">
        <v>22746791</v>
      </c>
      <c r="H58" s="92">
        <f t="shared" si="12"/>
        <v>51343754</v>
      </c>
      <c r="I58" s="92">
        <v>46374274</v>
      </c>
      <c r="J58" s="92">
        <v>4395502</v>
      </c>
      <c r="K58" s="92">
        <f t="shared" si="13"/>
        <v>573978</v>
      </c>
      <c r="L58" s="92">
        <v>141076</v>
      </c>
      <c r="M58" s="92">
        <v>432902</v>
      </c>
      <c r="N58" s="92">
        <f t="shared" si="14"/>
        <v>8954953</v>
      </c>
      <c r="O58" s="92">
        <v>7081576</v>
      </c>
      <c r="P58" s="92">
        <v>1873377</v>
      </c>
      <c r="Q58" s="92">
        <f t="shared" si="15"/>
        <v>25365287</v>
      </c>
      <c r="R58" s="88">
        <v>2245939</v>
      </c>
      <c r="S58" s="225"/>
      <c r="T58" s="88">
        <f t="shared" si="9"/>
        <v>23119348</v>
      </c>
      <c r="U58" s="138">
        <v>5878277</v>
      </c>
      <c r="V58" s="88">
        <v>17241071</v>
      </c>
      <c r="W58" s="73"/>
    </row>
    <row r="59" spans="1:23" ht="12" customHeight="1" x14ac:dyDescent="0.2">
      <c r="A59" s="93">
        <v>46</v>
      </c>
      <c r="B59" s="97" t="s">
        <v>108</v>
      </c>
      <c r="C59" s="98" t="s">
        <v>4</v>
      </c>
      <c r="D59" s="92">
        <f t="shared" si="10"/>
        <v>35373441</v>
      </c>
      <c r="E59" s="92">
        <f t="shared" si="11"/>
        <v>5993872</v>
      </c>
      <c r="F59" s="92">
        <v>527023</v>
      </c>
      <c r="G59" s="92">
        <v>5466849</v>
      </c>
      <c r="H59" s="92">
        <f t="shared" si="12"/>
        <v>18203869</v>
      </c>
      <c r="I59" s="92">
        <v>16231814</v>
      </c>
      <c r="J59" s="92">
        <v>1566327</v>
      </c>
      <c r="K59" s="92">
        <f t="shared" si="13"/>
        <v>405728</v>
      </c>
      <c r="L59" s="92">
        <v>43504</v>
      </c>
      <c r="M59" s="92">
        <v>362224</v>
      </c>
      <c r="N59" s="92">
        <f t="shared" si="14"/>
        <v>2557027</v>
      </c>
      <c r="O59" s="92">
        <v>1928990</v>
      </c>
      <c r="P59" s="92">
        <v>628037</v>
      </c>
      <c r="Q59" s="92">
        <f t="shared" si="15"/>
        <v>8618673</v>
      </c>
      <c r="R59" s="88">
        <v>429244</v>
      </c>
      <c r="S59" s="225"/>
      <c r="T59" s="88">
        <f t="shared" si="9"/>
        <v>8189429</v>
      </c>
      <c r="U59" s="138">
        <v>2151477</v>
      </c>
      <c r="V59" s="88">
        <v>6037952</v>
      </c>
      <c r="W59" s="73"/>
    </row>
    <row r="60" spans="1:23" ht="12" customHeight="1" x14ac:dyDescent="0.2">
      <c r="A60" s="93">
        <v>47</v>
      </c>
      <c r="B60" s="96" t="s">
        <v>109</v>
      </c>
      <c r="C60" s="95" t="s">
        <v>1</v>
      </c>
      <c r="D60" s="92">
        <f t="shared" si="10"/>
        <v>70565444</v>
      </c>
      <c r="E60" s="92">
        <f t="shared" si="11"/>
        <v>15046925</v>
      </c>
      <c r="F60" s="92">
        <v>1008653</v>
      </c>
      <c r="G60" s="92">
        <v>14038272</v>
      </c>
      <c r="H60" s="92">
        <f t="shared" si="12"/>
        <v>32957373</v>
      </c>
      <c r="I60" s="92">
        <v>29889471</v>
      </c>
      <c r="J60" s="92">
        <v>2921400</v>
      </c>
      <c r="K60" s="92">
        <f t="shared" si="13"/>
        <v>146502</v>
      </c>
      <c r="L60" s="92">
        <v>0</v>
      </c>
      <c r="M60" s="92">
        <v>146502</v>
      </c>
      <c r="N60" s="92">
        <f t="shared" si="14"/>
        <v>4573132</v>
      </c>
      <c r="O60" s="92">
        <v>3524672</v>
      </c>
      <c r="P60" s="92">
        <v>1048460</v>
      </c>
      <c r="Q60" s="92">
        <f t="shared" si="15"/>
        <v>17988014</v>
      </c>
      <c r="R60" s="88">
        <v>1822795</v>
      </c>
      <c r="S60" s="225"/>
      <c r="T60" s="88">
        <f t="shared" si="9"/>
        <v>16165219</v>
      </c>
      <c r="U60" s="138">
        <v>4127786</v>
      </c>
      <c r="V60" s="88">
        <v>12037433</v>
      </c>
      <c r="W60" s="73"/>
    </row>
    <row r="61" spans="1:23" ht="12" customHeight="1" x14ac:dyDescent="0.2">
      <c r="A61" s="93">
        <v>48</v>
      </c>
      <c r="B61" s="97" t="s">
        <v>110</v>
      </c>
      <c r="C61" s="98" t="s">
        <v>217</v>
      </c>
      <c r="D61" s="92">
        <f t="shared" si="10"/>
        <v>108121545</v>
      </c>
      <c r="E61" s="92">
        <f t="shared" si="11"/>
        <v>22697390</v>
      </c>
      <c r="F61" s="92">
        <v>1597523</v>
      </c>
      <c r="G61" s="92">
        <v>21099867</v>
      </c>
      <c r="H61" s="92">
        <f t="shared" si="12"/>
        <v>53009655</v>
      </c>
      <c r="I61" s="92">
        <v>47882790</v>
      </c>
      <c r="J61" s="92">
        <v>4542276</v>
      </c>
      <c r="K61" s="92">
        <f t="shared" si="13"/>
        <v>584589</v>
      </c>
      <c r="L61" s="92">
        <v>120478</v>
      </c>
      <c r="M61" s="92">
        <v>464111</v>
      </c>
      <c r="N61" s="92">
        <f t="shared" si="14"/>
        <v>8336440</v>
      </c>
      <c r="O61" s="92">
        <v>6449731</v>
      </c>
      <c r="P61" s="92">
        <v>1886709</v>
      </c>
      <c r="Q61" s="92">
        <f t="shared" si="15"/>
        <v>24078060</v>
      </c>
      <c r="R61" s="88">
        <v>448625</v>
      </c>
      <c r="S61" s="225"/>
      <c r="T61" s="88">
        <f t="shared" si="9"/>
        <v>23629435</v>
      </c>
      <c r="U61" s="138">
        <v>5965002</v>
      </c>
      <c r="V61" s="88">
        <v>17664433</v>
      </c>
      <c r="W61" s="73"/>
    </row>
    <row r="62" spans="1:23" ht="12" customHeight="1" x14ac:dyDescent="0.2">
      <c r="A62" s="93">
        <v>49</v>
      </c>
      <c r="B62" s="97" t="s">
        <v>111</v>
      </c>
      <c r="C62" s="98" t="s">
        <v>25</v>
      </c>
      <c r="D62" s="92">
        <f t="shared" si="10"/>
        <v>411212623</v>
      </c>
      <c r="E62" s="92">
        <f t="shared" si="11"/>
        <v>93923845</v>
      </c>
      <c r="F62" s="92">
        <v>5500004</v>
      </c>
      <c r="G62" s="92">
        <v>88423841</v>
      </c>
      <c r="H62" s="92">
        <f t="shared" si="12"/>
        <v>185249206</v>
      </c>
      <c r="I62" s="92">
        <v>166609854</v>
      </c>
      <c r="J62" s="92">
        <v>15533302</v>
      </c>
      <c r="K62" s="92">
        <f t="shared" si="13"/>
        <v>3106050</v>
      </c>
      <c r="L62" s="92">
        <v>2052544</v>
      </c>
      <c r="M62" s="92">
        <v>1053506</v>
      </c>
      <c r="N62" s="92">
        <f t="shared" si="14"/>
        <v>35589642</v>
      </c>
      <c r="O62" s="92">
        <v>28523938</v>
      </c>
      <c r="P62" s="92">
        <v>7065704</v>
      </c>
      <c r="Q62" s="92">
        <f t="shared" si="15"/>
        <v>96449930</v>
      </c>
      <c r="R62" s="88">
        <v>13729338</v>
      </c>
      <c r="S62" s="225"/>
      <c r="T62" s="88">
        <f t="shared" si="9"/>
        <v>82720592</v>
      </c>
      <c r="U62" s="138">
        <v>21186976</v>
      </c>
      <c r="V62" s="88">
        <v>61533616</v>
      </c>
      <c r="W62" s="73"/>
    </row>
    <row r="63" spans="1:23" ht="12" customHeight="1" x14ac:dyDescent="0.2">
      <c r="A63" s="93">
        <v>50</v>
      </c>
      <c r="B63" s="97" t="s">
        <v>159</v>
      </c>
      <c r="C63" s="98" t="s">
        <v>52</v>
      </c>
      <c r="D63" s="92">
        <f t="shared" si="10"/>
        <v>78175808</v>
      </c>
      <c r="E63" s="92">
        <f t="shared" si="11"/>
        <v>16491739</v>
      </c>
      <c r="F63" s="92">
        <v>1119980</v>
      </c>
      <c r="G63" s="92">
        <v>15371759</v>
      </c>
      <c r="H63" s="92">
        <f t="shared" si="12"/>
        <v>37389317</v>
      </c>
      <c r="I63" s="92">
        <v>33890012</v>
      </c>
      <c r="J63" s="92">
        <v>3212235</v>
      </c>
      <c r="K63" s="92">
        <f t="shared" si="13"/>
        <v>287070</v>
      </c>
      <c r="L63" s="92">
        <v>47641</v>
      </c>
      <c r="M63" s="92">
        <v>239429</v>
      </c>
      <c r="N63" s="92">
        <f t="shared" si="14"/>
        <v>5690648</v>
      </c>
      <c r="O63" s="92">
        <v>4470630</v>
      </c>
      <c r="P63" s="92">
        <v>1220018</v>
      </c>
      <c r="Q63" s="92">
        <f t="shared" si="15"/>
        <v>18604104</v>
      </c>
      <c r="R63" s="88">
        <v>1324341</v>
      </c>
      <c r="S63" s="225"/>
      <c r="T63" s="88">
        <f t="shared" si="9"/>
        <v>17279763</v>
      </c>
      <c r="U63" s="138">
        <v>4367267</v>
      </c>
      <c r="V63" s="88">
        <v>12912496</v>
      </c>
      <c r="W63" s="73"/>
    </row>
    <row r="64" spans="1:23" ht="12" customHeight="1" x14ac:dyDescent="0.2">
      <c r="A64" s="93">
        <v>51</v>
      </c>
      <c r="B64" s="97" t="s">
        <v>112</v>
      </c>
      <c r="C64" s="98" t="s">
        <v>218</v>
      </c>
      <c r="D64" s="92">
        <f t="shared" si="10"/>
        <v>57482099</v>
      </c>
      <c r="E64" s="92">
        <f t="shared" si="11"/>
        <v>11467135</v>
      </c>
      <c r="F64" s="92">
        <v>793310</v>
      </c>
      <c r="G64" s="92">
        <v>10673825</v>
      </c>
      <c r="H64" s="92">
        <f t="shared" si="12"/>
        <v>27730643</v>
      </c>
      <c r="I64" s="92">
        <v>24904456</v>
      </c>
      <c r="J64" s="92">
        <v>2387923</v>
      </c>
      <c r="K64" s="92">
        <f t="shared" si="13"/>
        <v>438264</v>
      </c>
      <c r="L64" s="92">
        <v>110771</v>
      </c>
      <c r="M64" s="92">
        <v>327493</v>
      </c>
      <c r="N64" s="92">
        <f t="shared" si="14"/>
        <v>4289095</v>
      </c>
      <c r="O64" s="92">
        <v>3220007</v>
      </c>
      <c r="P64" s="92">
        <v>1069088</v>
      </c>
      <c r="Q64" s="92">
        <f t="shared" si="15"/>
        <v>13995226</v>
      </c>
      <c r="R64" s="88">
        <v>1059774</v>
      </c>
      <c r="S64" s="225"/>
      <c r="T64" s="88">
        <f t="shared" si="9"/>
        <v>12935452</v>
      </c>
      <c r="U64" s="138">
        <v>3324418</v>
      </c>
      <c r="V64" s="88">
        <v>9611034</v>
      </c>
      <c r="W64" s="73"/>
    </row>
    <row r="65" spans="1:23" ht="12" customHeight="1" x14ac:dyDescent="0.2">
      <c r="A65" s="93">
        <v>52</v>
      </c>
      <c r="B65" s="96" t="s">
        <v>161</v>
      </c>
      <c r="C65" s="95" t="s">
        <v>219</v>
      </c>
      <c r="D65" s="92">
        <f t="shared" si="10"/>
        <v>64671709</v>
      </c>
      <c r="E65" s="92">
        <f t="shared" si="11"/>
        <v>13995843</v>
      </c>
      <c r="F65" s="92">
        <v>878460</v>
      </c>
      <c r="G65" s="92">
        <v>13117383</v>
      </c>
      <c r="H65" s="92">
        <f t="shared" si="12"/>
        <v>30088274</v>
      </c>
      <c r="I65" s="92">
        <v>27154025</v>
      </c>
      <c r="J65" s="92">
        <v>2584291</v>
      </c>
      <c r="K65" s="92">
        <f t="shared" si="13"/>
        <v>349958</v>
      </c>
      <c r="L65" s="92">
        <v>32989</v>
      </c>
      <c r="M65" s="92">
        <v>316969</v>
      </c>
      <c r="N65" s="92">
        <f t="shared" si="14"/>
        <v>5220695</v>
      </c>
      <c r="O65" s="92">
        <v>4062936</v>
      </c>
      <c r="P65" s="92">
        <v>1157759</v>
      </c>
      <c r="Q65" s="92">
        <f t="shared" si="15"/>
        <v>15366897</v>
      </c>
      <c r="R65" s="88">
        <v>1106130</v>
      </c>
      <c r="S65" s="225"/>
      <c r="T65" s="88">
        <f t="shared" si="9"/>
        <v>14260767</v>
      </c>
      <c r="U65" s="138">
        <v>3631057</v>
      </c>
      <c r="V65" s="88">
        <v>10629710</v>
      </c>
      <c r="W65" s="73"/>
    </row>
    <row r="66" spans="1:23" ht="12" customHeight="1" x14ac:dyDescent="0.2">
      <c r="A66" s="93">
        <v>53</v>
      </c>
      <c r="B66" s="97" t="s">
        <v>222</v>
      </c>
      <c r="C66" s="98" t="s">
        <v>221</v>
      </c>
      <c r="D66" s="92">
        <f t="shared" si="10"/>
        <v>0</v>
      </c>
      <c r="E66" s="92">
        <f t="shared" si="11"/>
        <v>0</v>
      </c>
      <c r="F66" s="92">
        <v>0</v>
      </c>
      <c r="G66" s="92">
        <v>0</v>
      </c>
      <c r="H66" s="92">
        <f t="shared" si="12"/>
        <v>0</v>
      </c>
      <c r="I66" s="92">
        <v>0</v>
      </c>
      <c r="J66" s="92">
        <v>0</v>
      </c>
      <c r="K66" s="92">
        <f t="shared" si="13"/>
        <v>0</v>
      </c>
      <c r="L66" s="92">
        <v>0</v>
      </c>
      <c r="M66" s="92">
        <v>0</v>
      </c>
      <c r="N66" s="92">
        <f t="shared" si="14"/>
        <v>0</v>
      </c>
      <c r="O66" s="92">
        <v>0</v>
      </c>
      <c r="P66" s="92">
        <v>0</v>
      </c>
      <c r="Q66" s="92">
        <f t="shared" si="15"/>
        <v>0</v>
      </c>
      <c r="R66" s="88">
        <v>0</v>
      </c>
      <c r="S66" s="225"/>
      <c r="T66" s="88">
        <f t="shared" si="9"/>
        <v>0</v>
      </c>
      <c r="U66" s="138">
        <v>0</v>
      </c>
      <c r="V66" s="88">
        <v>0</v>
      </c>
      <c r="W66" s="73"/>
    </row>
    <row r="67" spans="1:23" ht="12" customHeight="1" x14ac:dyDescent="0.2">
      <c r="A67" s="93">
        <v>54</v>
      </c>
      <c r="B67" s="103" t="s">
        <v>232</v>
      </c>
      <c r="C67" s="100" t="s">
        <v>233</v>
      </c>
      <c r="D67" s="92">
        <f t="shared" si="10"/>
        <v>0</v>
      </c>
      <c r="E67" s="92">
        <f t="shared" si="11"/>
        <v>0</v>
      </c>
      <c r="F67" s="92">
        <v>0</v>
      </c>
      <c r="G67" s="92">
        <v>0</v>
      </c>
      <c r="H67" s="92">
        <f t="shared" si="12"/>
        <v>0</v>
      </c>
      <c r="I67" s="92">
        <v>0</v>
      </c>
      <c r="J67" s="92">
        <v>0</v>
      </c>
      <c r="K67" s="92">
        <f t="shared" si="13"/>
        <v>0</v>
      </c>
      <c r="L67" s="92">
        <v>0</v>
      </c>
      <c r="M67" s="92">
        <v>0</v>
      </c>
      <c r="N67" s="92">
        <f t="shared" si="14"/>
        <v>0</v>
      </c>
      <c r="O67" s="92">
        <v>0</v>
      </c>
      <c r="P67" s="92">
        <v>0</v>
      </c>
      <c r="Q67" s="92">
        <f t="shared" si="15"/>
        <v>0</v>
      </c>
      <c r="R67" s="88">
        <v>0</v>
      </c>
      <c r="S67" s="225"/>
      <c r="T67" s="88">
        <f t="shared" si="9"/>
        <v>0</v>
      </c>
      <c r="U67" s="138">
        <v>0</v>
      </c>
      <c r="V67" s="88">
        <v>0</v>
      </c>
      <c r="W67" s="73"/>
    </row>
    <row r="68" spans="1:23" ht="12" customHeight="1" x14ac:dyDescent="0.2">
      <c r="A68" s="93">
        <v>55</v>
      </c>
      <c r="B68" s="97" t="s">
        <v>113</v>
      </c>
      <c r="C68" s="98" t="s">
        <v>51</v>
      </c>
      <c r="D68" s="92">
        <f t="shared" si="10"/>
        <v>156225066</v>
      </c>
      <c r="E68" s="92">
        <f t="shared" si="11"/>
        <v>129948340</v>
      </c>
      <c r="F68" s="92">
        <v>0</v>
      </c>
      <c r="G68" s="92">
        <v>129948340</v>
      </c>
      <c r="H68" s="92">
        <f t="shared" si="12"/>
        <v>1537491</v>
      </c>
      <c r="I68" s="92">
        <v>0</v>
      </c>
      <c r="J68" s="92">
        <v>0</v>
      </c>
      <c r="K68" s="92">
        <f t="shared" si="13"/>
        <v>1537491</v>
      </c>
      <c r="L68" s="92">
        <v>995644</v>
      </c>
      <c r="M68" s="92">
        <v>541847</v>
      </c>
      <c r="N68" s="92">
        <f t="shared" si="14"/>
        <v>0</v>
      </c>
      <c r="O68" s="92">
        <v>0</v>
      </c>
      <c r="P68" s="92">
        <v>0</v>
      </c>
      <c r="Q68" s="92">
        <f t="shared" si="15"/>
        <v>24739235</v>
      </c>
      <c r="R68" s="88">
        <v>466570</v>
      </c>
      <c r="S68" s="225"/>
      <c r="T68" s="88">
        <f t="shared" si="9"/>
        <v>24272665</v>
      </c>
      <c r="U68" s="138">
        <v>0</v>
      </c>
      <c r="V68" s="88">
        <v>24272665</v>
      </c>
      <c r="W68" s="73"/>
    </row>
    <row r="69" spans="1:23" ht="12" customHeight="1" x14ac:dyDescent="0.2">
      <c r="A69" s="93">
        <v>56</v>
      </c>
      <c r="B69" s="96" t="s">
        <v>114</v>
      </c>
      <c r="C69" s="98" t="s">
        <v>389</v>
      </c>
      <c r="D69" s="92">
        <f t="shared" si="10"/>
        <v>119545464</v>
      </c>
      <c r="E69" s="92">
        <f t="shared" si="11"/>
        <v>97865587</v>
      </c>
      <c r="F69" s="92">
        <v>0</v>
      </c>
      <c r="G69" s="92">
        <v>97865587</v>
      </c>
      <c r="H69" s="92">
        <f t="shared" si="12"/>
        <v>2436428</v>
      </c>
      <c r="I69" s="92">
        <v>0</v>
      </c>
      <c r="J69" s="92">
        <v>0</v>
      </c>
      <c r="K69" s="92">
        <f t="shared" si="13"/>
        <v>2436428</v>
      </c>
      <c r="L69" s="92">
        <v>1389831</v>
      </c>
      <c r="M69" s="92">
        <v>1046597</v>
      </c>
      <c r="N69" s="92">
        <f t="shared" si="14"/>
        <v>0</v>
      </c>
      <c r="O69" s="92">
        <v>0</v>
      </c>
      <c r="P69" s="92">
        <v>0</v>
      </c>
      <c r="Q69" s="92">
        <f t="shared" si="15"/>
        <v>19243449</v>
      </c>
      <c r="R69" s="88">
        <v>308654</v>
      </c>
      <c r="S69" s="225"/>
      <c r="T69" s="88">
        <f t="shared" si="9"/>
        <v>18934795</v>
      </c>
      <c r="U69" s="138">
        <v>0</v>
      </c>
      <c r="V69" s="88">
        <v>18934795</v>
      </c>
      <c r="W69" s="73"/>
    </row>
    <row r="70" spans="1:23" ht="12" customHeight="1" x14ac:dyDescent="0.2">
      <c r="A70" s="93">
        <v>57</v>
      </c>
      <c r="B70" s="99" t="s">
        <v>115</v>
      </c>
      <c r="C70" s="100" t="s">
        <v>116</v>
      </c>
      <c r="D70" s="92">
        <f t="shared" si="10"/>
        <v>0</v>
      </c>
      <c r="E70" s="92">
        <f t="shared" si="11"/>
        <v>0</v>
      </c>
      <c r="F70" s="92">
        <v>0</v>
      </c>
      <c r="G70" s="92">
        <v>0</v>
      </c>
      <c r="H70" s="92">
        <f t="shared" si="12"/>
        <v>0</v>
      </c>
      <c r="I70" s="92">
        <v>0</v>
      </c>
      <c r="J70" s="92">
        <v>0</v>
      </c>
      <c r="K70" s="92">
        <f t="shared" si="13"/>
        <v>0</v>
      </c>
      <c r="L70" s="92">
        <v>0</v>
      </c>
      <c r="M70" s="92">
        <v>0</v>
      </c>
      <c r="N70" s="92">
        <f t="shared" si="14"/>
        <v>0</v>
      </c>
      <c r="O70" s="92">
        <v>0</v>
      </c>
      <c r="P70" s="92">
        <v>0</v>
      </c>
      <c r="Q70" s="92">
        <f t="shared" si="15"/>
        <v>0</v>
      </c>
      <c r="R70" s="88">
        <v>0</v>
      </c>
      <c r="S70" s="225"/>
      <c r="T70" s="88">
        <f t="shared" si="9"/>
        <v>0</v>
      </c>
      <c r="U70" s="138">
        <v>0</v>
      </c>
      <c r="V70" s="88">
        <v>0</v>
      </c>
      <c r="W70" s="73"/>
    </row>
    <row r="71" spans="1:23" ht="12" customHeight="1" x14ac:dyDescent="0.2">
      <c r="A71" s="93">
        <v>58</v>
      </c>
      <c r="B71" s="96" t="s">
        <v>117</v>
      </c>
      <c r="C71" s="98" t="s">
        <v>390</v>
      </c>
      <c r="D71" s="92">
        <f t="shared" si="10"/>
        <v>246176929</v>
      </c>
      <c r="E71" s="92">
        <f t="shared" si="11"/>
        <v>188501328</v>
      </c>
      <c r="F71" s="92">
        <v>0</v>
      </c>
      <c r="G71" s="92">
        <v>188501328</v>
      </c>
      <c r="H71" s="92">
        <f t="shared" si="12"/>
        <v>2002390</v>
      </c>
      <c r="I71" s="92">
        <v>0</v>
      </c>
      <c r="J71" s="92">
        <v>0</v>
      </c>
      <c r="K71" s="92">
        <f t="shared" si="13"/>
        <v>2002390</v>
      </c>
      <c r="L71" s="92">
        <v>434173</v>
      </c>
      <c r="M71" s="92">
        <v>1568217</v>
      </c>
      <c r="N71" s="92">
        <f t="shared" si="14"/>
        <v>0</v>
      </c>
      <c r="O71" s="92">
        <v>0</v>
      </c>
      <c r="P71" s="92">
        <v>0</v>
      </c>
      <c r="Q71" s="92">
        <f t="shared" si="15"/>
        <v>55673211</v>
      </c>
      <c r="R71" s="88">
        <v>17421568</v>
      </c>
      <c r="S71" s="225"/>
      <c r="T71" s="88">
        <f t="shared" si="9"/>
        <v>38251643</v>
      </c>
      <c r="U71" s="138">
        <v>0</v>
      </c>
      <c r="V71" s="88">
        <v>38251643</v>
      </c>
      <c r="W71" s="73"/>
    </row>
    <row r="72" spans="1:23" ht="12" customHeight="1" x14ac:dyDescent="0.2">
      <c r="A72" s="93">
        <v>59</v>
      </c>
      <c r="B72" s="97" t="s">
        <v>118</v>
      </c>
      <c r="C72" s="98" t="s">
        <v>325</v>
      </c>
      <c r="D72" s="92">
        <f t="shared" si="10"/>
        <v>0</v>
      </c>
      <c r="E72" s="92">
        <f t="shared" si="11"/>
        <v>0</v>
      </c>
      <c r="F72" s="92">
        <v>0</v>
      </c>
      <c r="G72" s="92">
        <v>0</v>
      </c>
      <c r="H72" s="92">
        <f t="shared" si="12"/>
        <v>0</v>
      </c>
      <c r="I72" s="92">
        <v>0</v>
      </c>
      <c r="J72" s="92">
        <v>0</v>
      </c>
      <c r="K72" s="92">
        <f t="shared" si="13"/>
        <v>0</v>
      </c>
      <c r="L72" s="92">
        <v>0</v>
      </c>
      <c r="M72" s="92">
        <v>0</v>
      </c>
      <c r="N72" s="92">
        <f t="shared" si="14"/>
        <v>0</v>
      </c>
      <c r="O72" s="92">
        <v>0</v>
      </c>
      <c r="P72" s="92">
        <v>0</v>
      </c>
      <c r="Q72" s="92">
        <f t="shared" si="15"/>
        <v>0</v>
      </c>
      <c r="R72" s="88">
        <v>0</v>
      </c>
      <c r="S72" s="225"/>
      <c r="T72" s="88">
        <f t="shared" si="9"/>
        <v>0</v>
      </c>
      <c r="U72" s="138">
        <v>0</v>
      </c>
      <c r="V72" s="88">
        <v>0</v>
      </c>
      <c r="W72" s="73"/>
    </row>
    <row r="73" spans="1:23" ht="12" customHeight="1" x14ac:dyDescent="0.2">
      <c r="A73" s="93">
        <v>60</v>
      </c>
      <c r="B73" s="94" t="s">
        <v>119</v>
      </c>
      <c r="C73" s="98" t="s">
        <v>391</v>
      </c>
      <c r="D73" s="92">
        <f t="shared" si="10"/>
        <v>32169682</v>
      </c>
      <c r="E73" s="92">
        <f t="shared" si="11"/>
        <v>0</v>
      </c>
      <c r="F73" s="92">
        <v>0</v>
      </c>
      <c r="G73" s="92">
        <v>0</v>
      </c>
      <c r="H73" s="92">
        <f t="shared" si="12"/>
        <v>0</v>
      </c>
      <c r="I73" s="92">
        <v>0</v>
      </c>
      <c r="J73" s="92">
        <v>0</v>
      </c>
      <c r="K73" s="92">
        <f t="shared" si="13"/>
        <v>0</v>
      </c>
      <c r="L73" s="92">
        <v>0</v>
      </c>
      <c r="M73" s="92">
        <v>0</v>
      </c>
      <c r="N73" s="92">
        <f t="shared" si="14"/>
        <v>0</v>
      </c>
      <c r="O73" s="92">
        <v>0</v>
      </c>
      <c r="P73" s="92">
        <v>0</v>
      </c>
      <c r="Q73" s="92">
        <f t="shared" si="15"/>
        <v>32169682</v>
      </c>
      <c r="R73" s="88">
        <v>11314320</v>
      </c>
      <c r="S73" s="225"/>
      <c r="T73" s="88">
        <f t="shared" si="9"/>
        <v>20855362</v>
      </c>
      <c r="U73" s="138">
        <v>20855362</v>
      </c>
      <c r="V73" s="88">
        <v>0</v>
      </c>
      <c r="W73" s="73"/>
    </row>
    <row r="74" spans="1:23" ht="12" customHeight="1" x14ac:dyDescent="0.2">
      <c r="A74" s="93">
        <v>61</v>
      </c>
      <c r="B74" s="94" t="s">
        <v>120</v>
      </c>
      <c r="C74" s="98" t="s">
        <v>392</v>
      </c>
      <c r="D74" s="92">
        <f t="shared" si="10"/>
        <v>29502621</v>
      </c>
      <c r="E74" s="92">
        <f t="shared" si="11"/>
        <v>0</v>
      </c>
      <c r="F74" s="92">
        <v>0</v>
      </c>
      <c r="G74" s="92">
        <v>0</v>
      </c>
      <c r="H74" s="92">
        <f t="shared" si="12"/>
        <v>0</v>
      </c>
      <c r="I74" s="92">
        <v>0</v>
      </c>
      <c r="J74" s="92">
        <v>0</v>
      </c>
      <c r="K74" s="92">
        <f t="shared" si="13"/>
        <v>0</v>
      </c>
      <c r="L74" s="92">
        <v>0</v>
      </c>
      <c r="M74" s="92">
        <v>0</v>
      </c>
      <c r="N74" s="92">
        <f t="shared" si="14"/>
        <v>0</v>
      </c>
      <c r="O74" s="92">
        <v>0</v>
      </c>
      <c r="P74" s="92">
        <v>0</v>
      </c>
      <c r="Q74" s="92">
        <f t="shared" si="15"/>
        <v>29502621</v>
      </c>
      <c r="R74" s="88">
        <v>11314320</v>
      </c>
      <c r="S74" s="225"/>
      <c r="T74" s="88">
        <f t="shared" si="9"/>
        <v>18188301</v>
      </c>
      <c r="U74" s="138">
        <v>18188301</v>
      </c>
      <c r="V74" s="88">
        <v>0</v>
      </c>
      <c r="W74" s="73"/>
    </row>
    <row r="75" spans="1:23" ht="12" customHeight="1" x14ac:dyDescent="0.2">
      <c r="A75" s="93">
        <v>62</v>
      </c>
      <c r="B75" s="96" t="s">
        <v>121</v>
      </c>
      <c r="C75" s="98" t="s">
        <v>393</v>
      </c>
      <c r="D75" s="92">
        <f t="shared" si="10"/>
        <v>249684658</v>
      </c>
      <c r="E75" s="92">
        <f t="shared" si="11"/>
        <v>4992455</v>
      </c>
      <c r="F75" s="92">
        <v>4992455</v>
      </c>
      <c r="G75" s="92">
        <v>0</v>
      </c>
      <c r="H75" s="92">
        <f t="shared" si="12"/>
        <v>160017173</v>
      </c>
      <c r="I75" s="92">
        <v>146357568</v>
      </c>
      <c r="J75" s="92">
        <v>13659605</v>
      </c>
      <c r="K75" s="92">
        <f t="shared" si="13"/>
        <v>0</v>
      </c>
      <c r="L75" s="92">
        <v>0</v>
      </c>
      <c r="M75" s="92">
        <v>0</v>
      </c>
      <c r="N75" s="92">
        <f t="shared" si="14"/>
        <v>37241760</v>
      </c>
      <c r="O75" s="92">
        <v>30919637</v>
      </c>
      <c r="P75" s="92">
        <v>6322123</v>
      </c>
      <c r="Q75" s="92">
        <f t="shared" si="15"/>
        <v>47433270</v>
      </c>
      <c r="R75" s="88">
        <v>7621184</v>
      </c>
      <c r="S75" s="225"/>
      <c r="T75" s="88">
        <f t="shared" si="9"/>
        <v>39812086</v>
      </c>
      <c r="U75" s="138">
        <v>0</v>
      </c>
      <c r="V75" s="88">
        <v>39812086</v>
      </c>
      <c r="W75" s="73"/>
    </row>
    <row r="76" spans="1:23" ht="12" customHeight="1" x14ac:dyDescent="0.2">
      <c r="A76" s="93">
        <v>63</v>
      </c>
      <c r="B76" s="96" t="s">
        <v>122</v>
      </c>
      <c r="C76" s="95" t="s">
        <v>50</v>
      </c>
      <c r="D76" s="92">
        <f t="shared" si="10"/>
        <v>142399639</v>
      </c>
      <c r="E76" s="92">
        <f t="shared" si="11"/>
        <v>2875210</v>
      </c>
      <c r="F76" s="92">
        <v>2875210</v>
      </c>
      <c r="G76" s="92">
        <v>0</v>
      </c>
      <c r="H76" s="92">
        <f t="shared" si="12"/>
        <v>93741461</v>
      </c>
      <c r="I76" s="92">
        <v>84287700</v>
      </c>
      <c r="J76" s="92">
        <v>9453761</v>
      </c>
      <c r="K76" s="92">
        <f t="shared" si="13"/>
        <v>0</v>
      </c>
      <c r="L76" s="92">
        <v>0</v>
      </c>
      <c r="M76" s="92">
        <v>0</v>
      </c>
      <c r="N76" s="92">
        <f t="shared" si="14"/>
        <v>21403527</v>
      </c>
      <c r="O76" s="92">
        <v>17810302</v>
      </c>
      <c r="P76" s="92">
        <v>3593225</v>
      </c>
      <c r="Q76" s="92">
        <f t="shared" si="15"/>
        <v>24379441</v>
      </c>
      <c r="R76" s="88">
        <v>1143039</v>
      </c>
      <c r="S76" s="225"/>
      <c r="T76" s="88">
        <f t="shared" si="9"/>
        <v>23236402</v>
      </c>
      <c r="U76" s="138">
        <v>0</v>
      </c>
      <c r="V76" s="88">
        <v>23236402</v>
      </c>
      <c r="W76" s="73"/>
    </row>
    <row r="77" spans="1:23" ht="12" customHeight="1" x14ac:dyDescent="0.2">
      <c r="A77" s="93">
        <v>64</v>
      </c>
      <c r="B77" s="96" t="s">
        <v>123</v>
      </c>
      <c r="C77" s="98" t="s">
        <v>394</v>
      </c>
      <c r="D77" s="92">
        <f t="shared" si="10"/>
        <v>331769236</v>
      </c>
      <c r="E77" s="92">
        <f t="shared" si="11"/>
        <v>5441250</v>
      </c>
      <c r="F77" s="92">
        <v>5441250</v>
      </c>
      <c r="G77" s="92">
        <v>0</v>
      </c>
      <c r="H77" s="92">
        <f t="shared" si="12"/>
        <v>213079217</v>
      </c>
      <c r="I77" s="92">
        <v>194937156</v>
      </c>
      <c r="J77" s="92">
        <v>18142061</v>
      </c>
      <c r="K77" s="92">
        <f t="shared" si="13"/>
        <v>0</v>
      </c>
      <c r="L77" s="92">
        <v>0</v>
      </c>
      <c r="M77" s="92">
        <v>0</v>
      </c>
      <c r="N77" s="92">
        <f t="shared" si="14"/>
        <v>50231764</v>
      </c>
      <c r="O77" s="92">
        <v>41815578</v>
      </c>
      <c r="P77" s="92">
        <v>8416186</v>
      </c>
      <c r="Q77" s="92">
        <f t="shared" si="15"/>
        <v>63017005</v>
      </c>
      <c r="R77" s="88">
        <v>11681240</v>
      </c>
      <c r="S77" s="225"/>
      <c r="T77" s="88">
        <f t="shared" ref="T77:T140" si="16">U77+V77</f>
        <v>51335765</v>
      </c>
      <c r="U77" s="138">
        <v>0</v>
      </c>
      <c r="V77" s="88">
        <v>51335765</v>
      </c>
      <c r="W77" s="73"/>
    </row>
    <row r="78" spans="1:23" ht="12" customHeight="1" x14ac:dyDescent="0.2">
      <c r="A78" s="93">
        <v>65</v>
      </c>
      <c r="B78" s="96" t="s">
        <v>124</v>
      </c>
      <c r="C78" s="98" t="s">
        <v>395</v>
      </c>
      <c r="D78" s="92">
        <f t="shared" ref="D78:D141" si="17">E78+H78+N78+Q78</f>
        <v>0</v>
      </c>
      <c r="E78" s="92">
        <f t="shared" si="11"/>
        <v>0</v>
      </c>
      <c r="F78" s="92">
        <v>0</v>
      </c>
      <c r="G78" s="92">
        <v>0</v>
      </c>
      <c r="H78" s="92">
        <f t="shared" si="12"/>
        <v>0</v>
      </c>
      <c r="I78" s="92">
        <v>0</v>
      </c>
      <c r="J78" s="92">
        <v>0</v>
      </c>
      <c r="K78" s="92">
        <f t="shared" si="13"/>
        <v>0</v>
      </c>
      <c r="L78" s="92">
        <v>0</v>
      </c>
      <c r="M78" s="92">
        <v>0</v>
      </c>
      <c r="N78" s="92">
        <f t="shared" si="14"/>
        <v>0</v>
      </c>
      <c r="O78" s="92">
        <v>0</v>
      </c>
      <c r="P78" s="92">
        <v>0</v>
      </c>
      <c r="Q78" s="92">
        <f t="shared" si="15"/>
        <v>0</v>
      </c>
      <c r="R78" s="88">
        <v>0</v>
      </c>
      <c r="S78" s="225"/>
      <c r="T78" s="88">
        <f t="shared" si="16"/>
        <v>0</v>
      </c>
      <c r="U78" s="138">
        <v>0</v>
      </c>
      <c r="V78" s="88">
        <v>0</v>
      </c>
      <c r="W78" s="73"/>
    </row>
    <row r="79" spans="1:23" ht="12" customHeight="1" x14ac:dyDescent="0.2">
      <c r="A79" s="93">
        <v>66</v>
      </c>
      <c r="B79" s="94" t="s">
        <v>125</v>
      </c>
      <c r="C79" s="98" t="s">
        <v>396</v>
      </c>
      <c r="D79" s="92">
        <f t="shared" si="17"/>
        <v>44246718</v>
      </c>
      <c r="E79" s="92">
        <f t="shared" si="11"/>
        <v>0</v>
      </c>
      <c r="F79" s="92">
        <v>0</v>
      </c>
      <c r="G79" s="92">
        <v>0</v>
      </c>
      <c r="H79" s="92">
        <f t="shared" si="12"/>
        <v>0</v>
      </c>
      <c r="I79" s="92">
        <v>0</v>
      </c>
      <c r="J79" s="92">
        <v>0</v>
      </c>
      <c r="K79" s="92">
        <f t="shared" si="13"/>
        <v>0</v>
      </c>
      <c r="L79" s="92">
        <v>0</v>
      </c>
      <c r="M79" s="92">
        <v>0</v>
      </c>
      <c r="N79" s="92">
        <f t="shared" si="14"/>
        <v>0</v>
      </c>
      <c r="O79" s="92">
        <v>0</v>
      </c>
      <c r="P79" s="92">
        <v>0</v>
      </c>
      <c r="Q79" s="92">
        <f t="shared" si="15"/>
        <v>44246718</v>
      </c>
      <c r="R79" s="88">
        <v>0</v>
      </c>
      <c r="S79" s="225"/>
      <c r="T79" s="88">
        <f t="shared" si="16"/>
        <v>44246718</v>
      </c>
      <c r="U79" s="138">
        <v>44246718</v>
      </c>
      <c r="V79" s="88">
        <v>0</v>
      </c>
      <c r="W79" s="73"/>
    </row>
    <row r="80" spans="1:23" ht="12" customHeight="1" x14ac:dyDescent="0.2">
      <c r="A80" s="93">
        <v>67</v>
      </c>
      <c r="B80" s="96" t="s">
        <v>126</v>
      </c>
      <c r="C80" s="98" t="s">
        <v>397</v>
      </c>
      <c r="D80" s="92">
        <f t="shared" si="17"/>
        <v>0</v>
      </c>
      <c r="E80" s="92">
        <f t="shared" si="11"/>
        <v>0</v>
      </c>
      <c r="F80" s="92">
        <v>0</v>
      </c>
      <c r="G80" s="92">
        <v>0</v>
      </c>
      <c r="H80" s="92">
        <f t="shared" si="12"/>
        <v>0</v>
      </c>
      <c r="I80" s="92">
        <v>0</v>
      </c>
      <c r="J80" s="92">
        <v>0</v>
      </c>
      <c r="K80" s="92">
        <f t="shared" si="13"/>
        <v>0</v>
      </c>
      <c r="L80" s="92">
        <v>0</v>
      </c>
      <c r="M80" s="92">
        <v>0</v>
      </c>
      <c r="N80" s="92">
        <f t="shared" si="14"/>
        <v>0</v>
      </c>
      <c r="O80" s="92">
        <v>0</v>
      </c>
      <c r="P80" s="92">
        <v>0</v>
      </c>
      <c r="Q80" s="92">
        <f t="shared" si="15"/>
        <v>0</v>
      </c>
      <c r="R80" s="88">
        <v>0</v>
      </c>
      <c r="S80" s="225"/>
      <c r="T80" s="88">
        <f t="shared" si="16"/>
        <v>0</v>
      </c>
      <c r="U80" s="138">
        <v>0</v>
      </c>
      <c r="V80" s="88">
        <v>0</v>
      </c>
      <c r="W80" s="73"/>
    </row>
    <row r="81" spans="1:23" ht="12" customHeight="1" x14ac:dyDescent="0.2">
      <c r="A81" s="93">
        <v>68</v>
      </c>
      <c r="B81" s="96" t="s">
        <v>127</v>
      </c>
      <c r="C81" s="98" t="s">
        <v>398</v>
      </c>
      <c r="D81" s="92">
        <f t="shared" si="17"/>
        <v>0</v>
      </c>
      <c r="E81" s="92">
        <f t="shared" ref="E81:E144" si="18">F81+G81</f>
        <v>0</v>
      </c>
      <c r="F81" s="92">
        <v>0</v>
      </c>
      <c r="G81" s="92">
        <v>0</v>
      </c>
      <c r="H81" s="92">
        <f t="shared" ref="H81:H144" si="19">I81+J81+K81</f>
        <v>0</v>
      </c>
      <c r="I81" s="92">
        <v>0</v>
      </c>
      <c r="J81" s="92">
        <v>0</v>
      </c>
      <c r="K81" s="92">
        <f t="shared" ref="K81:K144" si="20">L81+M81</f>
        <v>0</v>
      </c>
      <c r="L81" s="92">
        <v>0</v>
      </c>
      <c r="M81" s="92">
        <v>0</v>
      </c>
      <c r="N81" s="92">
        <f t="shared" ref="N81:N144" si="21">O81+P81</f>
        <v>0</v>
      </c>
      <c r="O81" s="92">
        <v>0</v>
      </c>
      <c r="P81" s="92">
        <v>0</v>
      </c>
      <c r="Q81" s="92">
        <f t="shared" ref="Q81:Q144" si="22">R81+T81</f>
        <v>0</v>
      </c>
      <c r="R81" s="88">
        <v>0</v>
      </c>
      <c r="S81" s="225"/>
      <c r="T81" s="88">
        <f t="shared" si="16"/>
        <v>0</v>
      </c>
      <c r="U81" s="138">
        <v>0</v>
      </c>
      <c r="V81" s="88">
        <v>0</v>
      </c>
      <c r="W81" s="73"/>
    </row>
    <row r="82" spans="1:23" ht="12" customHeight="1" x14ac:dyDescent="0.2">
      <c r="A82" s="93">
        <v>69</v>
      </c>
      <c r="B82" s="94" t="s">
        <v>128</v>
      </c>
      <c r="C82" s="98" t="s">
        <v>399</v>
      </c>
      <c r="D82" s="92">
        <f t="shared" si="17"/>
        <v>71124481</v>
      </c>
      <c r="E82" s="92">
        <f t="shared" si="18"/>
        <v>0</v>
      </c>
      <c r="F82" s="92">
        <v>0</v>
      </c>
      <c r="G82" s="92">
        <v>0</v>
      </c>
      <c r="H82" s="92">
        <f t="shared" si="19"/>
        <v>0</v>
      </c>
      <c r="I82" s="92">
        <v>0</v>
      </c>
      <c r="J82" s="92">
        <v>0</v>
      </c>
      <c r="K82" s="92">
        <f t="shared" si="20"/>
        <v>0</v>
      </c>
      <c r="L82" s="92">
        <v>0</v>
      </c>
      <c r="M82" s="92">
        <v>0</v>
      </c>
      <c r="N82" s="92">
        <f t="shared" si="21"/>
        <v>0</v>
      </c>
      <c r="O82" s="92">
        <v>0</v>
      </c>
      <c r="P82" s="92">
        <v>0</v>
      </c>
      <c r="Q82" s="92">
        <f t="shared" si="22"/>
        <v>71124481</v>
      </c>
      <c r="R82" s="88">
        <v>4029784</v>
      </c>
      <c r="S82" s="225"/>
      <c r="T82" s="88">
        <f t="shared" si="16"/>
        <v>67094697</v>
      </c>
      <c r="U82" s="138">
        <v>67094697</v>
      </c>
      <c r="V82" s="88">
        <v>0</v>
      </c>
      <c r="W82" s="73"/>
    </row>
    <row r="83" spans="1:23" ht="12" customHeight="1" x14ac:dyDescent="0.2">
      <c r="A83" s="93">
        <v>70</v>
      </c>
      <c r="B83" s="94" t="s">
        <v>129</v>
      </c>
      <c r="C83" s="98" t="s">
        <v>400</v>
      </c>
      <c r="D83" s="92">
        <f t="shared" si="17"/>
        <v>0</v>
      </c>
      <c r="E83" s="92">
        <f t="shared" si="18"/>
        <v>0</v>
      </c>
      <c r="F83" s="92">
        <v>0</v>
      </c>
      <c r="G83" s="92">
        <v>0</v>
      </c>
      <c r="H83" s="92">
        <f t="shared" si="19"/>
        <v>0</v>
      </c>
      <c r="I83" s="92">
        <v>0</v>
      </c>
      <c r="J83" s="92">
        <v>0</v>
      </c>
      <c r="K83" s="92">
        <f t="shared" si="20"/>
        <v>0</v>
      </c>
      <c r="L83" s="92">
        <v>0</v>
      </c>
      <c r="M83" s="92">
        <v>0</v>
      </c>
      <c r="N83" s="92">
        <f t="shared" si="21"/>
        <v>0</v>
      </c>
      <c r="O83" s="92">
        <v>0</v>
      </c>
      <c r="P83" s="92">
        <v>0</v>
      </c>
      <c r="Q83" s="92">
        <f t="shared" si="22"/>
        <v>0</v>
      </c>
      <c r="R83" s="88">
        <v>0</v>
      </c>
      <c r="S83" s="225"/>
      <c r="T83" s="88">
        <f t="shared" si="16"/>
        <v>0</v>
      </c>
      <c r="U83" s="138">
        <v>0</v>
      </c>
      <c r="V83" s="88">
        <v>0</v>
      </c>
      <c r="W83" s="73"/>
    </row>
    <row r="84" spans="1:23" ht="12" customHeight="1" x14ac:dyDescent="0.2">
      <c r="A84" s="93">
        <v>71</v>
      </c>
      <c r="B84" s="94" t="s">
        <v>130</v>
      </c>
      <c r="C84" s="98" t="s">
        <v>401</v>
      </c>
      <c r="D84" s="92">
        <f t="shared" si="17"/>
        <v>0</v>
      </c>
      <c r="E84" s="92">
        <f t="shared" si="18"/>
        <v>0</v>
      </c>
      <c r="F84" s="92">
        <v>0</v>
      </c>
      <c r="G84" s="92">
        <v>0</v>
      </c>
      <c r="H84" s="92">
        <f t="shared" si="19"/>
        <v>0</v>
      </c>
      <c r="I84" s="92">
        <v>0</v>
      </c>
      <c r="J84" s="92">
        <v>0</v>
      </c>
      <c r="K84" s="92">
        <f t="shared" si="20"/>
        <v>0</v>
      </c>
      <c r="L84" s="92">
        <v>0</v>
      </c>
      <c r="M84" s="92">
        <v>0</v>
      </c>
      <c r="N84" s="92">
        <f t="shared" si="21"/>
        <v>0</v>
      </c>
      <c r="O84" s="92">
        <v>0</v>
      </c>
      <c r="P84" s="92">
        <v>0</v>
      </c>
      <c r="Q84" s="92">
        <f t="shared" si="22"/>
        <v>0</v>
      </c>
      <c r="R84" s="88">
        <v>0</v>
      </c>
      <c r="S84" s="225"/>
      <c r="T84" s="88">
        <f t="shared" si="16"/>
        <v>0</v>
      </c>
      <c r="U84" s="138">
        <v>0</v>
      </c>
      <c r="V84" s="88">
        <v>0</v>
      </c>
      <c r="W84" s="73"/>
    </row>
    <row r="85" spans="1:23" ht="12" customHeight="1" x14ac:dyDescent="0.2">
      <c r="A85" s="93">
        <v>72</v>
      </c>
      <c r="B85" s="97" t="s">
        <v>131</v>
      </c>
      <c r="C85" s="98" t="s">
        <v>132</v>
      </c>
      <c r="D85" s="92">
        <f t="shared" si="17"/>
        <v>305124533</v>
      </c>
      <c r="E85" s="92">
        <f t="shared" si="18"/>
        <v>85267359</v>
      </c>
      <c r="F85" s="92">
        <v>3827123</v>
      </c>
      <c r="G85" s="92">
        <v>81440236</v>
      </c>
      <c r="H85" s="92">
        <f t="shared" si="19"/>
        <v>125094050</v>
      </c>
      <c r="I85" s="92">
        <v>112976250</v>
      </c>
      <c r="J85" s="92">
        <v>10681488</v>
      </c>
      <c r="K85" s="92">
        <f t="shared" si="20"/>
        <v>1436312</v>
      </c>
      <c r="L85" s="92">
        <v>782825</v>
      </c>
      <c r="M85" s="92">
        <v>653487</v>
      </c>
      <c r="N85" s="92">
        <f t="shared" si="21"/>
        <v>31194201</v>
      </c>
      <c r="O85" s="92">
        <v>25795351</v>
      </c>
      <c r="P85" s="92">
        <v>5398850</v>
      </c>
      <c r="Q85" s="92">
        <f t="shared" si="22"/>
        <v>63568923</v>
      </c>
      <c r="R85" s="88">
        <v>6311199</v>
      </c>
      <c r="S85" s="225"/>
      <c r="T85" s="88">
        <f t="shared" si="16"/>
        <v>57257724</v>
      </c>
      <c r="U85" s="138">
        <v>14962383</v>
      </c>
      <c r="V85" s="88">
        <v>42295341</v>
      </c>
      <c r="W85" s="73"/>
    </row>
    <row r="86" spans="1:23" ht="12" customHeight="1" x14ac:dyDescent="0.2">
      <c r="A86" s="93">
        <v>73</v>
      </c>
      <c r="B86" s="94" t="s">
        <v>133</v>
      </c>
      <c r="C86" s="98" t="s">
        <v>402</v>
      </c>
      <c r="D86" s="92">
        <f t="shared" si="17"/>
        <v>496788832</v>
      </c>
      <c r="E86" s="92">
        <f t="shared" si="18"/>
        <v>26789043</v>
      </c>
      <c r="F86" s="92">
        <v>8826331</v>
      </c>
      <c r="G86" s="92">
        <v>17962712</v>
      </c>
      <c r="H86" s="92">
        <f t="shared" si="19"/>
        <v>296760599</v>
      </c>
      <c r="I86" s="92">
        <v>271249842</v>
      </c>
      <c r="J86" s="92">
        <v>25510757</v>
      </c>
      <c r="K86" s="92">
        <f t="shared" si="20"/>
        <v>0</v>
      </c>
      <c r="L86" s="92">
        <v>0</v>
      </c>
      <c r="M86" s="92">
        <v>0</v>
      </c>
      <c r="N86" s="92">
        <f t="shared" si="21"/>
        <v>80976499</v>
      </c>
      <c r="O86" s="92">
        <v>68244924</v>
      </c>
      <c r="P86" s="92">
        <v>12731575</v>
      </c>
      <c r="Q86" s="92">
        <f t="shared" si="22"/>
        <v>92262691</v>
      </c>
      <c r="R86" s="88">
        <v>18913507</v>
      </c>
      <c r="S86" s="225"/>
      <c r="T86" s="88">
        <f t="shared" si="16"/>
        <v>73349184</v>
      </c>
      <c r="U86" s="138">
        <v>0</v>
      </c>
      <c r="V86" s="88">
        <v>73349184</v>
      </c>
      <c r="W86" s="73"/>
    </row>
    <row r="87" spans="1:23" ht="12" customHeight="1" x14ac:dyDescent="0.2">
      <c r="A87" s="93">
        <v>74</v>
      </c>
      <c r="B87" s="97" t="s">
        <v>134</v>
      </c>
      <c r="C87" s="98" t="s">
        <v>35</v>
      </c>
      <c r="D87" s="92">
        <f t="shared" si="17"/>
        <v>252966483</v>
      </c>
      <c r="E87" s="92">
        <f t="shared" si="18"/>
        <v>4938704</v>
      </c>
      <c r="F87" s="92">
        <v>4938704</v>
      </c>
      <c r="G87" s="92">
        <v>0</v>
      </c>
      <c r="H87" s="92">
        <f t="shared" si="19"/>
        <v>161375101</v>
      </c>
      <c r="I87" s="92">
        <v>147466906</v>
      </c>
      <c r="J87" s="92">
        <v>13908195</v>
      </c>
      <c r="K87" s="92">
        <f t="shared" si="20"/>
        <v>0</v>
      </c>
      <c r="L87" s="92">
        <v>0</v>
      </c>
      <c r="M87" s="92">
        <v>0</v>
      </c>
      <c r="N87" s="92">
        <f t="shared" si="21"/>
        <v>36387856</v>
      </c>
      <c r="O87" s="92">
        <v>29668872</v>
      </c>
      <c r="P87" s="92">
        <v>6718984</v>
      </c>
      <c r="Q87" s="92">
        <f t="shared" si="22"/>
        <v>50264822</v>
      </c>
      <c r="R87" s="88">
        <v>2291519</v>
      </c>
      <c r="S87" s="225"/>
      <c r="T87" s="88">
        <f t="shared" si="16"/>
        <v>47973303</v>
      </c>
      <c r="U87" s="138">
        <v>8730120</v>
      </c>
      <c r="V87" s="88">
        <v>39243183</v>
      </c>
      <c r="W87" s="73"/>
    </row>
    <row r="88" spans="1:23" ht="12" customHeight="1" x14ac:dyDescent="0.2">
      <c r="A88" s="93">
        <v>75</v>
      </c>
      <c r="B88" s="99" t="s">
        <v>135</v>
      </c>
      <c r="C88" s="100" t="s">
        <v>413</v>
      </c>
      <c r="D88" s="92">
        <f t="shared" si="17"/>
        <v>330148681</v>
      </c>
      <c r="E88" s="92">
        <f t="shared" si="18"/>
        <v>110508364</v>
      </c>
      <c r="F88" s="92">
        <v>3431435</v>
      </c>
      <c r="G88" s="92">
        <v>107076929</v>
      </c>
      <c r="H88" s="92">
        <f t="shared" si="19"/>
        <v>110990453</v>
      </c>
      <c r="I88" s="92">
        <v>100385181</v>
      </c>
      <c r="J88" s="92">
        <v>9532214</v>
      </c>
      <c r="K88" s="92">
        <f t="shared" si="20"/>
        <v>1073058</v>
      </c>
      <c r="L88" s="92">
        <v>60426</v>
      </c>
      <c r="M88" s="92">
        <v>1012632</v>
      </c>
      <c r="N88" s="92">
        <f t="shared" si="21"/>
        <v>26968418</v>
      </c>
      <c r="O88" s="92">
        <v>22327404</v>
      </c>
      <c r="P88" s="92">
        <v>4641014</v>
      </c>
      <c r="Q88" s="92">
        <f t="shared" si="22"/>
        <v>81681446</v>
      </c>
      <c r="R88" s="88">
        <v>14858900</v>
      </c>
      <c r="S88" s="225"/>
      <c r="T88" s="88">
        <f t="shared" si="16"/>
        <v>66822546</v>
      </c>
      <c r="U88" s="138">
        <v>13254899</v>
      </c>
      <c r="V88" s="88">
        <v>53567647</v>
      </c>
      <c r="W88" s="73"/>
    </row>
    <row r="89" spans="1:23" ht="12" customHeight="1" x14ac:dyDescent="0.2">
      <c r="A89" s="93">
        <v>76</v>
      </c>
      <c r="B89" s="94" t="s">
        <v>136</v>
      </c>
      <c r="C89" s="98" t="s">
        <v>36</v>
      </c>
      <c r="D89" s="92">
        <f t="shared" si="17"/>
        <v>461817412</v>
      </c>
      <c r="E89" s="92">
        <f t="shared" si="18"/>
        <v>8698534</v>
      </c>
      <c r="F89" s="92">
        <v>8698534</v>
      </c>
      <c r="G89" s="92">
        <v>0</v>
      </c>
      <c r="H89" s="92">
        <f t="shared" si="19"/>
        <v>281066585</v>
      </c>
      <c r="I89" s="92">
        <v>256991231</v>
      </c>
      <c r="J89" s="92">
        <v>24075354</v>
      </c>
      <c r="K89" s="92">
        <f t="shared" si="20"/>
        <v>0</v>
      </c>
      <c r="L89" s="92">
        <v>0</v>
      </c>
      <c r="M89" s="92">
        <v>0</v>
      </c>
      <c r="N89" s="92">
        <f t="shared" si="21"/>
        <v>61791832</v>
      </c>
      <c r="O89" s="92">
        <v>50084024</v>
      </c>
      <c r="P89" s="92">
        <v>11707808</v>
      </c>
      <c r="Q89" s="92">
        <f t="shared" si="22"/>
        <v>110260461</v>
      </c>
      <c r="R89" s="88">
        <v>31024528</v>
      </c>
      <c r="S89" s="225">
        <v>9730686</v>
      </c>
      <c r="T89" s="88">
        <f t="shared" si="16"/>
        <v>79235933</v>
      </c>
      <c r="U89" s="138">
        <v>11736454</v>
      </c>
      <c r="V89" s="88">
        <v>67499479</v>
      </c>
      <c r="W89" s="73"/>
    </row>
    <row r="90" spans="1:23" ht="12" customHeight="1" x14ac:dyDescent="0.2">
      <c r="A90" s="93">
        <v>77</v>
      </c>
      <c r="B90" s="99" t="s">
        <v>137</v>
      </c>
      <c r="C90" s="100" t="s">
        <v>49</v>
      </c>
      <c r="D90" s="92">
        <f t="shared" si="17"/>
        <v>310824167</v>
      </c>
      <c r="E90" s="92">
        <f t="shared" si="18"/>
        <v>236623546</v>
      </c>
      <c r="F90" s="92">
        <v>0</v>
      </c>
      <c r="G90" s="92">
        <v>236623546</v>
      </c>
      <c r="H90" s="92">
        <f t="shared" si="19"/>
        <v>3441827</v>
      </c>
      <c r="I90" s="92">
        <v>0</v>
      </c>
      <c r="J90" s="92">
        <v>0</v>
      </c>
      <c r="K90" s="92">
        <f t="shared" si="20"/>
        <v>3441827</v>
      </c>
      <c r="L90" s="92">
        <v>1034279</v>
      </c>
      <c r="M90" s="92">
        <v>2407548</v>
      </c>
      <c r="N90" s="92">
        <f t="shared" si="21"/>
        <v>0</v>
      </c>
      <c r="O90" s="92">
        <v>0</v>
      </c>
      <c r="P90" s="92">
        <v>0</v>
      </c>
      <c r="Q90" s="92">
        <f t="shared" si="22"/>
        <v>70758794</v>
      </c>
      <c r="R90" s="88">
        <v>14220312</v>
      </c>
      <c r="S90" s="225"/>
      <c r="T90" s="88">
        <f t="shared" si="16"/>
        <v>56538482</v>
      </c>
      <c r="U90" s="138">
        <v>10504848</v>
      </c>
      <c r="V90" s="88">
        <v>46033634</v>
      </c>
      <c r="W90" s="73"/>
    </row>
    <row r="91" spans="1:23" ht="12" customHeight="1" x14ac:dyDescent="0.2">
      <c r="A91" s="93">
        <v>78</v>
      </c>
      <c r="B91" s="94" t="s">
        <v>138</v>
      </c>
      <c r="C91" s="98" t="s">
        <v>403</v>
      </c>
      <c r="D91" s="92">
        <f t="shared" si="17"/>
        <v>349084945</v>
      </c>
      <c r="E91" s="92">
        <f t="shared" si="18"/>
        <v>6547810</v>
      </c>
      <c r="F91" s="92">
        <v>6547810</v>
      </c>
      <c r="G91" s="92">
        <v>0</v>
      </c>
      <c r="H91" s="92">
        <f t="shared" si="19"/>
        <v>217949707</v>
      </c>
      <c r="I91" s="92">
        <v>199053411</v>
      </c>
      <c r="J91" s="92">
        <v>18896296</v>
      </c>
      <c r="K91" s="92">
        <f t="shared" si="20"/>
        <v>0</v>
      </c>
      <c r="L91" s="92">
        <v>0</v>
      </c>
      <c r="M91" s="92">
        <v>0</v>
      </c>
      <c r="N91" s="92">
        <f t="shared" si="21"/>
        <v>53656439</v>
      </c>
      <c r="O91" s="92">
        <v>43571799</v>
      </c>
      <c r="P91" s="92">
        <v>10084640</v>
      </c>
      <c r="Q91" s="92">
        <f t="shared" si="22"/>
        <v>70930989</v>
      </c>
      <c r="R91" s="88">
        <v>12875598</v>
      </c>
      <c r="S91" s="225"/>
      <c r="T91" s="88">
        <f t="shared" si="16"/>
        <v>58055391</v>
      </c>
      <c r="U91" s="138">
        <v>5449490</v>
      </c>
      <c r="V91" s="88">
        <v>52605901</v>
      </c>
      <c r="W91" s="73"/>
    </row>
    <row r="92" spans="1:23" ht="12" customHeight="1" x14ac:dyDescent="0.2">
      <c r="A92" s="93">
        <v>79</v>
      </c>
      <c r="B92" s="99" t="s">
        <v>139</v>
      </c>
      <c r="C92" s="100" t="s">
        <v>309</v>
      </c>
      <c r="D92" s="92">
        <f t="shared" si="17"/>
        <v>23476112</v>
      </c>
      <c r="E92" s="92">
        <f t="shared" si="18"/>
        <v>0</v>
      </c>
      <c r="F92" s="92">
        <v>0</v>
      </c>
      <c r="G92" s="92">
        <v>0</v>
      </c>
      <c r="H92" s="92">
        <f t="shared" si="19"/>
        <v>0</v>
      </c>
      <c r="I92" s="92">
        <v>0</v>
      </c>
      <c r="J92" s="92">
        <v>0</v>
      </c>
      <c r="K92" s="92">
        <f t="shared" si="20"/>
        <v>0</v>
      </c>
      <c r="L92" s="92">
        <v>0</v>
      </c>
      <c r="M92" s="92">
        <v>0</v>
      </c>
      <c r="N92" s="92">
        <f t="shared" si="21"/>
        <v>0</v>
      </c>
      <c r="O92" s="92">
        <v>0</v>
      </c>
      <c r="P92" s="92">
        <v>0</v>
      </c>
      <c r="Q92" s="92">
        <f t="shared" si="22"/>
        <v>23476112</v>
      </c>
      <c r="R92" s="88">
        <v>23476112</v>
      </c>
      <c r="S92" s="225"/>
      <c r="T92" s="88">
        <f t="shared" si="16"/>
        <v>0</v>
      </c>
      <c r="U92" s="138">
        <v>0</v>
      </c>
      <c r="V92" s="88">
        <v>0</v>
      </c>
      <c r="W92" s="73"/>
    </row>
    <row r="93" spans="1:23" ht="12" customHeight="1" x14ac:dyDescent="0.2">
      <c r="A93" s="93">
        <v>80</v>
      </c>
      <c r="B93" s="96" t="s">
        <v>140</v>
      </c>
      <c r="C93" s="104" t="s">
        <v>258</v>
      </c>
      <c r="D93" s="92">
        <f t="shared" si="17"/>
        <v>0</v>
      </c>
      <c r="E93" s="92">
        <f t="shared" si="18"/>
        <v>0</v>
      </c>
      <c r="F93" s="92">
        <v>0</v>
      </c>
      <c r="G93" s="92">
        <v>0</v>
      </c>
      <c r="H93" s="92">
        <f t="shared" si="19"/>
        <v>0</v>
      </c>
      <c r="I93" s="92">
        <v>0</v>
      </c>
      <c r="J93" s="92">
        <v>0</v>
      </c>
      <c r="K93" s="92">
        <f t="shared" si="20"/>
        <v>0</v>
      </c>
      <c r="L93" s="92">
        <v>0</v>
      </c>
      <c r="M93" s="92">
        <v>0</v>
      </c>
      <c r="N93" s="92">
        <f t="shared" si="21"/>
        <v>0</v>
      </c>
      <c r="O93" s="92">
        <v>0</v>
      </c>
      <c r="P93" s="92">
        <v>0</v>
      </c>
      <c r="Q93" s="92">
        <f t="shared" si="22"/>
        <v>0</v>
      </c>
      <c r="R93" s="88">
        <v>0</v>
      </c>
      <c r="S93" s="225"/>
      <c r="T93" s="88">
        <f t="shared" si="16"/>
        <v>0</v>
      </c>
      <c r="U93" s="138">
        <v>0</v>
      </c>
      <c r="V93" s="88">
        <v>0</v>
      </c>
      <c r="W93" s="73"/>
    </row>
    <row r="94" spans="1:23" ht="22.5" customHeight="1" x14ac:dyDescent="0.2">
      <c r="A94" s="341">
        <v>81</v>
      </c>
      <c r="B94" s="344" t="s">
        <v>141</v>
      </c>
      <c r="C94" s="98" t="s">
        <v>248</v>
      </c>
      <c r="D94" s="92">
        <f t="shared" si="17"/>
        <v>32687373</v>
      </c>
      <c r="E94" s="92">
        <f t="shared" si="18"/>
        <v>1264579</v>
      </c>
      <c r="F94" s="92">
        <v>1264579</v>
      </c>
      <c r="G94" s="92">
        <v>0</v>
      </c>
      <c r="H94" s="92">
        <f t="shared" si="19"/>
        <v>9114737</v>
      </c>
      <c r="I94" s="92">
        <v>8092999</v>
      </c>
      <c r="J94" s="92">
        <v>1021738</v>
      </c>
      <c r="K94" s="92">
        <f t="shared" si="20"/>
        <v>0</v>
      </c>
      <c r="L94" s="92">
        <v>0</v>
      </c>
      <c r="M94" s="92">
        <v>0</v>
      </c>
      <c r="N94" s="92">
        <f t="shared" si="21"/>
        <v>6713217</v>
      </c>
      <c r="O94" s="92">
        <v>6292290</v>
      </c>
      <c r="P94" s="92">
        <v>420927</v>
      </c>
      <c r="Q94" s="92">
        <f t="shared" si="22"/>
        <v>15594840</v>
      </c>
      <c r="R94" s="92">
        <v>12410997</v>
      </c>
      <c r="S94" s="92"/>
      <c r="T94" s="88">
        <f t="shared" si="16"/>
        <v>3183843</v>
      </c>
      <c r="U94" s="138">
        <v>0</v>
      </c>
      <c r="V94" s="88">
        <v>3183843</v>
      </c>
      <c r="W94" s="73"/>
    </row>
    <row r="95" spans="1:23" ht="36" customHeight="1" x14ac:dyDescent="0.2">
      <c r="A95" s="342"/>
      <c r="B95" s="345"/>
      <c r="C95" s="100" t="s">
        <v>307</v>
      </c>
      <c r="D95" s="92">
        <f t="shared" si="17"/>
        <v>24405858</v>
      </c>
      <c r="E95" s="92">
        <f t="shared" si="18"/>
        <v>1264579</v>
      </c>
      <c r="F95" s="92">
        <v>1264579</v>
      </c>
      <c r="G95" s="92">
        <v>0</v>
      </c>
      <c r="H95" s="92">
        <f t="shared" si="19"/>
        <v>9114737</v>
      </c>
      <c r="I95" s="92">
        <v>8092999</v>
      </c>
      <c r="J95" s="92">
        <v>1021738</v>
      </c>
      <c r="K95" s="92">
        <f t="shared" si="20"/>
        <v>0</v>
      </c>
      <c r="L95" s="92">
        <v>0</v>
      </c>
      <c r="M95" s="92">
        <v>0</v>
      </c>
      <c r="N95" s="92">
        <f t="shared" si="21"/>
        <v>6713217</v>
      </c>
      <c r="O95" s="92">
        <v>6292290</v>
      </c>
      <c r="P95" s="92">
        <v>420927</v>
      </c>
      <c r="Q95" s="92">
        <f t="shared" si="22"/>
        <v>7313325</v>
      </c>
      <c r="R95" s="88">
        <v>4129482</v>
      </c>
      <c r="S95" s="225"/>
      <c r="T95" s="88">
        <f t="shared" si="16"/>
        <v>3183843</v>
      </c>
      <c r="U95" s="138">
        <v>0</v>
      </c>
      <c r="V95" s="88">
        <v>3183843</v>
      </c>
      <c r="W95" s="73"/>
    </row>
    <row r="96" spans="1:23" ht="25.5" customHeight="1" x14ac:dyDescent="0.2">
      <c r="A96" s="342"/>
      <c r="B96" s="345"/>
      <c r="C96" s="100" t="s">
        <v>249</v>
      </c>
      <c r="D96" s="92">
        <f t="shared" si="17"/>
        <v>5176302</v>
      </c>
      <c r="E96" s="92">
        <f t="shared" si="18"/>
        <v>0</v>
      </c>
      <c r="F96" s="92">
        <v>0</v>
      </c>
      <c r="G96" s="92">
        <v>0</v>
      </c>
      <c r="H96" s="92">
        <f t="shared" si="19"/>
        <v>0</v>
      </c>
      <c r="I96" s="92">
        <v>0</v>
      </c>
      <c r="J96" s="92">
        <v>0</v>
      </c>
      <c r="K96" s="92">
        <f t="shared" si="20"/>
        <v>0</v>
      </c>
      <c r="L96" s="92">
        <v>0</v>
      </c>
      <c r="M96" s="92">
        <v>0</v>
      </c>
      <c r="N96" s="92">
        <f t="shared" si="21"/>
        <v>0</v>
      </c>
      <c r="O96" s="92">
        <v>0</v>
      </c>
      <c r="P96" s="92">
        <v>0</v>
      </c>
      <c r="Q96" s="92">
        <f t="shared" si="22"/>
        <v>5176302</v>
      </c>
      <c r="R96" s="88">
        <v>5176302</v>
      </c>
      <c r="S96" s="225"/>
      <c r="T96" s="88">
        <f t="shared" si="16"/>
        <v>0</v>
      </c>
      <c r="U96" s="138">
        <v>0</v>
      </c>
      <c r="V96" s="88">
        <v>0</v>
      </c>
      <c r="W96" s="73"/>
    </row>
    <row r="97" spans="1:23" ht="38.25" customHeight="1" x14ac:dyDescent="0.2">
      <c r="A97" s="343"/>
      <c r="B97" s="346"/>
      <c r="C97" s="105" t="s">
        <v>308</v>
      </c>
      <c r="D97" s="92">
        <f t="shared" si="17"/>
        <v>3105213</v>
      </c>
      <c r="E97" s="92">
        <f t="shared" si="18"/>
        <v>0</v>
      </c>
      <c r="F97" s="92">
        <v>0</v>
      </c>
      <c r="G97" s="92">
        <v>0</v>
      </c>
      <c r="H97" s="92">
        <f t="shared" si="19"/>
        <v>0</v>
      </c>
      <c r="I97" s="92">
        <v>0</v>
      </c>
      <c r="J97" s="92">
        <v>0</v>
      </c>
      <c r="K97" s="92">
        <f t="shared" si="20"/>
        <v>0</v>
      </c>
      <c r="L97" s="92">
        <v>0</v>
      </c>
      <c r="M97" s="92">
        <v>0</v>
      </c>
      <c r="N97" s="92">
        <f t="shared" si="21"/>
        <v>0</v>
      </c>
      <c r="O97" s="92">
        <v>0</v>
      </c>
      <c r="P97" s="92">
        <v>0</v>
      </c>
      <c r="Q97" s="92">
        <f t="shared" si="22"/>
        <v>3105213</v>
      </c>
      <c r="R97" s="88">
        <v>3105213</v>
      </c>
      <c r="S97" s="225"/>
      <c r="T97" s="88">
        <f t="shared" si="16"/>
        <v>0</v>
      </c>
      <c r="U97" s="138">
        <v>0</v>
      </c>
      <c r="V97" s="88">
        <v>0</v>
      </c>
      <c r="W97" s="73"/>
    </row>
    <row r="98" spans="1:23" ht="12" customHeight="1" x14ac:dyDescent="0.2">
      <c r="A98" s="93">
        <v>82</v>
      </c>
      <c r="B98" s="96" t="s">
        <v>142</v>
      </c>
      <c r="C98" s="95" t="s">
        <v>48</v>
      </c>
      <c r="D98" s="92">
        <f t="shared" si="17"/>
        <v>3450696</v>
      </c>
      <c r="E98" s="92">
        <f t="shared" si="18"/>
        <v>0</v>
      </c>
      <c r="F98" s="92">
        <v>0</v>
      </c>
      <c r="G98" s="92">
        <v>0</v>
      </c>
      <c r="H98" s="92">
        <f t="shared" si="19"/>
        <v>0</v>
      </c>
      <c r="I98" s="92">
        <v>0</v>
      </c>
      <c r="J98" s="92">
        <v>0</v>
      </c>
      <c r="K98" s="92">
        <f t="shared" si="20"/>
        <v>0</v>
      </c>
      <c r="L98" s="92">
        <v>0</v>
      </c>
      <c r="M98" s="92">
        <v>0</v>
      </c>
      <c r="N98" s="92">
        <f t="shared" si="21"/>
        <v>0</v>
      </c>
      <c r="O98" s="92">
        <v>0</v>
      </c>
      <c r="P98" s="92">
        <v>0</v>
      </c>
      <c r="Q98" s="92">
        <f t="shared" si="22"/>
        <v>3450696</v>
      </c>
      <c r="R98" s="88">
        <v>3450696</v>
      </c>
      <c r="S98" s="225"/>
      <c r="T98" s="88">
        <f t="shared" si="16"/>
        <v>0</v>
      </c>
      <c r="U98" s="138">
        <v>0</v>
      </c>
      <c r="V98" s="88">
        <v>0</v>
      </c>
      <c r="W98" s="73"/>
    </row>
    <row r="99" spans="1:23" ht="12" customHeight="1" x14ac:dyDescent="0.2">
      <c r="A99" s="93">
        <v>83</v>
      </c>
      <c r="B99" s="96" t="s">
        <v>143</v>
      </c>
      <c r="C99" s="100" t="s">
        <v>144</v>
      </c>
      <c r="D99" s="92">
        <f t="shared" si="17"/>
        <v>14535084</v>
      </c>
      <c r="E99" s="92">
        <f t="shared" si="18"/>
        <v>307095</v>
      </c>
      <c r="F99" s="92">
        <v>307095</v>
      </c>
      <c r="G99" s="92">
        <v>0</v>
      </c>
      <c r="H99" s="92">
        <f t="shared" si="19"/>
        <v>9384814</v>
      </c>
      <c r="I99" s="92">
        <v>8576044</v>
      </c>
      <c r="J99" s="92">
        <v>808770</v>
      </c>
      <c r="K99" s="92">
        <f t="shared" si="20"/>
        <v>0</v>
      </c>
      <c r="L99" s="92">
        <v>0</v>
      </c>
      <c r="M99" s="92">
        <v>0</v>
      </c>
      <c r="N99" s="92">
        <f t="shared" si="21"/>
        <v>1693458</v>
      </c>
      <c r="O99" s="92">
        <v>1441908</v>
      </c>
      <c r="P99" s="92">
        <v>251550</v>
      </c>
      <c r="Q99" s="92">
        <f t="shared" si="22"/>
        <v>3149717</v>
      </c>
      <c r="R99" s="88">
        <v>179450</v>
      </c>
      <c r="S99" s="225"/>
      <c r="T99" s="88">
        <f t="shared" si="16"/>
        <v>2970267</v>
      </c>
      <c r="U99" s="138">
        <v>317837</v>
      </c>
      <c r="V99" s="88">
        <v>2652430</v>
      </c>
      <c r="W99" s="73"/>
    </row>
    <row r="100" spans="1:23" ht="12" customHeight="1" x14ac:dyDescent="0.2">
      <c r="A100" s="93">
        <v>84</v>
      </c>
      <c r="B100" s="97" t="s">
        <v>145</v>
      </c>
      <c r="C100" s="98" t="s">
        <v>146</v>
      </c>
      <c r="D100" s="92">
        <f t="shared" si="17"/>
        <v>96253978</v>
      </c>
      <c r="E100" s="92">
        <f t="shared" si="18"/>
        <v>1793876</v>
      </c>
      <c r="F100" s="92">
        <v>1793876</v>
      </c>
      <c r="G100" s="92">
        <v>0</v>
      </c>
      <c r="H100" s="92">
        <f t="shared" si="19"/>
        <v>58694383</v>
      </c>
      <c r="I100" s="92">
        <v>53146986</v>
      </c>
      <c r="J100" s="92">
        <v>5547397</v>
      </c>
      <c r="K100" s="92">
        <f t="shared" si="20"/>
        <v>0</v>
      </c>
      <c r="L100" s="92">
        <v>0</v>
      </c>
      <c r="M100" s="92">
        <v>0</v>
      </c>
      <c r="N100" s="92">
        <f t="shared" si="21"/>
        <v>12628569</v>
      </c>
      <c r="O100" s="92">
        <v>10136463</v>
      </c>
      <c r="P100" s="92">
        <v>2492106</v>
      </c>
      <c r="Q100" s="92">
        <f t="shared" si="22"/>
        <v>23137150</v>
      </c>
      <c r="R100" s="88">
        <v>4292028</v>
      </c>
      <c r="S100" s="225"/>
      <c r="T100" s="88">
        <f t="shared" si="16"/>
        <v>18845122</v>
      </c>
      <c r="U100" s="138">
        <v>4492124</v>
      </c>
      <c r="V100" s="88">
        <v>14352998</v>
      </c>
      <c r="W100" s="73"/>
    </row>
    <row r="101" spans="1:23" ht="12" customHeight="1" x14ac:dyDescent="0.2">
      <c r="A101" s="93">
        <v>85</v>
      </c>
      <c r="B101" s="96" t="s">
        <v>147</v>
      </c>
      <c r="C101" s="95" t="s">
        <v>27</v>
      </c>
      <c r="D101" s="92">
        <f t="shared" si="17"/>
        <v>49315336</v>
      </c>
      <c r="E101" s="92">
        <f t="shared" si="18"/>
        <v>11109434</v>
      </c>
      <c r="F101" s="92">
        <v>670192</v>
      </c>
      <c r="G101" s="92">
        <v>10439242</v>
      </c>
      <c r="H101" s="92">
        <f t="shared" si="19"/>
        <v>23128542</v>
      </c>
      <c r="I101" s="92">
        <v>20870937</v>
      </c>
      <c r="J101" s="92">
        <v>1970300</v>
      </c>
      <c r="K101" s="92">
        <f t="shared" si="20"/>
        <v>287305</v>
      </c>
      <c r="L101" s="92">
        <v>0</v>
      </c>
      <c r="M101" s="92">
        <v>287305</v>
      </c>
      <c r="N101" s="92">
        <f t="shared" si="21"/>
        <v>3692577</v>
      </c>
      <c r="O101" s="92">
        <v>2789260</v>
      </c>
      <c r="P101" s="92">
        <v>903317</v>
      </c>
      <c r="Q101" s="92">
        <f t="shared" si="22"/>
        <v>11384783</v>
      </c>
      <c r="R101" s="88">
        <v>376845</v>
      </c>
      <c r="S101" s="225"/>
      <c r="T101" s="88">
        <f t="shared" si="16"/>
        <v>11007938</v>
      </c>
      <c r="U101" s="138">
        <v>2716620</v>
      </c>
      <c r="V101" s="88">
        <v>8291318</v>
      </c>
      <c r="W101" s="73"/>
    </row>
    <row r="102" spans="1:23" ht="12" customHeight="1" x14ac:dyDescent="0.2">
      <c r="A102" s="93">
        <v>86</v>
      </c>
      <c r="B102" s="97" t="s">
        <v>148</v>
      </c>
      <c r="C102" s="98" t="s">
        <v>12</v>
      </c>
      <c r="D102" s="92">
        <f t="shared" si="17"/>
        <v>51936589</v>
      </c>
      <c r="E102" s="92">
        <f t="shared" si="18"/>
        <v>12075033</v>
      </c>
      <c r="F102" s="92">
        <v>701364</v>
      </c>
      <c r="G102" s="92">
        <v>11373669</v>
      </c>
      <c r="H102" s="92">
        <f t="shared" si="19"/>
        <v>23919491</v>
      </c>
      <c r="I102" s="92">
        <v>21683726</v>
      </c>
      <c r="J102" s="92">
        <v>2105844</v>
      </c>
      <c r="K102" s="92">
        <f t="shared" si="20"/>
        <v>129921</v>
      </c>
      <c r="L102" s="92">
        <v>66748</v>
      </c>
      <c r="M102" s="92">
        <v>63173</v>
      </c>
      <c r="N102" s="92">
        <f t="shared" si="21"/>
        <v>4134338</v>
      </c>
      <c r="O102" s="92">
        <v>3189181</v>
      </c>
      <c r="P102" s="92">
        <v>945157</v>
      </c>
      <c r="Q102" s="92">
        <f t="shared" si="22"/>
        <v>11807727</v>
      </c>
      <c r="R102" s="88">
        <v>459392</v>
      </c>
      <c r="S102" s="225"/>
      <c r="T102" s="88">
        <f t="shared" si="16"/>
        <v>11348335</v>
      </c>
      <c r="U102" s="138">
        <v>2862125</v>
      </c>
      <c r="V102" s="88">
        <v>8486210</v>
      </c>
      <c r="W102" s="73"/>
    </row>
    <row r="103" spans="1:23" ht="12" customHeight="1" x14ac:dyDescent="0.2">
      <c r="A103" s="93">
        <v>87</v>
      </c>
      <c r="B103" s="97" t="s">
        <v>149</v>
      </c>
      <c r="C103" s="98" t="s">
        <v>26</v>
      </c>
      <c r="D103" s="92">
        <f t="shared" si="17"/>
        <v>150917465</v>
      </c>
      <c r="E103" s="92">
        <f t="shared" si="18"/>
        <v>35759575</v>
      </c>
      <c r="F103" s="92">
        <v>2035709</v>
      </c>
      <c r="G103" s="92">
        <v>33723866</v>
      </c>
      <c r="H103" s="92">
        <f t="shared" si="19"/>
        <v>68017546</v>
      </c>
      <c r="I103" s="92">
        <v>60958435</v>
      </c>
      <c r="J103" s="92">
        <v>5907143</v>
      </c>
      <c r="K103" s="92">
        <f t="shared" si="20"/>
        <v>1151968</v>
      </c>
      <c r="L103" s="92">
        <v>0</v>
      </c>
      <c r="M103" s="92">
        <v>1151968</v>
      </c>
      <c r="N103" s="92">
        <f t="shared" si="21"/>
        <v>14232438</v>
      </c>
      <c r="O103" s="92">
        <v>11329509</v>
      </c>
      <c r="P103" s="92">
        <v>2902929</v>
      </c>
      <c r="Q103" s="92">
        <f t="shared" si="22"/>
        <v>32907906</v>
      </c>
      <c r="R103" s="88">
        <v>1926216</v>
      </c>
      <c r="S103" s="225"/>
      <c r="T103" s="88">
        <f t="shared" si="16"/>
        <v>30981690</v>
      </c>
      <c r="U103" s="138">
        <v>7931916</v>
      </c>
      <c r="V103" s="88">
        <v>23049774</v>
      </c>
      <c r="W103" s="73"/>
    </row>
    <row r="104" spans="1:23" ht="12" customHeight="1" x14ac:dyDescent="0.2">
      <c r="A104" s="93">
        <v>88</v>
      </c>
      <c r="B104" s="96" t="s">
        <v>150</v>
      </c>
      <c r="C104" s="100" t="s">
        <v>42</v>
      </c>
      <c r="D104" s="92">
        <f t="shared" si="17"/>
        <v>62255002</v>
      </c>
      <c r="E104" s="92">
        <f t="shared" si="18"/>
        <v>13425659</v>
      </c>
      <c r="F104" s="92">
        <v>828563</v>
      </c>
      <c r="G104" s="92">
        <v>12597096</v>
      </c>
      <c r="H104" s="92">
        <f t="shared" si="19"/>
        <v>28534909</v>
      </c>
      <c r="I104" s="92">
        <v>25539616</v>
      </c>
      <c r="J104" s="92">
        <v>2718982</v>
      </c>
      <c r="K104" s="92">
        <f t="shared" si="20"/>
        <v>276311</v>
      </c>
      <c r="L104" s="92">
        <v>0</v>
      </c>
      <c r="M104" s="92">
        <v>276311</v>
      </c>
      <c r="N104" s="92">
        <f t="shared" si="21"/>
        <v>4625935</v>
      </c>
      <c r="O104" s="92">
        <v>3577139</v>
      </c>
      <c r="P104" s="92">
        <v>1048796</v>
      </c>
      <c r="Q104" s="92">
        <f t="shared" si="22"/>
        <v>15668499</v>
      </c>
      <c r="R104" s="88">
        <v>1911445</v>
      </c>
      <c r="S104" s="225"/>
      <c r="T104" s="88">
        <f t="shared" si="16"/>
        <v>13757054</v>
      </c>
      <c r="U104" s="138">
        <v>3464110</v>
      </c>
      <c r="V104" s="88">
        <v>10292944</v>
      </c>
      <c r="W104" s="73"/>
    </row>
    <row r="105" spans="1:23" ht="12" customHeight="1" x14ac:dyDescent="0.2">
      <c r="A105" s="93">
        <v>89</v>
      </c>
      <c r="B105" s="94" t="s">
        <v>152</v>
      </c>
      <c r="C105" s="95" t="s">
        <v>28</v>
      </c>
      <c r="D105" s="92">
        <f t="shared" si="17"/>
        <v>201369195</v>
      </c>
      <c r="E105" s="92">
        <f t="shared" si="18"/>
        <v>55678498</v>
      </c>
      <c r="F105" s="92">
        <v>2515349</v>
      </c>
      <c r="G105" s="92">
        <v>53163149</v>
      </c>
      <c r="H105" s="92">
        <f t="shared" si="19"/>
        <v>83529058</v>
      </c>
      <c r="I105" s="92">
        <v>75025052</v>
      </c>
      <c r="J105" s="92">
        <v>7079406</v>
      </c>
      <c r="K105" s="92">
        <f t="shared" si="20"/>
        <v>1424600</v>
      </c>
      <c r="L105" s="92">
        <v>348322</v>
      </c>
      <c r="M105" s="92">
        <v>1076278</v>
      </c>
      <c r="N105" s="92">
        <f t="shared" si="21"/>
        <v>17923515</v>
      </c>
      <c r="O105" s="92">
        <v>14212440</v>
      </c>
      <c r="P105" s="92">
        <v>3711075</v>
      </c>
      <c r="Q105" s="92">
        <f t="shared" si="22"/>
        <v>44238124</v>
      </c>
      <c r="R105" s="88">
        <v>2735880</v>
      </c>
      <c r="S105" s="225"/>
      <c r="T105" s="88">
        <f t="shared" si="16"/>
        <v>41502244</v>
      </c>
      <c r="U105" s="138">
        <v>10108790</v>
      </c>
      <c r="V105" s="88">
        <v>31393454</v>
      </c>
      <c r="W105" s="73"/>
    </row>
    <row r="106" spans="1:23" ht="12" customHeight="1" x14ac:dyDescent="0.2">
      <c r="A106" s="93">
        <v>90</v>
      </c>
      <c r="B106" s="94" t="s">
        <v>153</v>
      </c>
      <c r="C106" s="95" t="s">
        <v>29</v>
      </c>
      <c r="D106" s="92">
        <f t="shared" si="17"/>
        <v>143175747</v>
      </c>
      <c r="E106" s="92">
        <f t="shared" si="18"/>
        <v>33567162</v>
      </c>
      <c r="F106" s="92">
        <v>1903012</v>
      </c>
      <c r="G106" s="92">
        <v>31664150</v>
      </c>
      <c r="H106" s="92">
        <f t="shared" si="19"/>
        <v>63742577</v>
      </c>
      <c r="I106" s="92">
        <v>57592916</v>
      </c>
      <c r="J106" s="92">
        <v>5457044</v>
      </c>
      <c r="K106" s="92">
        <f t="shared" si="20"/>
        <v>692617</v>
      </c>
      <c r="L106" s="92">
        <v>0</v>
      </c>
      <c r="M106" s="92">
        <v>692617</v>
      </c>
      <c r="N106" s="92">
        <f t="shared" si="21"/>
        <v>11599585</v>
      </c>
      <c r="O106" s="92">
        <v>9081485</v>
      </c>
      <c r="P106" s="92">
        <v>2518100</v>
      </c>
      <c r="Q106" s="92">
        <f t="shared" si="22"/>
        <v>34266423</v>
      </c>
      <c r="R106" s="88">
        <v>3371039</v>
      </c>
      <c r="S106" s="225"/>
      <c r="T106" s="88">
        <f t="shared" si="16"/>
        <v>30895384</v>
      </c>
      <c r="U106" s="138">
        <v>7785087</v>
      </c>
      <c r="V106" s="88">
        <v>23110297</v>
      </c>
      <c r="W106" s="73"/>
    </row>
    <row r="107" spans="1:23" ht="12" customHeight="1" x14ac:dyDescent="0.2">
      <c r="A107" s="93">
        <v>91</v>
      </c>
      <c r="B107" s="97" t="s">
        <v>154</v>
      </c>
      <c r="C107" s="98" t="s">
        <v>14</v>
      </c>
      <c r="D107" s="92">
        <f t="shared" si="17"/>
        <v>48198004</v>
      </c>
      <c r="E107" s="92">
        <f t="shared" si="18"/>
        <v>11193412</v>
      </c>
      <c r="F107" s="92">
        <v>633643</v>
      </c>
      <c r="G107" s="92">
        <v>10559769</v>
      </c>
      <c r="H107" s="92">
        <f t="shared" si="19"/>
        <v>22267037</v>
      </c>
      <c r="I107" s="92">
        <v>19869919</v>
      </c>
      <c r="J107" s="92">
        <v>1866787</v>
      </c>
      <c r="K107" s="92">
        <f t="shared" si="20"/>
        <v>530331</v>
      </c>
      <c r="L107" s="92">
        <v>103808</v>
      </c>
      <c r="M107" s="92">
        <v>426523</v>
      </c>
      <c r="N107" s="92">
        <f t="shared" si="21"/>
        <v>3648280</v>
      </c>
      <c r="O107" s="92">
        <v>2803072</v>
      </c>
      <c r="P107" s="92">
        <v>845208</v>
      </c>
      <c r="Q107" s="92">
        <f t="shared" si="22"/>
        <v>11089275</v>
      </c>
      <c r="R107" s="88">
        <v>586442</v>
      </c>
      <c r="S107" s="225"/>
      <c r="T107" s="88">
        <f t="shared" si="16"/>
        <v>10502833</v>
      </c>
      <c r="U107" s="138">
        <v>2667505</v>
      </c>
      <c r="V107" s="88">
        <v>7835328</v>
      </c>
      <c r="W107" s="73"/>
    </row>
    <row r="108" spans="1:23" ht="12" customHeight="1" x14ac:dyDescent="0.2">
      <c r="A108" s="93">
        <v>92</v>
      </c>
      <c r="B108" s="99" t="s">
        <v>155</v>
      </c>
      <c r="C108" s="100" t="s">
        <v>30</v>
      </c>
      <c r="D108" s="92">
        <f t="shared" si="17"/>
        <v>75758695</v>
      </c>
      <c r="E108" s="92">
        <f t="shared" si="18"/>
        <v>17393415</v>
      </c>
      <c r="F108" s="92">
        <v>1031228</v>
      </c>
      <c r="G108" s="92">
        <v>16362187</v>
      </c>
      <c r="H108" s="92">
        <f t="shared" si="19"/>
        <v>34345940</v>
      </c>
      <c r="I108" s="92">
        <v>31047760</v>
      </c>
      <c r="J108" s="92">
        <v>2928251</v>
      </c>
      <c r="K108" s="92">
        <f t="shared" si="20"/>
        <v>369929</v>
      </c>
      <c r="L108" s="92">
        <v>0</v>
      </c>
      <c r="M108" s="92">
        <v>369929</v>
      </c>
      <c r="N108" s="92">
        <f t="shared" si="21"/>
        <v>5631790</v>
      </c>
      <c r="O108" s="92">
        <v>4455584</v>
      </c>
      <c r="P108" s="92">
        <v>1176206</v>
      </c>
      <c r="Q108" s="92">
        <f t="shared" si="22"/>
        <v>18387550</v>
      </c>
      <c r="R108" s="88">
        <v>1377818</v>
      </c>
      <c r="S108" s="225"/>
      <c r="T108" s="88">
        <f t="shared" si="16"/>
        <v>17009732</v>
      </c>
      <c r="U108" s="138">
        <v>4246300</v>
      </c>
      <c r="V108" s="88">
        <v>12763432</v>
      </c>
      <c r="W108" s="73"/>
    </row>
    <row r="109" spans="1:23" ht="12" customHeight="1" x14ac:dyDescent="0.2">
      <c r="A109" s="93">
        <v>93</v>
      </c>
      <c r="B109" s="94" t="s">
        <v>156</v>
      </c>
      <c r="C109" s="95" t="s">
        <v>15</v>
      </c>
      <c r="D109" s="92">
        <f t="shared" si="17"/>
        <v>71739064</v>
      </c>
      <c r="E109" s="92">
        <f t="shared" si="18"/>
        <v>16819047</v>
      </c>
      <c r="F109" s="92">
        <v>958172</v>
      </c>
      <c r="G109" s="92">
        <v>15860875</v>
      </c>
      <c r="H109" s="92">
        <f t="shared" si="19"/>
        <v>32449761</v>
      </c>
      <c r="I109" s="92">
        <v>29239860</v>
      </c>
      <c r="J109" s="92">
        <v>2766180</v>
      </c>
      <c r="K109" s="92">
        <f t="shared" si="20"/>
        <v>443721</v>
      </c>
      <c r="L109" s="92">
        <v>208566</v>
      </c>
      <c r="M109" s="92">
        <v>235155</v>
      </c>
      <c r="N109" s="92">
        <f t="shared" si="21"/>
        <v>5608738</v>
      </c>
      <c r="O109" s="92">
        <v>4359708</v>
      </c>
      <c r="P109" s="92">
        <v>1249030</v>
      </c>
      <c r="Q109" s="92">
        <f t="shared" si="22"/>
        <v>16861518</v>
      </c>
      <c r="R109" s="88">
        <v>1315728</v>
      </c>
      <c r="S109" s="225"/>
      <c r="T109" s="88">
        <f t="shared" si="16"/>
        <v>15545790</v>
      </c>
      <c r="U109" s="138">
        <v>4020570</v>
      </c>
      <c r="V109" s="88">
        <v>11525220</v>
      </c>
      <c r="W109" s="73"/>
    </row>
    <row r="110" spans="1:23" ht="12" customHeight="1" x14ac:dyDescent="0.2">
      <c r="A110" s="93">
        <v>94</v>
      </c>
      <c r="B110" s="96" t="s">
        <v>157</v>
      </c>
      <c r="C110" s="95" t="s">
        <v>13</v>
      </c>
      <c r="D110" s="92">
        <f t="shared" si="17"/>
        <v>94340391</v>
      </c>
      <c r="E110" s="92">
        <f t="shared" si="18"/>
        <v>22099542</v>
      </c>
      <c r="F110" s="92">
        <v>1171226</v>
      </c>
      <c r="G110" s="92">
        <v>20928316</v>
      </c>
      <c r="H110" s="92">
        <f t="shared" si="19"/>
        <v>39486535</v>
      </c>
      <c r="I110" s="92">
        <v>35649046</v>
      </c>
      <c r="J110" s="92">
        <v>3351833</v>
      </c>
      <c r="K110" s="92">
        <f t="shared" si="20"/>
        <v>485656</v>
      </c>
      <c r="L110" s="92">
        <v>17309</v>
      </c>
      <c r="M110" s="92">
        <v>468347</v>
      </c>
      <c r="N110" s="92">
        <f t="shared" si="21"/>
        <v>7714113</v>
      </c>
      <c r="O110" s="92">
        <v>6134043</v>
      </c>
      <c r="P110" s="92">
        <v>1580070</v>
      </c>
      <c r="Q110" s="92">
        <f t="shared" si="22"/>
        <v>25040201</v>
      </c>
      <c r="R110" s="88">
        <v>5728042</v>
      </c>
      <c r="S110" s="225"/>
      <c r="T110" s="88">
        <f t="shared" si="16"/>
        <v>19312159</v>
      </c>
      <c r="U110" s="138">
        <v>4811066</v>
      </c>
      <c r="V110" s="88">
        <v>14501093</v>
      </c>
      <c r="W110" s="73"/>
    </row>
    <row r="111" spans="1:23" ht="12" customHeight="1" x14ac:dyDescent="0.2">
      <c r="A111" s="93">
        <v>95</v>
      </c>
      <c r="B111" s="97" t="s">
        <v>158</v>
      </c>
      <c r="C111" s="98" t="s">
        <v>31</v>
      </c>
      <c r="D111" s="92">
        <f t="shared" si="17"/>
        <v>56366030</v>
      </c>
      <c r="E111" s="92">
        <f t="shared" si="18"/>
        <v>12930090</v>
      </c>
      <c r="F111" s="92">
        <v>738765</v>
      </c>
      <c r="G111" s="92">
        <v>12191325</v>
      </c>
      <c r="H111" s="92">
        <f t="shared" si="19"/>
        <v>25537286</v>
      </c>
      <c r="I111" s="92">
        <v>22936846</v>
      </c>
      <c r="J111" s="92">
        <v>2149140</v>
      </c>
      <c r="K111" s="92">
        <f t="shared" si="20"/>
        <v>451300</v>
      </c>
      <c r="L111" s="92">
        <v>0</v>
      </c>
      <c r="M111" s="92">
        <v>451300</v>
      </c>
      <c r="N111" s="92">
        <f t="shared" si="21"/>
        <v>4199587</v>
      </c>
      <c r="O111" s="92">
        <v>3241055</v>
      </c>
      <c r="P111" s="92">
        <v>958532</v>
      </c>
      <c r="Q111" s="92">
        <f t="shared" si="22"/>
        <v>13699067</v>
      </c>
      <c r="R111" s="88">
        <v>1382842</v>
      </c>
      <c r="S111" s="225"/>
      <c r="T111" s="88">
        <f t="shared" si="16"/>
        <v>12316225</v>
      </c>
      <c r="U111" s="138">
        <v>3158611</v>
      </c>
      <c r="V111" s="88">
        <v>9157614</v>
      </c>
      <c r="W111" s="73"/>
    </row>
    <row r="112" spans="1:23" ht="12" customHeight="1" x14ac:dyDescent="0.2">
      <c r="A112" s="93">
        <v>96</v>
      </c>
      <c r="B112" s="94" t="s">
        <v>160</v>
      </c>
      <c r="C112" s="95" t="s">
        <v>33</v>
      </c>
      <c r="D112" s="92">
        <f t="shared" si="17"/>
        <v>141700127</v>
      </c>
      <c r="E112" s="92">
        <f t="shared" si="18"/>
        <v>31448502</v>
      </c>
      <c r="F112" s="92">
        <v>1991566</v>
      </c>
      <c r="G112" s="92">
        <v>29456936</v>
      </c>
      <c r="H112" s="92">
        <f t="shared" si="19"/>
        <v>65950317</v>
      </c>
      <c r="I112" s="92">
        <v>59786328</v>
      </c>
      <c r="J112" s="92">
        <v>5681303</v>
      </c>
      <c r="K112" s="92">
        <f t="shared" si="20"/>
        <v>482686</v>
      </c>
      <c r="L112" s="92">
        <v>39159</v>
      </c>
      <c r="M112" s="92">
        <v>443527</v>
      </c>
      <c r="N112" s="92">
        <f t="shared" si="21"/>
        <v>11778618</v>
      </c>
      <c r="O112" s="92">
        <v>9244670</v>
      </c>
      <c r="P112" s="92">
        <v>2533948</v>
      </c>
      <c r="Q112" s="92">
        <f t="shared" si="22"/>
        <v>32522690</v>
      </c>
      <c r="R112" s="88">
        <v>1891403</v>
      </c>
      <c r="S112" s="225"/>
      <c r="T112" s="88">
        <f t="shared" si="16"/>
        <v>30631287</v>
      </c>
      <c r="U112" s="138">
        <v>7833826</v>
      </c>
      <c r="V112" s="88">
        <v>22797461</v>
      </c>
      <c r="W112" s="73"/>
    </row>
    <row r="113" spans="1:23" ht="12" customHeight="1" x14ac:dyDescent="0.2">
      <c r="A113" s="93">
        <v>97</v>
      </c>
      <c r="B113" s="94" t="s">
        <v>162</v>
      </c>
      <c r="C113" s="98" t="s">
        <v>163</v>
      </c>
      <c r="D113" s="92">
        <f t="shared" si="17"/>
        <v>2396172</v>
      </c>
      <c r="E113" s="92">
        <f t="shared" si="18"/>
        <v>0</v>
      </c>
      <c r="F113" s="92">
        <v>0</v>
      </c>
      <c r="G113" s="92">
        <v>0</v>
      </c>
      <c r="H113" s="92">
        <f t="shared" si="19"/>
        <v>0</v>
      </c>
      <c r="I113" s="92">
        <v>0</v>
      </c>
      <c r="J113" s="92">
        <v>0</v>
      </c>
      <c r="K113" s="92">
        <f t="shared" si="20"/>
        <v>0</v>
      </c>
      <c r="L113" s="92">
        <v>0</v>
      </c>
      <c r="M113" s="92">
        <v>0</v>
      </c>
      <c r="N113" s="92">
        <f t="shared" si="21"/>
        <v>0</v>
      </c>
      <c r="O113" s="92">
        <v>0</v>
      </c>
      <c r="P113" s="92">
        <v>0</v>
      </c>
      <c r="Q113" s="92">
        <f t="shared" si="22"/>
        <v>2396172</v>
      </c>
      <c r="R113" s="88">
        <v>2396172</v>
      </c>
      <c r="S113" s="225"/>
      <c r="T113" s="88">
        <f t="shared" si="16"/>
        <v>0</v>
      </c>
      <c r="U113" s="138">
        <v>0</v>
      </c>
      <c r="V113" s="88">
        <v>0</v>
      </c>
      <c r="W113" s="73"/>
    </row>
    <row r="114" spans="1:23" ht="12" customHeight="1" x14ac:dyDescent="0.2">
      <c r="A114" s="93">
        <v>98</v>
      </c>
      <c r="B114" s="94" t="s">
        <v>164</v>
      </c>
      <c r="C114" s="95" t="s">
        <v>165</v>
      </c>
      <c r="D114" s="92">
        <f t="shared" si="17"/>
        <v>0</v>
      </c>
      <c r="E114" s="92">
        <f t="shared" si="18"/>
        <v>0</v>
      </c>
      <c r="F114" s="92">
        <v>0</v>
      </c>
      <c r="G114" s="92">
        <v>0</v>
      </c>
      <c r="H114" s="92">
        <f t="shared" si="19"/>
        <v>0</v>
      </c>
      <c r="I114" s="92">
        <v>0</v>
      </c>
      <c r="J114" s="92">
        <v>0</v>
      </c>
      <c r="K114" s="92">
        <f t="shared" si="20"/>
        <v>0</v>
      </c>
      <c r="L114" s="92">
        <v>0</v>
      </c>
      <c r="M114" s="92">
        <v>0</v>
      </c>
      <c r="N114" s="92">
        <f t="shared" si="21"/>
        <v>0</v>
      </c>
      <c r="O114" s="92">
        <v>0</v>
      </c>
      <c r="P114" s="92">
        <v>0</v>
      </c>
      <c r="Q114" s="92">
        <f t="shared" si="22"/>
        <v>0</v>
      </c>
      <c r="R114" s="88">
        <v>0</v>
      </c>
      <c r="S114" s="225"/>
      <c r="T114" s="88">
        <f t="shared" si="16"/>
        <v>0</v>
      </c>
      <c r="U114" s="138">
        <v>0</v>
      </c>
      <c r="V114" s="88">
        <v>0</v>
      </c>
      <c r="W114" s="73"/>
    </row>
    <row r="115" spans="1:23" ht="12" customHeight="1" x14ac:dyDescent="0.2">
      <c r="A115" s="93">
        <v>99</v>
      </c>
      <c r="B115" s="97" t="s">
        <v>166</v>
      </c>
      <c r="C115" s="98" t="s">
        <v>167</v>
      </c>
      <c r="D115" s="92">
        <f t="shared" si="17"/>
        <v>0</v>
      </c>
      <c r="E115" s="92">
        <f t="shared" si="18"/>
        <v>0</v>
      </c>
      <c r="F115" s="92">
        <v>0</v>
      </c>
      <c r="G115" s="92">
        <v>0</v>
      </c>
      <c r="H115" s="92">
        <f t="shared" si="19"/>
        <v>0</v>
      </c>
      <c r="I115" s="92">
        <v>0</v>
      </c>
      <c r="J115" s="92">
        <v>0</v>
      </c>
      <c r="K115" s="92">
        <f t="shared" si="20"/>
        <v>0</v>
      </c>
      <c r="L115" s="92">
        <v>0</v>
      </c>
      <c r="M115" s="92">
        <v>0</v>
      </c>
      <c r="N115" s="92">
        <f t="shared" si="21"/>
        <v>0</v>
      </c>
      <c r="O115" s="92">
        <v>0</v>
      </c>
      <c r="P115" s="92">
        <v>0</v>
      </c>
      <c r="Q115" s="92">
        <f t="shared" si="22"/>
        <v>0</v>
      </c>
      <c r="R115" s="88">
        <v>0</v>
      </c>
      <c r="S115" s="225"/>
      <c r="T115" s="88">
        <f t="shared" si="16"/>
        <v>0</v>
      </c>
      <c r="U115" s="138">
        <v>0</v>
      </c>
      <c r="V115" s="88">
        <v>0</v>
      </c>
      <c r="W115" s="73"/>
    </row>
    <row r="116" spans="1:23" ht="12" customHeight="1" x14ac:dyDescent="0.2">
      <c r="A116" s="93">
        <v>100</v>
      </c>
      <c r="B116" s="97" t="s">
        <v>168</v>
      </c>
      <c r="C116" s="98" t="s">
        <v>169</v>
      </c>
      <c r="D116" s="92">
        <f t="shared" si="17"/>
        <v>0</v>
      </c>
      <c r="E116" s="92">
        <f t="shared" si="18"/>
        <v>0</v>
      </c>
      <c r="F116" s="92">
        <v>0</v>
      </c>
      <c r="G116" s="92">
        <v>0</v>
      </c>
      <c r="H116" s="92">
        <f t="shared" si="19"/>
        <v>0</v>
      </c>
      <c r="I116" s="92">
        <v>0</v>
      </c>
      <c r="J116" s="92">
        <v>0</v>
      </c>
      <c r="K116" s="92">
        <f t="shared" si="20"/>
        <v>0</v>
      </c>
      <c r="L116" s="92">
        <v>0</v>
      </c>
      <c r="M116" s="92">
        <v>0</v>
      </c>
      <c r="N116" s="92">
        <f t="shared" si="21"/>
        <v>0</v>
      </c>
      <c r="O116" s="92">
        <v>0</v>
      </c>
      <c r="P116" s="92">
        <v>0</v>
      </c>
      <c r="Q116" s="92">
        <f t="shared" si="22"/>
        <v>0</v>
      </c>
      <c r="R116" s="88">
        <v>0</v>
      </c>
      <c r="S116" s="225"/>
      <c r="T116" s="88">
        <f t="shared" si="16"/>
        <v>0</v>
      </c>
      <c r="U116" s="138">
        <v>0</v>
      </c>
      <c r="V116" s="88">
        <v>0</v>
      </c>
      <c r="W116" s="73"/>
    </row>
    <row r="117" spans="1:23" ht="12" customHeight="1" x14ac:dyDescent="0.2">
      <c r="A117" s="93">
        <v>101</v>
      </c>
      <c r="B117" s="97" t="s">
        <v>170</v>
      </c>
      <c r="C117" s="98" t="s">
        <v>171</v>
      </c>
      <c r="D117" s="92">
        <f t="shared" si="17"/>
        <v>0</v>
      </c>
      <c r="E117" s="92">
        <f t="shared" si="18"/>
        <v>0</v>
      </c>
      <c r="F117" s="92">
        <v>0</v>
      </c>
      <c r="G117" s="92">
        <v>0</v>
      </c>
      <c r="H117" s="92">
        <f t="shared" si="19"/>
        <v>0</v>
      </c>
      <c r="I117" s="92">
        <v>0</v>
      </c>
      <c r="J117" s="92">
        <v>0</v>
      </c>
      <c r="K117" s="92">
        <f t="shared" si="20"/>
        <v>0</v>
      </c>
      <c r="L117" s="92">
        <v>0</v>
      </c>
      <c r="M117" s="92">
        <v>0</v>
      </c>
      <c r="N117" s="92">
        <f t="shared" si="21"/>
        <v>0</v>
      </c>
      <c r="O117" s="92">
        <v>0</v>
      </c>
      <c r="P117" s="92">
        <v>0</v>
      </c>
      <c r="Q117" s="92">
        <f t="shared" si="22"/>
        <v>0</v>
      </c>
      <c r="R117" s="88">
        <v>0</v>
      </c>
      <c r="S117" s="225"/>
      <c r="T117" s="88">
        <f t="shared" si="16"/>
        <v>0</v>
      </c>
      <c r="U117" s="138">
        <v>0</v>
      </c>
      <c r="V117" s="88">
        <v>0</v>
      </c>
      <c r="W117" s="73"/>
    </row>
    <row r="118" spans="1:23" ht="12" customHeight="1" x14ac:dyDescent="0.2">
      <c r="A118" s="93">
        <v>102</v>
      </c>
      <c r="B118" s="97" t="s">
        <v>172</v>
      </c>
      <c r="C118" s="98" t="s">
        <v>173</v>
      </c>
      <c r="D118" s="92">
        <f t="shared" si="17"/>
        <v>0</v>
      </c>
      <c r="E118" s="92">
        <f t="shared" si="18"/>
        <v>0</v>
      </c>
      <c r="F118" s="92">
        <v>0</v>
      </c>
      <c r="G118" s="92">
        <v>0</v>
      </c>
      <c r="H118" s="92">
        <f t="shared" si="19"/>
        <v>0</v>
      </c>
      <c r="I118" s="92">
        <v>0</v>
      </c>
      <c r="J118" s="92">
        <v>0</v>
      </c>
      <c r="K118" s="92">
        <f t="shared" si="20"/>
        <v>0</v>
      </c>
      <c r="L118" s="92">
        <v>0</v>
      </c>
      <c r="M118" s="92">
        <v>0</v>
      </c>
      <c r="N118" s="92">
        <f t="shared" si="21"/>
        <v>0</v>
      </c>
      <c r="O118" s="92">
        <v>0</v>
      </c>
      <c r="P118" s="92">
        <v>0</v>
      </c>
      <c r="Q118" s="92">
        <f t="shared" si="22"/>
        <v>0</v>
      </c>
      <c r="R118" s="88">
        <v>0</v>
      </c>
      <c r="S118" s="225"/>
      <c r="T118" s="88">
        <f t="shared" si="16"/>
        <v>0</v>
      </c>
      <c r="U118" s="138">
        <v>0</v>
      </c>
      <c r="V118" s="88">
        <v>0</v>
      </c>
      <c r="W118" s="73"/>
    </row>
    <row r="119" spans="1:23" ht="12" customHeight="1" x14ac:dyDescent="0.2">
      <c r="A119" s="93">
        <v>103</v>
      </c>
      <c r="B119" s="97" t="s">
        <v>174</v>
      </c>
      <c r="C119" s="98" t="s">
        <v>175</v>
      </c>
      <c r="D119" s="92">
        <f t="shared" si="17"/>
        <v>10129740</v>
      </c>
      <c r="E119" s="92">
        <f t="shared" si="18"/>
        <v>0</v>
      </c>
      <c r="F119" s="92">
        <v>0</v>
      </c>
      <c r="G119" s="92">
        <v>0</v>
      </c>
      <c r="H119" s="92">
        <f t="shared" si="19"/>
        <v>0</v>
      </c>
      <c r="I119" s="92">
        <v>0</v>
      </c>
      <c r="J119" s="92">
        <v>0</v>
      </c>
      <c r="K119" s="92">
        <f t="shared" si="20"/>
        <v>0</v>
      </c>
      <c r="L119" s="92">
        <v>0</v>
      </c>
      <c r="M119" s="92">
        <v>0</v>
      </c>
      <c r="N119" s="92">
        <f t="shared" si="21"/>
        <v>0</v>
      </c>
      <c r="O119" s="92">
        <v>0</v>
      </c>
      <c r="P119" s="92">
        <v>0</v>
      </c>
      <c r="Q119" s="92">
        <f t="shared" si="22"/>
        <v>10129740</v>
      </c>
      <c r="R119" s="88">
        <v>10129740</v>
      </c>
      <c r="S119" s="225"/>
      <c r="T119" s="88">
        <f t="shared" si="16"/>
        <v>0</v>
      </c>
      <c r="U119" s="138">
        <v>0</v>
      </c>
      <c r="V119" s="88">
        <v>0</v>
      </c>
      <c r="W119" s="73"/>
    </row>
    <row r="120" spans="1:23" ht="12" customHeight="1" x14ac:dyDescent="0.2">
      <c r="A120" s="93">
        <v>104</v>
      </c>
      <c r="B120" s="106" t="s">
        <v>176</v>
      </c>
      <c r="C120" s="107" t="s">
        <v>177</v>
      </c>
      <c r="D120" s="92">
        <f t="shared" si="17"/>
        <v>0</v>
      </c>
      <c r="E120" s="92">
        <f t="shared" si="18"/>
        <v>0</v>
      </c>
      <c r="F120" s="92">
        <v>0</v>
      </c>
      <c r="G120" s="92">
        <v>0</v>
      </c>
      <c r="H120" s="92">
        <f t="shared" si="19"/>
        <v>0</v>
      </c>
      <c r="I120" s="92">
        <v>0</v>
      </c>
      <c r="J120" s="92">
        <v>0</v>
      </c>
      <c r="K120" s="92">
        <f t="shared" si="20"/>
        <v>0</v>
      </c>
      <c r="L120" s="92">
        <v>0</v>
      </c>
      <c r="M120" s="92">
        <v>0</v>
      </c>
      <c r="N120" s="92">
        <f t="shared" si="21"/>
        <v>0</v>
      </c>
      <c r="O120" s="92">
        <v>0</v>
      </c>
      <c r="P120" s="92">
        <v>0</v>
      </c>
      <c r="Q120" s="92">
        <f t="shared" si="22"/>
        <v>0</v>
      </c>
      <c r="R120" s="88">
        <v>0</v>
      </c>
      <c r="S120" s="225"/>
      <c r="T120" s="88">
        <f t="shared" si="16"/>
        <v>0</v>
      </c>
      <c r="U120" s="138">
        <v>0</v>
      </c>
      <c r="V120" s="88">
        <v>0</v>
      </c>
      <c r="W120" s="73"/>
    </row>
    <row r="121" spans="1:23" ht="12" customHeight="1" x14ac:dyDescent="0.2">
      <c r="A121" s="93">
        <v>105</v>
      </c>
      <c r="B121" s="96" t="s">
        <v>178</v>
      </c>
      <c r="C121" s="95" t="s">
        <v>179</v>
      </c>
      <c r="D121" s="92">
        <f t="shared" si="17"/>
        <v>0</v>
      </c>
      <c r="E121" s="92">
        <f t="shared" si="18"/>
        <v>0</v>
      </c>
      <c r="F121" s="92">
        <v>0</v>
      </c>
      <c r="G121" s="92">
        <v>0</v>
      </c>
      <c r="H121" s="92">
        <f t="shared" si="19"/>
        <v>0</v>
      </c>
      <c r="I121" s="92">
        <v>0</v>
      </c>
      <c r="J121" s="92">
        <v>0</v>
      </c>
      <c r="K121" s="92">
        <f t="shared" si="20"/>
        <v>0</v>
      </c>
      <c r="L121" s="92">
        <v>0</v>
      </c>
      <c r="M121" s="92">
        <v>0</v>
      </c>
      <c r="N121" s="92">
        <f t="shared" si="21"/>
        <v>0</v>
      </c>
      <c r="O121" s="92">
        <v>0</v>
      </c>
      <c r="P121" s="92">
        <v>0</v>
      </c>
      <c r="Q121" s="92">
        <f t="shared" si="22"/>
        <v>0</v>
      </c>
      <c r="R121" s="88">
        <v>0</v>
      </c>
      <c r="S121" s="225"/>
      <c r="T121" s="88">
        <f t="shared" si="16"/>
        <v>0</v>
      </c>
      <c r="U121" s="138">
        <v>0</v>
      </c>
      <c r="V121" s="88">
        <v>0</v>
      </c>
      <c r="W121" s="73"/>
    </row>
    <row r="122" spans="1:23" ht="12" customHeight="1" x14ac:dyDescent="0.2">
      <c r="A122" s="93">
        <v>106</v>
      </c>
      <c r="B122" s="97" t="s">
        <v>180</v>
      </c>
      <c r="C122" s="98" t="s">
        <v>181</v>
      </c>
      <c r="D122" s="92">
        <f t="shared" si="17"/>
        <v>0</v>
      </c>
      <c r="E122" s="92">
        <f t="shared" si="18"/>
        <v>0</v>
      </c>
      <c r="F122" s="92">
        <v>0</v>
      </c>
      <c r="G122" s="92">
        <v>0</v>
      </c>
      <c r="H122" s="92">
        <f t="shared" si="19"/>
        <v>0</v>
      </c>
      <c r="I122" s="92">
        <v>0</v>
      </c>
      <c r="J122" s="92">
        <v>0</v>
      </c>
      <c r="K122" s="92">
        <f t="shared" si="20"/>
        <v>0</v>
      </c>
      <c r="L122" s="92">
        <v>0</v>
      </c>
      <c r="M122" s="92">
        <v>0</v>
      </c>
      <c r="N122" s="92">
        <f t="shared" si="21"/>
        <v>0</v>
      </c>
      <c r="O122" s="92">
        <v>0</v>
      </c>
      <c r="P122" s="92">
        <v>0</v>
      </c>
      <c r="Q122" s="92">
        <f t="shared" si="22"/>
        <v>0</v>
      </c>
      <c r="R122" s="88">
        <v>0</v>
      </c>
      <c r="S122" s="225"/>
      <c r="T122" s="88">
        <f t="shared" si="16"/>
        <v>0</v>
      </c>
      <c r="U122" s="138">
        <v>0</v>
      </c>
      <c r="V122" s="88">
        <v>0</v>
      </c>
      <c r="W122" s="73"/>
    </row>
    <row r="123" spans="1:23" ht="12" customHeight="1" x14ac:dyDescent="0.2">
      <c r="A123" s="93">
        <v>107</v>
      </c>
      <c r="B123" s="94" t="s">
        <v>182</v>
      </c>
      <c r="C123" s="108" t="s">
        <v>183</v>
      </c>
      <c r="D123" s="92">
        <f t="shared" si="17"/>
        <v>0</v>
      </c>
      <c r="E123" s="92">
        <f t="shared" si="18"/>
        <v>0</v>
      </c>
      <c r="F123" s="92">
        <v>0</v>
      </c>
      <c r="G123" s="92">
        <v>0</v>
      </c>
      <c r="H123" s="92">
        <f t="shared" si="19"/>
        <v>0</v>
      </c>
      <c r="I123" s="92">
        <v>0</v>
      </c>
      <c r="J123" s="92">
        <v>0</v>
      </c>
      <c r="K123" s="92">
        <f t="shared" si="20"/>
        <v>0</v>
      </c>
      <c r="L123" s="92">
        <v>0</v>
      </c>
      <c r="M123" s="92">
        <v>0</v>
      </c>
      <c r="N123" s="92">
        <f t="shared" si="21"/>
        <v>0</v>
      </c>
      <c r="O123" s="92">
        <v>0</v>
      </c>
      <c r="P123" s="92">
        <v>0</v>
      </c>
      <c r="Q123" s="92">
        <f t="shared" si="22"/>
        <v>0</v>
      </c>
      <c r="R123" s="88">
        <v>0</v>
      </c>
      <c r="S123" s="225"/>
      <c r="T123" s="88">
        <f t="shared" si="16"/>
        <v>0</v>
      </c>
      <c r="U123" s="138">
        <v>0</v>
      </c>
      <c r="V123" s="88">
        <v>0</v>
      </c>
      <c r="W123" s="73"/>
    </row>
    <row r="124" spans="1:23" ht="12" customHeight="1" x14ac:dyDescent="0.2">
      <c r="A124" s="93">
        <v>108</v>
      </c>
      <c r="B124" s="97" t="s">
        <v>184</v>
      </c>
      <c r="C124" s="104" t="s">
        <v>261</v>
      </c>
      <c r="D124" s="92">
        <f t="shared" si="17"/>
        <v>0</v>
      </c>
      <c r="E124" s="92">
        <f t="shared" si="18"/>
        <v>0</v>
      </c>
      <c r="F124" s="92">
        <v>0</v>
      </c>
      <c r="G124" s="92">
        <v>0</v>
      </c>
      <c r="H124" s="92">
        <f t="shared" si="19"/>
        <v>0</v>
      </c>
      <c r="I124" s="92">
        <v>0</v>
      </c>
      <c r="J124" s="92">
        <v>0</v>
      </c>
      <c r="K124" s="92">
        <f t="shared" si="20"/>
        <v>0</v>
      </c>
      <c r="L124" s="92">
        <v>0</v>
      </c>
      <c r="M124" s="92">
        <v>0</v>
      </c>
      <c r="N124" s="92">
        <f t="shared" si="21"/>
        <v>0</v>
      </c>
      <c r="O124" s="92">
        <v>0</v>
      </c>
      <c r="P124" s="92">
        <v>0</v>
      </c>
      <c r="Q124" s="92">
        <f t="shared" si="22"/>
        <v>0</v>
      </c>
      <c r="R124" s="88">
        <v>0</v>
      </c>
      <c r="S124" s="225"/>
      <c r="T124" s="88">
        <f t="shared" si="16"/>
        <v>0</v>
      </c>
      <c r="U124" s="138">
        <v>0</v>
      </c>
      <c r="V124" s="88">
        <v>0</v>
      </c>
      <c r="W124" s="73"/>
    </row>
    <row r="125" spans="1:23" ht="12" customHeight="1" x14ac:dyDescent="0.2">
      <c r="A125" s="93">
        <v>109</v>
      </c>
      <c r="B125" s="96" t="s">
        <v>185</v>
      </c>
      <c r="C125" s="98" t="s">
        <v>404</v>
      </c>
      <c r="D125" s="92">
        <f t="shared" si="17"/>
        <v>0</v>
      </c>
      <c r="E125" s="92">
        <f t="shared" si="18"/>
        <v>0</v>
      </c>
      <c r="F125" s="92">
        <v>0</v>
      </c>
      <c r="G125" s="92">
        <v>0</v>
      </c>
      <c r="H125" s="92">
        <f t="shared" si="19"/>
        <v>0</v>
      </c>
      <c r="I125" s="92">
        <v>0</v>
      </c>
      <c r="J125" s="92">
        <v>0</v>
      </c>
      <c r="K125" s="92">
        <f t="shared" si="20"/>
        <v>0</v>
      </c>
      <c r="L125" s="92">
        <v>0</v>
      </c>
      <c r="M125" s="92">
        <v>0</v>
      </c>
      <c r="N125" s="92">
        <f t="shared" si="21"/>
        <v>0</v>
      </c>
      <c r="O125" s="92">
        <v>0</v>
      </c>
      <c r="P125" s="92">
        <v>0</v>
      </c>
      <c r="Q125" s="92">
        <f t="shared" si="22"/>
        <v>0</v>
      </c>
      <c r="R125" s="88">
        <v>0</v>
      </c>
      <c r="S125" s="225"/>
      <c r="T125" s="88">
        <f t="shared" si="16"/>
        <v>0</v>
      </c>
      <c r="U125" s="138">
        <v>0</v>
      </c>
      <c r="V125" s="88">
        <v>0</v>
      </c>
      <c r="W125" s="73"/>
    </row>
    <row r="126" spans="1:23" ht="12" customHeight="1" x14ac:dyDescent="0.2">
      <c r="A126" s="93">
        <v>110</v>
      </c>
      <c r="B126" s="109" t="s">
        <v>329</v>
      </c>
      <c r="C126" s="104" t="s">
        <v>317</v>
      </c>
      <c r="D126" s="92">
        <f t="shared" si="17"/>
        <v>0</v>
      </c>
      <c r="E126" s="92">
        <f t="shared" si="18"/>
        <v>0</v>
      </c>
      <c r="F126" s="92">
        <v>0</v>
      </c>
      <c r="G126" s="92">
        <v>0</v>
      </c>
      <c r="H126" s="92">
        <f t="shared" si="19"/>
        <v>0</v>
      </c>
      <c r="I126" s="92">
        <v>0</v>
      </c>
      <c r="J126" s="92">
        <v>0</v>
      </c>
      <c r="K126" s="92">
        <f t="shared" si="20"/>
        <v>0</v>
      </c>
      <c r="L126" s="92">
        <v>0</v>
      </c>
      <c r="M126" s="92">
        <v>0</v>
      </c>
      <c r="N126" s="92">
        <f t="shared" si="21"/>
        <v>0</v>
      </c>
      <c r="O126" s="92">
        <v>0</v>
      </c>
      <c r="P126" s="92">
        <v>0</v>
      </c>
      <c r="Q126" s="92">
        <f t="shared" si="22"/>
        <v>0</v>
      </c>
      <c r="R126" s="88">
        <v>0</v>
      </c>
      <c r="S126" s="225"/>
      <c r="T126" s="88">
        <f t="shared" si="16"/>
        <v>0</v>
      </c>
      <c r="U126" s="138">
        <v>0</v>
      </c>
      <c r="V126" s="88">
        <v>0</v>
      </c>
      <c r="W126" s="73"/>
    </row>
    <row r="127" spans="1:23" ht="12" customHeight="1" x14ac:dyDescent="0.2">
      <c r="A127" s="93">
        <v>111</v>
      </c>
      <c r="B127" s="53" t="s">
        <v>418</v>
      </c>
      <c r="C127" s="15" t="s">
        <v>419</v>
      </c>
      <c r="D127" s="92">
        <f t="shared" si="17"/>
        <v>0</v>
      </c>
      <c r="E127" s="92">
        <f t="shared" si="18"/>
        <v>0</v>
      </c>
      <c r="F127" s="92">
        <v>0</v>
      </c>
      <c r="G127" s="92">
        <v>0</v>
      </c>
      <c r="H127" s="92">
        <f t="shared" si="19"/>
        <v>0</v>
      </c>
      <c r="I127" s="92">
        <v>0</v>
      </c>
      <c r="J127" s="92">
        <v>0</v>
      </c>
      <c r="K127" s="92">
        <f t="shared" si="20"/>
        <v>0</v>
      </c>
      <c r="L127" s="92">
        <v>0</v>
      </c>
      <c r="M127" s="92">
        <v>0</v>
      </c>
      <c r="N127" s="92">
        <f t="shared" si="21"/>
        <v>0</v>
      </c>
      <c r="O127" s="92">
        <v>0</v>
      </c>
      <c r="P127" s="92">
        <v>0</v>
      </c>
      <c r="Q127" s="92">
        <f t="shared" si="22"/>
        <v>0</v>
      </c>
      <c r="R127" s="88">
        <v>0</v>
      </c>
      <c r="S127" s="225"/>
      <c r="T127" s="88">
        <f t="shared" si="16"/>
        <v>0</v>
      </c>
      <c r="U127" s="138">
        <v>0</v>
      </c>
      <c r="V127" s="88">
        <v>0</v>
      </c>
      <c r="W127" s="73"/>
    </row>
    <row r="128" spans="1:23" ht="12" customHeight="1" x14ac:dyDescent="0.2">
      <c r="A128" s="93">
        <v>112</v>
      </c>
      <c r="B128" s="96" t="s">
        <v>186</v>
      </c>
      <c r="C128" s="104" t="s">
        <v>320</v>
      </c>
      <c r="D128" s="92">
        <f t="shared" si="17"/>
        <v>0</v>
      </c>
      <c r="E128" s="92">
        <f t="shared" si="18"/>
        <v>0</v>
      </c>
      <c r="F128" s="92">
        <v>0</v>
      </c>
      <c r="G128" s="92">
        <v>0</v>
      </c>
      <c r="H128" s="92">
        <f t="shared" si="19"/>
        <v>0</v>
      </c>
      <c r="I128" s="92">
        <v>0</v>
      </c>
      <c r="J128" s="92">
        <v>0</v>
      </c>
      <c r="K128" s="92">
        <f t="shared" si="20"/>
        <v>0</v>
      </c>
      <c r="L128" s="92">
        <v>0</v>
      </c>
      <c r="M128" s="92">
        <v>0</v>
      </c>
      <c r="N128" s="92">
        <f t="shared" si="21"/>
        <v>0</v>
      </c>
      <c r="O128" s="92">
        <v>0</v>
      </c>
      <c r="P128" s="92">
        <v>0</v>
      </c>
      <c r="Q128" s="92">
        <f t="shared" si="22"/>
        <v>0</v>
      </c>
      <c r="R128" s="88">
        <v>0</v>
      </c>
      <c r="S128" s="225"/>
      <c r="T128" s="88">
        <f t="shared" si="16"/>
        <v>0</v>
      </c>
      <c r="U128" s="138">
        <v>0</v>
      </c>
      <c r="V128" s="88">
        <v>0</v>
      </c>
      <c r="W128" s="73"/>
    </row>
    <row r="129" spans="1:23" ht="12" customHeight="1" x14ac:dyDescent="0.2">
      <c r="A129" s="93">
        <v>113</v>
      </c>
      <c r="B129" s="97" t="s">
        <v>187</v>
      </c>
      <c r="C129" s="98" t="s">
        <v>188</v>
      </c>
      <c r="D129" s="92">
        <f t="shared" si="17"/>
        <v>2776680</v>
      </c>
      <c r="E129" s="92">
        <f t="shared" si="18"/>
        <v>0</v>
      </c>
      <c r="F129" s="92">
        <v>0</v>
      </c>
      <c r="G129" s="92">
        <v>0</v>
      </c>
      <c r="H129" s="92">
        <f t="shared" si="19"/>
        <v>0</v>
      </c>
      <c r="I129" s="92">
        <v>0</v>
      </c>
      <c r="J129" s="92">
        <v>0</v>
      </c>
      <c r="K129" s="92">
        <f t="shared" si="20"/>
        <v>0</v>
      </c>
      <c r="L129" s="92">
        <v>0</v>
      </c>
      <c r="M129" s="92">
        <v>0</v>
      </c>
      <c r="N129" s="92">
        <f t="shared" si="21"/>
        <v>0</v>
      </c>
      <c r="O129" s="92">
        <v>0</v>
      </c>
      <c r="P129" s="92">
        <v>0</v>
      </c>
      <c r="Q129" s="92">
        <f t="shared" si="22"/>
        <v>2776680</v>
      </c>
      <c r="R129" s="88">
        <v>2776680</v>
      </c>
      <c r="S129" s="225"/>
      <c r="T129" s="88">
        <f t="shared" si="16"/>
        <v>0</v>
      </c>
      <c r="U129" s="138">
        <v>0</v>
      </c>
      <c r="V129" s="88">
        <v>0</v>
      </c>
      <c r="W129" s="73"/>
    </row>
    <row r="130" spans="1:23" ht="12" customHeight="1" x14ac:dyDescent="0.2">
      <c r="A130" s="93">
        <v>114</v>
      </c>
      <c r="B130" s="97" t="s">
        <v>189</v>
      </c>
      <c r="C130" s="110" t="s">
        <v>306</v>
      </c>
      <c r="D130" s="92">
        <f t="shared" si="17"/>
        <v>0</v>
      </c>
      <c r="E130" s="92">
        <f t="shared" si="18"/>
        <v>0</v>
      </c>
      <c r="F130" s="92">
        <v>0</v>
      </c>
      <c r="G130" s="92">
        <v>0</v>
      </c>
      <c r="H130" s="92">
        <f t="shared" si="19"/>
        <v>0</v>
      </c>
      <c r="I130" s="92">
        <v>0</v>
      </c>
      <c r="J130" s="92">
        <v>0</v>
      </c>
      <c r="K130" s="92">
        <f t="shared" si="20"/>
        <v>0</v>
      </c>
      <c r="L130" s="92">
        <v>0</v>
      </c>
      <c r="M130" s="92">
        <v>0</v>
      </c>
      <c r="N130" s="92">
        <f t="shared" si="21"/>
        <v>0</v>
      </c>
      <c r="O130" s="92">
        <v>0</v>
      </c>
      <c r="P130" s="92">
        <v>0</v>
      </c>
      <c r="Q130" s="92">
        <f t="shared" si="22"/>
        <v>0</v>
      </c>
      <c r="R130" s="88">
        <v>0</v>
      </c>
      <c r="S130" s="225"/>
      <c r="T130" s="88">
        <f t="shared" si="16"/>
        <v>0</v>
      </c>
      <c r="U130" s="138">
        <v>0</v>
      </c>
      <c r="V130" s="88">
        <v>0</v>
      </c>
      <c r="W130" s="73"/>
    </row>
    <row r="131" spans="1:23" ht="12" customHeight="1" x14ac:dyDescent="0.2">
      <c r="A131" s="93">
        <v>115</v>
      </c>
      <c r="B131" s="97" t="s">
        <v>190</v>
      </c>
      <c r="C131" s="98" t="s">
        <v>225</v>
      </c>
      <c r="D131" s="92">
        <f t="shared" si="17"/>
        <v>154785085</v>
      </c>
      <c r="E131" s="92">
        <f t="shared" si="18"/>
        <v>0</v>
      </c>
      <c r="F131" s="92">
        <v>0</v>
      </c>
      <c r="G131" s="92">
        <v>0</v>
      </c>
      <c r="H131" s="92">
        <f t="shared" si="19"/>
        <v>0</v>
      </c>
      <c r="I131" s="92">
        <v>0</v>
      </c>
      <c r="J131" s="92">
        <v>0</v>
      </c>
      <c r="K131" s="92">
        <f t="shared" si="20"/>
        <v>0</v>
      </c>
      <c r="L131" s="92">
        <v>0</v>
      </c>
      <c r="M131" s="92">
        <v>0</v>
      </c>
      <c r="N131" s="92">
        <f t="shared" si="21"/>
        <v>0</v>
      </c>
      <c r="O131" s="92">
        <v>0</v>
      </c>
      <c r="P131" s="92">
        <v>0</v>
      </c>
      <c r="Q131" s="92">
        <f t="shared" si="22"/>
        <v>154785085</v>
      </c>
      <c r="R131" s="88">
        <v>154785085</v>
      </c>
      <c r="S131" s="225">
        <v>22723799</v>
      </c>
      <c r="T131" s="88">
        <f t="shared" si="16"/>
        <v>0</v>
      </c>
      <c r="U131" s="138">
        <v>0</v>
      </c>
      <c r="V131" s="88">
        <v>0</v>
      </c>
      <c r="W131" s="73"/>
    </row>
    <row r="132" spans="1:23" ht="12" customHeight="1" x14ac:dyDescent="0.2">
      <c r="A132" s="93">
        <v>116</v>
      </c>
      <c r="B132" s="97" t="s">
        <v>191</v>
      </c>
      <c r="C132" s="98" t="s">
        <v>192</v>
      </c>
      <c r="D132" s="92">
        <f t="shared" si="17"/>
        <v>266487039</v>
      </c>
      <c r="E132" s="92">
        <f t="shared" si="18"/>
        <v>0</v>
      </c>
      <c r="F132" s="92">
        <v>0</v>
      </c>
      <c r="G132" s="92">
        <v>0</v>
      </c>
      <c r="H132" s="92">
        <f t="shared" si="19"/>
        <v>0</v>
      </c>
      <c r="I132" s="92">
        <v>0</v>
      </c>
      <c r="J132" s="92">
        <v>0</v>
      </c>
      <c r="K132" s="92">
        <f t="shared" si="20"/>
        <v>0</v>
      </c>
      <c r="L132" s="92">
        <v>0</v>
      </c>
      <c r="M132" s="92">
        <v>0</v>
      </c>
      <c r="N132" s="92">
        <f t="shared" si="21"/>
        <v>0</v>
      </c>
      <c r="O132" s="92">
        <v>0</v>
      </c>
      <c r="P132" s="92">
        <v>0</v>
      </c>
      <c r="Q132" s="92">
        <f t="shared" si="22"/>
        <v>266487039</v>
      </c>
      <c r="R132" s="88">
        <v>266487039</v>
      </c>
      <c r="S132" s="225"/>
      <c r="T132" s="88">
        <f t="shared" si="16"/>
        <v>0</v>
      </c>
      <c r="U132" s="138">
        <v>0</v>
      </c>
      <c r="V132" s="88">
        <v>0</v>
      </c>
      <c r="W132" s="73"/>
    </row>
    <row r="133" spans="1:23" ht="12" customHeight="1" x14ac:dyDescent="0.2">
      <c r="A133" s="93">
        <v>117</v>
      </c>
      <c r="B133" s="97" t="s">
        <v>193</v>
      </c>
      <c r="C133" s="98" t="s">
        <v>40</v>
      </c>
      <c r="D133" s="92">
        <f t="shared" si="17"/>
        <v>58382515</v>
      </c>
      <c r="E133" s="92">
        <f t="shared" si="18"/>
        <v>0</v>
      </c>
      <c r="F133" s="92">
        <v>0</v>
      </c>
      <c r="G133" s="92">
        <v>0</v>
      </c>
      <c r="H133" s="92">
        <f t="shared" si="19"/>
        <v>0</v>
      </c>
      <c r="I133" s="92">
        <v>0</v>
      </c>
      <c r="J133" s="92">
        <v>0</v>
      </c>
      <c r="K133" s="92">
        <f t="shared" si="20"/>
        <v>0</v>
      </c>
      <c r="L133" s="92">
        <v>0</v>
      </c>
      <c r="M133" s="92">
        <v>0</v>
      </c>
      <c r="N133" s="92">
        <f t="shared" si="21"/>
        <v>0</v>
      </c>
      <c r="O133" s="92">
        <v>0</v>
      </c>
      <c r="P133" s="92">
        <v>0</v>
      </c>
      <c r="Q133" s="92">
        <f t="shared" si="22"/>
        <v>58382515</v>
      </c>
      <c r="R133" s="88">
        <v>58382515</v>
      </c>
      <c r="S133" s="225"/>
      <c r="T133" s="88">
        <f t="shared" si="16"/>
        <v>0</v>
      </c>
      <c r="U133" s="138">
        <v>0</v>
      </c>
      <c r="V133" s="88">
        <v>0</v>
      </c>
      <c r="W133" s="73"/>
    </row>
    <row r="134" spans="1:23" ht="12" customHeight="1" x14ac:dyDescent="0.2">
      <c r="A134" s="93">
        <v>118</v>
      </c>
      <c r="B134" s="94" t="s">
        <v>194</v>
      </c>
      <c r="C134" s="95" t="s">
        <v>45</v>
      </c>
      <c r="D134" s="92">
        <f t="shared" si="17"/>
        <v>74021645</v>
      </c>
      <c r="E134" s="92">
        <f t="shared" si="18"/>
        <v>0</v>
      </c>
      <c r="F134" s="92">
        <v>0</v>
      </c>
      <c r="G134" s="92">
        <v>0</v>
      </c>
      <c r="H134" s="92">
        <f t="shared" si="19"/>
        <v>0</v>
      </c>
      <c r="I134" s="92">
        <v>0</v>
      </c>
      <c r="J134" s="92">
        <v>0</v>
      </c>
      <c r="K134" s="92">
        <f t="shared" si="20"/>
        <v>0</v>
      </c>
      <c r="L134" s="92">
        <v>0</v>
      </c>
      <c r="M134" s="92">
        <v>0</v>
      </c>
      <c r="N134" s="92">
        <f t="shared" si="21"/>
        <v>0</v>
      </c>
      <c r="O134" s="92">
        <v>0</v>
      </c>
      <c r="P134" s="92">
        <v>0</v>
      </c>
      <c r="Q134" s="92">
        <f t="shared" si="22"/>
        <v>74021645</v>
      </c>
      <c r="R134" s="88">
        <v>74021645</v>
      </c>
      <c r="S134" s="225"/>
      <c r="T134" s="88">
        <f t="shared" si="16"/>
        <v>0</v>
      </c>
      <c r="U134" s="138">
        <v>0</v>
      </c>
      <c r="V134" s="88">
        <v>0</v>
      </c>
      <c r="W134" s="73"/>
    </row>
    <row r="135" spans="1:23" ht="12" customHeight="1" x14ac:dyDescent="0.2">
      <c r="A135" s="93">
        <v>119</v>
      </c>
      <c r="B135" s="94" t="s">
        <v>195</v>
      </c>
      <c r="C135" s="98" t="s">
        <v>227</v>
      </c>
      <c r="D135" s="92">
        <f t="shared" si="17"/>
        <v>37890284</v>
      </c>
      <c r="E135" s="92">
        <f t="shared" si="18"/>
        <v>0</v>
      </c>
      <c r="F135" s="92">
        <v>0</v>
      </c>
      <c r="G135" s="92">
        <v>0</v>
      </c>
      <c r="H135" s="92">
        <f t="shared" si="19"/>
        <v>0</v>
      </c>
      <c r="I135" s="92">
        <v>0</v>
      </c>
      <c r="J135" s="92">
        <v>0</v>
      </c>
      <c r="K135" s="92">
        <f t="shared" si="20"/>
        <v>0</v>
      </c>
      <c r="L135" s="92">
        <v>0</v>
      </c>
      <c r="M135" s="92">
        <v>0</v>
      </c>
      <c r="N135" s="92">
        <f t="shared" si="21"/>
        <v>0</v>
      </c>
      <c r="O135" s="92">
        <v>0</v>
      </c>
      <c r="P135" s="92">
        <v>0</v>
      </c>
      <c r="Q135" s="92">
        <f t="shared" si="22"/>
        <v>37890284</v>
      </c>
      <c r="R135" s="88">
        <v>37890284</v>
      </c>
      <c r="S135" s="225"/>
      <c r="T135" s="88">
        <f t="shared" si="16"/>
        <v>0</v>
      </c>
      <c r="U135" s="138">
        <v>0</v>
      </c>
      <c r="V135" s="88">
        <v>0</v>
      </c>
      <c r="W135" s="73"/>
    </row>
    <row r="136" spans="1:23" ht="12" customHeight="1" x14ac:dyDescent="0.2">
      <c r="A136" s="93">
        <v>120</v>
      </c>
      <c r="B136" s="99" t="s">
        <v>196</v>
      </c>
      <c r="C136" s="100" t="s">
        <v>47</v>
      </c>
      <c r="D136" s="92">
        <f t="shared" si="17"/>
        <v>32247130</v>
      </c>
      <c r="E136" s="92">
        <f t="shared" si="18"/>
        <v>0</v>
      </c>
      <c r="F136" s="92">
        <v>0</v>
      </c>
      <c r="G136" s="92">
        <v>0</v>
      </c>
      <c r="H136" s="92">
        <f t="shared" si="19"/>
        <v>0</v>
      </c>
      <c r="I136" s="92">
        <v>0</v>
      </c>
      <c r="J136" s="92">
        <v>0</v>
      </c>
      <c r="K136" s="92">
        <f t="shared" si="20"/>
        <v>0</v>
      </c>
      <c r="L136" s="92">
        <v>0</v>
      </c>
      <c r="M136" s="92">
        <v>0</v>
      </c>
      <c r="N136" s="92">
        <f t="shared" si="21"/>
        <v>0</v>
      </c>
      <c r="O136" s="92">
        <v>0</v>
      </c>
      <c r="P136" s="92">
        <v>0</v>
      </c>
      <c r="Q136" s="92">
        <f t="shared" si="22"/>
        <v>32247130</v>
      </c>
      <c r="R136" s="88">
        <v>32247130</v>
      </c>
      <c r="S136" s="225"/>
      <c r="T136" s="88">
        <f t="shared" si="16"/>
        <v>0</v>
      </c>
      <c r="U136" s="138">
        <v>0</v>
      </c>
      <c r="V136" s="88">
        <v>0</v>
      </c>
      <c r="W136" s="73"/>
    </row>
    <row r="137" spans="1:23" ht="12" customHeight="1" x14ac:dyDescent="0.2">
      <c r="A137" s="93">
        <v>121</v>
      </c>
      <c r="B137" s="97" t="s">
        <v>197</v>
      </c>
      <c r="C137" s="98" t="s">
        <v>46</v>
      </c>
      <c r="D137" s="92">
        <f t="shared" si="17"/>
        <v>55725869</v>
      </c>
      <c r="E137" s="92">
        <f t="shared" si="18"/>
        <v>0</v>
      </c>
      <c r="F137" s="92">
        <v>0</v>
      </c>
      <c r="G137" s="92">
        <v>0</v>
      </c>
      <c r="H137" s="92">
        <f t="shared" si="19"/>
        <v>0</v>
      </c>
      <c r="I137" s="92">
        <v>0</v>
      </c>
      <c r="J137" s="92">
        <v>0</v>
      </c>
      <c r="K137" s="92">
        <f t="shared" si="20"/>
        <v>0</v>
      </c>
      <c r="L137" s="92">
        <v>0</v>
      </c>
      <c r="M137" s="92">
        <v>0</v>
      </c>
      <c r="N137" s="92">
        <f t="shared" si="21"/>
        <v>0</v>
      </c>
      <c r="O137" s="92">
        <v>0</v>
      </c>
      <c r="P137" s="92">
        <v>0</v>
      </c>
      <c r="Q137" s="92">
        <f t="shared" si="22"/>
        <v>55725869</v>
      </c>
      <c r="R137" s="88">
        <v>55725869</v>
      </c>
      <c r="S137" s="225"/>
      <c r="T137" s="88">
        <f t="shared" si="16"/>
        <v>0</v>
      </c>
      <c r="U137" s="138">
        <v>0</v>
      </c>
      <c r="V137" s="88">
        <v>0</v>
      </c>
      <c r="W137" s="73"/>
    </row>
    <row r="138" spans="1:23" ht="12" customHeight="1" x14ac:dyDescent="0.2">
      <c r="A138" s="93">
        <v>122</v>
      </c>
      <c r="B138" s="97" t="s">
        <v>198</v>
      </c>
      <c r="C138" s="98" t="s">
        <v>199</v>
      </c>
      <c r="D138" s="92">
        <f t="shared" si="17"/>
        <v>0</v>
      </c>
      <c r="E138" s="92">
        <f t="shared" si="18"/>
        <v>0</v>
      </c>
      <c r="F138" s="92">
        <v>0</v>
      </c>
      <c r="G138" s="92">
        <v>0</v>
      </c>
      <c r="H138" s="92">
        <f t="shared" si="19"/>
        <v>0</v>
      </c>
      <c r="I138" s="92">
        <v>0</v>
      </c>
      <c r="J138" s="92">
        <v>0</v>
      </c>
      <c r="K138" s="92">
        <f t="shared" si="20"/>
        <v>0</v>
      </c>
      <c r="L138" s="92">
        <v>0</v>
      </c>
      <c r="M138" s="92">
        <v>0</v>
      </c>
      <c r="N138" s="92">
        <f t="shared" si="21"/>
        <v>0</v>
      </c>
      <c r="O138" s="92">
        <v>0</v>
      </c>
      <c r="P138" s="92">
        <v>0</v>
      </c>
      <c r="Q138" s="92">
        <f t="shared" si="22"/>
        <v>0</v>
      </c>
      <c r="R138" s="88">
        <v>0</v>
      </c>
      <c r="S138" s="225"/>
      <c r="T138" s="88">
        <f t="shared" si="16"/>
        <v>0</v>
      </c>
      <c r="U138" s="138">
        <v>0</v>
      </c>
      <c r="V138" s="88">
        <v>0</v>
      </c>
      <c r="W138" s="73"/>
    </row>
    <row r="139" spans="1:23" ht="12" customHeight="1" x14ac:dyDescent="0.2">
      <c r="A139" s="93">
        <v>123</v>
      </c>
      <c r="B139" s="97" t="s">
        <v>200</v>
      </c>
      <c r="C139" s="232" t="s">
        <v>468</v>
      </c>
      <c r="D139" s="92">
        <f t="shared" si="17"/>
        <v>30875598</v>
      </c>
      <c r="E139" s="92">
        <f t="shared" si="18"/>
        <v>0</v>
      </c>
      <c r="F139" s="92">
        <v>0</v>
      </c>
      <c r="G139" s="92">
        <v>0</v>
      </c>
      <c r="H139" s="92">
        <f t="shared" si="19"/>
        <v>0</v>
      </c>
      <c r="I139" s="92">
        <v>0</v>
      </c>
      <c r="J139" s="92">
        <v>0</v>
      </c>
      <c r="K139" s="92">
        <f t="shared" si="20"/>
        <v>0</v>
      </c>
      <c r="L139" s="92">
        <v>0</v>
      </c>
      <c r="M139" s="92">
        <v>0</v>
      </c>
      <c r="N139" s="92">
        <f t="shared" si="21"/>
        <v>0</v>
      </c>
      <c r="O139" s="92">
        <v>0</v>
      </c>
      <c r="P139" s="92">
        <v>0</v>
      </c>
      <c r="Q139" s="92">
        <f t="shared" si="22"/>
        <v>30875598</v>
      </c>
      <c r="R139" s="88">
        <v>30875598</v>
      </c>
      <c r="S139" s="225"/>
      <c r="T139" s="88">
        <f t="shared" si="16"/>
        <v>0</v>
      </c>
      <c r="U139" s="138">
        <v>0</v>
      </c>
      <c r="V139" s="88">
        <v>0</v>
      </c>
      <c r="W139" s="73"/>
    </row>
    <row r="140" spans="1:23" ht="12" customHeight="1" x14ac:dyDescent="0.2">
      <c r="A140" s="93">
        <v>124</v>
      </c>
      <c r="B140" s="99" t="s">
        <v>201</v>
      </c>
      <c r="C140" s="100" t="s">
        <v>226</v>
      </c>
      <c r="D140" s="92">
        <f t="shared" si="17"/>
        <v>175894613</v>
      </c>
      <c r="E140" s="92">
        <f t="shared" si="18"/>
        <v>3542647</v>
      </c>
      <c r="F140" s="92">
        <v>3542647</v>
      </c>
      <c r="G140" s="92">
        <v>0</v>
      </c>
      <c r="H140" s="92">
        <f t="shared" si="19"/>
        <v>114099226</v>
      </c>
      <c r="I140" s="92">
        <v>104174373</v>
      </c>
      <c r="J140" s="92">
        <v>9924853</v>
      </c>
      <c r="K140" s="92">
        <f t="shared" si="20"/>
        <v>0</v>
      </c>
      <c r="L140" s="92">
        <v>0</v>
      </c>
      <c r="M140" s="92">
        <v>0</v>
      </c>
      <c r="N140" s="92">
        <f t="shared" si="21"/>
        <v>27510067</v>
      </c>
      <c r="O140" s="92">
        <v>22918944</v>
      </c>
      <c r="P140" s="92">
        <v>4591123</v>
      </c>
      <c r="Q140" s="92">
        <f t="shared" si="22"/>
        <v>30742673</v>
      </c>
      <c r="R140" s="88">
        <v>2627750</v>
      </c>
      <c r="S140" s="225"/>
      <c r="T140" s="88">
        <f t="shared" si="16"/>
        <v>28114923</v>
      </c>
      <c r="U140" s="138">
        <v>0</v>
      </c>
      <c r="V140" s="88">
        <v>28114923</v>
      </c>
      <c r="W140" s="73"/>
    </row>
    <row r="141" spans="1:23" ht="12" customHeight="1" x14ac:dyDescent="0.2">
      <c r="A141" s="93">
        <v>125</v>
      </c>
      <c r="B141" s="96" t="s">
        <v>202</v>
      </c>
      <c r="C141" s="232" t="s">
        <v>459</v>
      </c>
      <c r="D141" s="92">
        <f t="shared" si="17"/>
        <v>295969138</v>
      </c>
      <c r="E141" s="92">
        <f t="shared" si="18"/>
        <v>55110825</v>
      </c>
      <c r="F141" s="92">
        <v>4578888</v>
      </c>
      <c r="G141" s="92">
        <v>50531937</v>
      </c>
      <c r="H141" s="92">
        <f t="shared" si="19"/>
        <v>145904239</v>
      </c>
      <c r="I141" s="92">
        <v>132994593</v>
      </c>
      <c r="J141" s="92">
        <v>12428038</v>
      </c>
      <c r="K141" s="92">
        <f t="shared" si="20"/>
        <v>481608</v>
      </c>
      <c r="L141" s="92">
        <v>0</v>
      </c>
      <c r="M141" s="92">
        <v>481608</v>
      </c>
      <c r="N141" s="92">
        <f t="shared" si="21"/>
        <v>34864442</v>
      </c>
      <c r="O141" s="92">
        <v>29029526</v>
      </c>
      <c r="P141" s="92">
        <v>5834916</v>
      </c>
      <c r="Q141" s="92">
        <f t="shared" si="22"/>
        <v>60089632</v>
      </c>
      <c r="R141" s="88">
        <v>9366871</v>
      </c>
      <c r="S141" s="225"/>
      <c r="T141" s="88">
        <f t="shared" ref="T141:T150" si="23">U141+V141</f>
        <v>50722761</v>
      </c>
      <c r="U141" s="138">
        <v>4409852</v>
      </c>
      <c r="V141" s="88">
        <v>46312909</v>
      </c>
      <c r="W141" s="73"/>
    </row>
    <row r="142" spans="1:23" ht="12" customHeight="1" x14ac:dyDescent="0.2">
      <c r="A142" s="93">
        <v>126</v>
      </c>
      <c r="B142" s="97" t="s">
        <v>203</v>
      </c>
      <c r="C142" s="98" t="s">
        <v>204</v>
      </c>
      <c r="D142" s="92">
        <f t="shared" ref="D142:D150" si="24">E142+H142+N142+Q142</f>
        <v>3716232</v>
      </c>
      <c r="E142" s="92">
        <f t="shared" si="18"/>
        <v>0</v>
      </c>
      <c r="F142" s="92">
        <v>0</v>
      </c>
      <c r="G142" s="92">
        <v>0</v>
      </c>
      <c r="H142" s="92">
        <f t="shared" si="19"/>
        <v>0</v>
      </c>
      <c r="I142" s="92">
        <v>0</v>
      </c>
      <c r="J142" s="92">
        <v>0</v>
      </c>
      <c r="K142" s="92">
        <f t="shared" si="20"/>
        <v>0</v>
      </c>
      <c r="L142" s="92">
        <v>0</v>
      </c>
      <c r="M142" s="92">
        <v>0</v>
      </c>
      <c r="N142" s="92">
        <f t="shared" si="21"/>
        <v>0</v>
      </c>
      <c r="O142" s="92">
        <v>0</v>
      </c>
      <c r="P142" s="92">
        <v>0</v>
      </c>
      <c r="Q142" s="92">
        <f t="shared" si="22"/>
        <v>3716232</v>
      </c>
      <c r="R142" s="88">
        <v>3716232</v>
      </c>
      <c r="S142" s="225"/>
      <c r="T142" s="88">
        <f t="shared" si="23"/>
        <v>0</v>
      </c>
      <c r="U142" s="138">
        <v>0</v>
      </c>
      <c r="V142" s="88">
        <v>0</v>
      </c>
      <c r="W142" s="73"/>
    </row>
    <row r="143" spans="1:23" ht="12" customHeight="1" x14ac:dyDescent="0.2">
      <c r="A143" s="93">
        <v>127</v>
      </c>
      <c r="B143" s="94" t="s">
        <v>205</v>
      </c>
      <c r="C143" s="95" t="s">
        <v>206</v>
      </c>
      <c r="D143" s="92">
        <f t="shared" si="24"/>
        <v>31706562</v>
      </c>
      <c r="E143" s="92">
        <f t="shared" si="18"/>
        <v>0</v>
      </c>
      <c r="F143" s="92">
        <v>0</v>
      </c>
      <c r="G143" s="92">
        <v>0</v>
      </c>
      <c r="H143" s="92">
        <f t="shared" si="19"/>
        <v>0</v>
      </c>
      <c r="I143" s="92">
        <v>0</v>
      </c>
      <c r="J143" s="92">
        <v>0</v>
      </c>
      <c r="K143" s="92">
        <f t="shared" si="20"/>
        <v>0</v>
      </c>
      <c r="L143" s="92">
        <v>0</v>
      </c>
      <c r="M143" s="92">
        <v>0</v>
      </c>
      <c r="N143" s="92">
        <f t="shared" si="21"/>
        <v>0</v>
      </c>
      <c r="O143" s="92">
        <v>0</v>
      </c>
      <c r="P143" s="92">
        <v>0</v>
      </c>
      <c r="Q143" s="92">
        <f t="shared" si="22"/>
        <v>31706562</v>
      </c>
      <c r="R143" s="88">
        <v>31706562</v>
      </c>
      <c r="S143" s="225"/>
      <c r="T143" s="88">
        <f t="shared" si="23"/>
        <v>0</v>
      </c>
      <c r="U143" s="138">
        <v>0</v>
      </c>
      <c r="V143" s="88">
        <v>0</v>
      </c>
      <c r="W143" s="73"/>
    </row>
    <row r="144" spans="1:23" ht="12" customHeight="1" x14ac:dyDescent="0.2">
      <c r="A144" s="93">
        <v>128</v>
      </c>
      <c r="B144" s="111" t="s">
        <v>207</v>
      </c>
      <c r="C144" s="112" t="s">
        <v>208</v>
      </c>
      <c r="D144" s="92">
        <f t="shared" si="24"/>
        <v>0</v>
      </c>
      <c r="E144" s="92">
        <f t="shared" si="18"/>
        <v>0</v>
      </c>
      <c r="F144" s="92">
        <v>0</v>
      </c>
      <c r="G144" s="92">
        <v>0</v>
      </c>
      <c r="H144" s="92">
        <f t="shared" si="19"/>
        <v>0</v>
      </c>
      <c r="I144" s="92">
        <v>0</v>
      </c>
      <c r="J144" s="92">
        <v>0</v>
      </c>
      <c r="K144" s="92">
        <f t="shared" si="20"/>
        <v>0</v>
      </c>
      <c r="L144" s="92">
        <v>0</v>
      </c>
      <c r="M144" s="92">
        <v>0</v>
      </c>
      <c r="N144" s="92">
        <f t="shared" si="21"/>
        <v>0</v>
      </c>
      <c r="O144" s="92">
        <v>0</v>
      </c>
      <c r="P144" s="92">
        <v>0</v>
      </c>
      <c r="Q144" s="92">
        <f t="shared" si="22"/>
        <v>0</v>
      </c>
      <c r="R144" s="88">
        <v>0</v>
      </c>
      <c r="S144" s="225"/>
      <c r="T144" s="88">
        <f t="shared" si="23"/>
        <v>0</v>
      </c>
      <c r="U144" s="138">
        <v>0</v>
      </c>
      <c r="V144" s="88">
        <v>0</v>
      </c>
      <c r="W144" s="73"/>
    </row>
    <row r="145" spans="1:23" ht="12" customHeight="1" x14ac:dyDescent="0.2">
      <c r="A145" s="93">
        <v>129</v>
      </c>
      <c r="B145" s="113" t="s">
        <v>251</v>
      </c>
      <c r="C145" s="114" t="s">
        <v>252</v>
      </c>
      <c r="D145" s="92">
        <f t="shared" si="24"/>
        <v>0</v>
      </c>
      <c r="E145" s="92">
        <f t="shared" ref="E145:E150" si="25">F145+G145</f>
        <v>0</v>
      </c>
      <c r="F145" s="92">
        <v>0</v>
      </c>
      <c r="G145" s="92">
        <v>0</v>
      </c>
      <c r="H145" s="92">
        <f t="shared" ref="H145:H150" si="26">I145+J145+K145</f>
        <v>0</v>
      </c>
      <c r="I145" s="92">
        <v>0</v>
      </c>
      <c r="J145" s="92">
        <v>0</v>
      </c>
      <c r="K145" s="92">
        <f t="shared" ref="K145:K150" si="27">L145+M145</f>
        <v>0</v>
      </c>
      <c r="L145" s="92">
        <v>0</v>
      </c>
      <c r="M145" s="92">
        <v>0</v>
      </c>
      <c r="N145" s="92">
        <f t="shared" ref="N145:N150" si="28">O145+P145</f>
        <v>0</v>
      </c>
      <c r="O145" s="92">
        <v>0</v>
      </c>
      <c r="P145" s="92">
        <v>0</v>
      </c>
      <c r="Q145" s="92">
        <f t="shared" ref="Q145:Q150" si="29">R145+T145</f>
        <v>0</v>
      </c>
      <c r="R145" s="88">
        <v>0</v>
      </c>
      <c r="S145" s="225"/>
      <c r="T145" s="88">
        <f t="shared" si="23"/>
        <v>0</v>
      </c>
      <c r="U145" s="138">
        <v>0</v>
      </c>
      <c r="V145" s="88">
        <v>0</v>
      </c>
      <c r="W145" s="73"/>
    </row>
    <row r="146" spans="1:23" ht="12" customHeight="1" x14ac:dyDescent="0.2">
      <c r="A146" s="93">
        <v>130</v>
      </c>
      <c r="B146" s="115" t="s">
        <v>253</v>
      </c>
      <c r="C146" s="116" t="s">
        <v>254</v>
      </c>
      <c r="D146" s="92">
        <f t="shared" si="24"/>
        <v>0</v>
      </c>
      <c r="E146" s="92">
        <f t="shared" si="25"/>
        <v>0</v>
      </c>
      <c r="F146" s="92">
        <v>0</v>
      </c>
      <c r="G146" s="92">
        <v>0</v>
      </c>
      <c r="H146" s="92">
        <f t="shared" si="26"/>
        <v>0</v>
      </c>
      <c r="I146" s="92">
        <v>0</v>
      </c>
      <c r="J146" s="92">
        <v>0</v>
      </c>
      <c r="K146" s="92">
        <f t="shared" si="27"/>
        <v>0</v>
      </c>
      <c r="L146" s="92">
        <v>0</v>
      </c>
      <c r="M146" s="92">
        <v>0</v>
      </c>
      <c r="N146" s="92">
        <f t="shared" si="28"/>
        <v>0</v>
      </c>
      <c r="O146" s="92">
        <v>0</v>
      </c>
      <c r="P146" s="92">
        <v>0</v>
      </c>
      <c r="Q146" s="92">
        <f t="shared" si="29"/>
        <v>0</v>
      </c>
      <c r="R146" s="88">
        <v>0</v>
      </c>
      <c r="S146" s="225"/>
      <c r="T146" s="88">
        <f t="shared" si="23"/>
        <v>0</v>
      </c>
      <c r="U146" s="138">
        <v>0</v>
      </c>
      <c r="V146" s="88">
        <v>0</v>
      </c>
      <c r="W146" s="73"/>
    </row>
    <row r="147" spans="1:23" ht="12" customHeight="1" x14ac:dyDescent="0.2">
      <c r="A147" s="93">
        <v>131</v>
      </c>
      <c r="B147" s="117" t="s">
        <v>255</v>
      </c>
      <c r="C147" s="134" t="s">
        <v>416</v>
      </c>
      <c r="D147" s="92">
        <f t="shared" si="24"/>
        <v>0</v>
      </c>
      <c r="E147" s="92">
        <f t="shared" si="25"/>
        <v>0</v>
      </c>
      <c r="F147" s="92">
        <v>0</v>
      </c>
      <c r="G147" s="92">
        <v>0</v>
      </c>
      <c r="H147" s="92">
        <f t="shared" si="26"/>
        <v>0</v>
      </c>
      <c r="I147" s="92">
        <v>0</v>
      </c>
      <c r="J147" s="92">
        <v>0</v>
      </c>
      <c r="K147" s="92">
        <f t="shared" si="27"/>
        <v>0</v>
      </c>
      <c r="L147" s="92">
        <v>0</v>
      </c>
      <c r="M147" s="92">
        <v>0</v>
      </c>
      <c r="N147" s="92">
        <f t="shared" si="28"/>
        <v>0</v>
      </c>
      <c r="O147" s="92">
        <v>0</v>
      </c>
      <c r="P147" s="92">
        <v>0</v>
      </c>
      <c r="Q147" s="92">
        <f t="shared" si="29"/>
        <v>0</v>
      </c>
      <c r="R147" s="88">
        <v>0</v>
      </c>
      <c r="S147" s="225"/>
      <c r="T147" s="88">
        <f t="shared" si="23"/>
        <v>0</v>
      </c>
      <c r="U147" s="138">
        <v>0</v>
      </c>
      <c r="V147" s="88">
        <v>0</v>
      </c>
      <c r="W147" s="73"/>
    </row>
    <row r="148" spans="1:23" x14ac:dyDescent="0.2">
      <c r="A148" s="93">
        <v>132</v>
      </c>
      <c r="B148" s="118" t="s">
        <v>259</v>
      </c>
      <c r="C148" s="119" t="s">
        <v>260</v>
      </c>
      <c r="D148" s="92">
        <f t="shared" si="24"/>
        <v>0</v>
      </c>
      <c r="E148" s="92">
        <f t="shared" si="25"/>
        <v>0</v>
      </c>
      <c r="F148" s="92">
        <v>0</v>
      </c>
      <c r="G148" s="92">
        <v>0</v>
      </c>
      <c r="H148" s="92">
        <f t="shared" si="26"/>
        <v>0</v>
      </c>
      <c r="I148" s="92">
        <v>0</v>
      </c>
      <c r="J148" s="92">
        <v>0</v>
      </c>
      <c r="K148" s="92">
        <f t="shared" si="27"/>
        <v>0</v>
      </c>
      <c r="L148" s="92">
        <v>0</v>
      </c>
      <c r="M148" s="92">
        <v>0</v>
      </c>
      <c r="N148" s="92">
        <f t="shared" si="28"/>
        <v>0</v>
      </c>
      <c r="O148" s="92">
        <v>0</v>
      </c>
      <c r="P148" s="92">
        <v>0</v>
      </c>
      <c r="Q148" s="92">
        <f t="shared" si="29"/>
        <v>0</v>
      </c>
      <c r="R148" s="88">
        <v>0</v>
      </c>
      <c r="S148" s="225"/>
      <c r="T148" s="88">
        <f t="shared" si="23"/>
        <v>0</v>
      </c>
      <c r="U148" s="138">
        <v>0</v>
      </c>
      <c r="V148" s="88">
        <v>0</v>
      </c>
      <c r="W148" s="73"/>
    </row>
    <row r="149" spans="1:23" x14ac:dyDescent="0.2">
      <c r="A149" s="93">
        <v>133</v>
      </c>
      <c r="B149" s="120" t="s">
        <v>311</v>
      </c>
      <c r="C149" s="121" t="s">
        <v>310</v>
      </c>
      <c r="D149" s="92">
        <f t="shared" si="24"/>
        <v>0</v>
      </c>
      <c r="E149" s="92">
        <f t="shared" si="25"/>
        <v>0</v>
      </c>
      <c r="F149" s="92">
        <v>0</v>
      </c>
      <c r="G149" s="92">
        <v>0</v>
      </c>
      <c r="H149" s="92">
        <f t="shared" si="26"/>
        <v>0</v>
      </c>
      <c r="I149" s="92">
        <v>0</v>
      </c>
      <c r="J149" s="92">
        <v>0</v>
      </c>
      <c r="K149" s="92">
        <f t="shared" si="27"/>
        <v>0</v>
      </c>
      <c r="L149" s="92">
        <v>0</v>
      </c>
      <c r="M149" s="92">
        <v>0</v>
      </c>
      <c r="N149" s="92">
        <f t="shared" si="28"/>
        <v>0</v>
      </c>
      <c r="O149" s="92">
        <v>0</v>
      </c>
      <c r="P149" s="92">
        <v>0</v>
      </c>
      <c r="Q149" s="92">
        <f t="shared" si="29"/>
        <v>0</v>
      </c>
      <c r="R149" s="92">
        <v>0</v>
      </c>
      <c r="S149" s="92"/>
      <c r="T149" s="88">
        <f t="shared" si="23"/>
        <v>0</v>
      </c>
      <c r="U149" s="138">
        <v>0</v>
      </c>
      <c r="V149" s="88">
        <v>0</v>
      </c>
      <c r="W149" s="73"/>
    </row>
    <row r="150" spans="1:23" x14ac:dyDescent="0.2">
      <c r="A150" s="93">
        <v>134</v>
      </c>
      <c r="B150" s="120" t="s">
        <v>319</v>
      </c>
      <c r="C150" s="121" t="s">
        <v>316</v>
      </c>
      <c r="D150" s="92">
        <f t="shared" si="24"/>
        <v>0</v>
      </c>
      <c r="E150" s="92">
        <f t="shared" si="25"/>
        <v>0</v>
      </c>
      <c r="F150" s="92">
        <v>0</v>
      </c>
      <c r="G150" s="92">
        <v>0</v>
      </c>
      <c r="H150" s="92">
        <f t="shared" si="26"/>
        <v>0</v>
      </c>
      <c r="I150" s="92">
        <v>0</v>
      </c>
      <c r="J150" s="92">
        <v>0</v>
      </c>
      <c r="K150" s="92">
        <f t="shared" si="27"/>
        <v>0</v>
      </c>
      <c r="L150" s="92">
        <v>0</v>
      </c>
      <c r="M150" s="92">
        <v>0</v>
      </c>
      <c r="N150" s="92">
        <f t="shared" si="28"/>
        <v>0</v>
      </c>
      <c r="O150" s="92">
        <v>0</v>
      </c>
      <c r="P150" s="92">
        <v>0</v>
      </c>
      <c r="Q150" s="92">
        <f t="shared" si="29"/>
        <v>0</v>
      </c>
      <c r="R150" s="92">
        <v>0</v>
      </c>
      <c r="S150" s="92"/>
      <c r="T150" s="88">
        <f t="shared" si="23"/>
        <v>0</v>
      </c>
      <c r="U150" s="138">
        <v>0</v>
      </c>
      <c r="V150" s="88">
        <v>0</v>
      </c>
      <c r="W150" s="73"/>
    </row>
    <row r="151" spans="1:23" x14ac:dyDescent="0.2">
      <c r="A151" s="93">
        <v>135</v>
      </c>
      <c r="B151" s="53" t="s">
        <v>411</v>
      </c>
      <c r="C151" s="15" t="s">
        <v>412</v>
      </c>
      <c r="D151" s="92"/>
      <c r="E151" s="92"/>
      <c r="F151" s="92">
        <v>0</v>
      </c>
      <c r="G151" s="92">
        <v>0</v>
      </c>
      <c r="H151" s="92"/>
      <c r="I151" s="92">
        <v>0</v>
      </c>
      <c r="J151" s="92">
        <v>0</v>
      </c>
      <c r="K151" s="92"/>
      <c r="L151" s="92">
        <v>0</v>
      </c>
      <c r="M151" s="92">
        <v>0</v>
      </c>
      <c r="N151" s="92"/>
      <c r="O151" s="92">
        <v>0</v>
      </c>
      <c r="P151" s="92">
        <v>0</v>
      </c>
      <c r="Q151" s="92"/>
      <c r="R151" s="92">
        <v>0</v>
      </c>
      <c r="S151" s="92"/>
      <c r="T151" s="127"/>
      <c r="U151" s="138">
        <v>0</v>
      </c>
      <c r="V151" s="127">
        <v>0</v>
      </c>
    </row>
  </sheetData>
  <mergeCells count="41">
    <mergeCell ref="A11:C11"/>
    <mergeCell ref="A12:C12"/>
    <mergeCell ref="A13:C13"/>
    <mergeCell ref="A94:A97"/>
    <mergeCell ref="B94:B97"/>
    <mergeCell ref="A10:C10"/>
    <mergeCell ref="E7:E9"/>
    <mergeCell ref="F7:G7"/>
    <mergeCell ref="I7:I9"/>
    <mergeCell ref="J7:J9"/>
    <mergeCell ref="F8:F9"/>
    <mergeCell ref="G8:G9"/>
    <mergeCell ref="A1:V1"/>
    <mergeCell ref="A3:A9"/>
    <mergeCell ref="B3:B9"/>
    <mergeCell ref="C3:C9"/>
    <mergeCell ref="D3:V3"/>
    <mergeCell ref="D4:D9"/>
    <mergeCell ref="E4:P4"/>
    <mergeCell ref="Q4:V4"/>
    <mergeCell ref="E5:G6"/>
    <mergeCell ref="H5:M5"/>
    <mergeCell ref="N5:P6"/>
    <mergeCell ref="Q5:Q9"/>
    <mergeCell ref="V8:V9"/>
    <mergeCell ref="R6:S7"/>
    <mergeCell ref="R8:R9"/>
    <mergeCell ref="S8:S9"/>
    <mergeCell ref="R5:V5"/>
    <mergeCell ref="H6:H9"/>
    <mergeCell ref="I6:M6"/>
    <mergeCell ref="T6:V7"/>
    <mergeCell ref="O8:O9"/>
    <mergeCell ref="P8:P9"/>
    <mergeCell ref="T8:T9"/>
    <mergeCell ref="U8:U9"/>
    <mergeCell ref="K7:M7"/>
    <mergeCell ref="N7:N9"/>
    <mergeCell ref="K8:K9"/>
    <mergeCell ref="L8:M8"/>
    <mergeCell ref="O7:P7"/>
  </mergeCells>
  <pageMargins left="0.59055118110236227" right="0.39370078740157483" top="0.19685039370078741" bottom="0" header="0" footer="0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50"/>
  <sheetViews>
    <sheetView zoomScale="90" zoomScaleNormal="90" workbookViewId="0">
      <pane xSplit="3" ySplit="11" topLeftCell="D127" activePane="bottomRight" state="frozen"/>
      <selection pane="topRight" activeCell="D1" sqref="D1"/>
      <selection pane="bottomLeft" activeCell="A11" sqref="A11"/>
      <selection pane="bottomRight" activeCell="V13" sqref="V13"/>
    </sheetView>
  </sheetViews>
  <sheetFormatPr defaultColWidth="9.140625" defaultRowHeight="12.75" x14ac:dyDescent="0.2"/>
  <cols>
    <col min="1" max="1" width="5.5703125" style="150" customWidth="1"/>
    <col min="2" max="2" width="9.42578125" style="150" customWidth="1"/>
    <col min="3" max="3" width="36.7109375" style="172" customWidth="1"/>
    <col min="4" max="4" width="16.28515625" style="150" customWidth="1"/>
    <col min="5" max="5" width="14.28515625" style="149" customWidth="1"/>
    <col min="6" max="6" width="14.7109375" style="150" customWidth="1"/>
    <col min="7" max="7" width="11.28515625" style="150" customWidth="1"/>
    <col min="8" max="8" width="12.140625" style="150" customWidth="1"/>
    <col min="9" max="9" width="13.42578125" style="150" customWidth="1"/>
    <col min="10" max="10" width="10" style="150" customWidth="1"/>
    <col min="11" max="12" width="12" style="150" customWidth="1"/>
    <col min="13" max="13" width="9.5703125" style="150" customWidth="1"/>
    <col min="14" max="14" width="14.7109375" style="150" customWidth="1"/>
    <col min="15" max="15" width="14.85546875" style="150" customWidth="1"/>
    <col min="16" max="16" width="10.7109375" style="150" customWidth="1"/>
    <col min="17" max="17" width="14" style="146" customWidth="1"/>
    <col min="18" max="18" width="12" style="150" customWidth="1"/>
    <col min="19" max="19" width="11.42578125" style="150" customWidth="1"/>
    <col min="20" max="16384" width="9.140625" style="150"/>
  </cols>
  <sheetData>
    <row r="1" spans="1:19" s="146" customFormat="1" ht="15.75" customHeight="1" x14ac:dyDescent="0.2">
      <c r="A1" s="368" t="s">
        <v>433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</row>
    <row r="3" spans="1:19" s="6" customFormat="1" ht="29.25" customHeight="1" x14ac:dyDescent="0.2">
      <c r="A3" s="370" t="s">
        <v>333</v>
      </c>
      <c r="B3" s="370" t="s">
        <v>334</v>
      </c>
      <c r="C3" s="370" t="s">
        <v>335</v>
      </c>
      <c r="D3" s="373" t="s">
        <v>324</v>
      </c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5"/>
    </row>
    <row r="4" spans="1:19" s="6" customFormat="1" ht="16.5" customHeight="1" x14ac:dyDescent="0.2">
      <c r="A4" s="371"/>
      <c r="B4" s="371"/>
      <c r="C4" s="371"/>
      <c r="D4" s="370" t="s">
        <v>229</v>
      </c>
      <c r="E4" s="351" t="s">
        <v>274</v>
      </c>
      <c r="F4" s="352"/>
      <c r="G4" s="353"/>
      <c r="H4" s="351" t="s">
        <v>336</v>
      </c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3"/>
    </row>
    <row r="5" spans="1:19" s="6" customFormat="1" ht="17.25" customHeight="1" x14ac:dyDescent="0.2">
      <c r="A5" s="371"/>
      <c r="B5" s="371"/>
      <c r="C5" s="371"/>
      <c r="D5" s="371"/>
      <c r="E5" s="376" t="s">
        <v>331</v>
      </c>
      <c r="F5" s="176" t="s">
        <v>340</v>
      </c>
      <c r="G5" s="370" t="s">
        <v>341</v>
      </c>
      <c r="H5" s="351" t="s">
        <v>337</v>
      </c>
      <c r="I5" s="365"/>
      <c r="J5" s="366"/>
      <c r="K5" s="351" t="s">
        <v>312</v>
      </c>
      <c r="L5" s="365"/>
      <c r="M5" s="366"/>
      <c r="N5" s="351" t="s">
        <v>313</v>
      </c>
      <c r="O5" s="365"/>
      <c r="P5" s="366"/>
      <c r="Q5" s="351" t="s">
        <v>338</v>
      </c>
      <c r="R5" s="365"/>
      <c r="S5" s="366"/>
    </row>
    <row r="6" spans="1:19" s="6" customFormat="1" ht="24" customHeight="1" x14ac:dyDescent="0.2">
      <c r="A6" s="371"/>
      <c r="B6" s="371"/>
      <c r="C6" s="371"/>
      <c r="D6" s="371"/>
      <c r="E6" s="377"/>
      <c r="F6" s="370" t="s">
        <v>339</v>
      </c>
      <c r="G6" s="371"/>
      <c r="H6" s="363" t="s">
        <v>273</v>
      </c>
      <c r="I6" s="367" t="s">
        <v>274</v>
      </c>
      <c r="J6" s="366"/>
      <c r="K6" s="363" t="s">
        <v>273</v>
      </c>
      <c r="L6" s="367" t="s">
        <v>274</v>
      </c>
      <c r="M6" s="366"/>
      <c r="N6" s="363" t="s">
        <v>273</v>
      </c>
      <c r="O6" s="367" t="s">
        <v>274</v>
      </c>
      <c r="P6" s="366"/>
      <c r="Q6" s="363" t="s">
        <v>273</v>
      </c>
      <c r="R6" s="367" t="s">
        <v>274</v>
      </c>
      <c r="S6" s="366"/>
    </row>
    <row r="7" spans="1:19" s="6" customFormat="1" ht="59.25" customHeight="1" x14ac:dyDescent="0.2">
      <c r="A7" s="372"/>
      <c r="B7" s="372"/>
      <c r="C7" s="372"/>
      <c r="D7" s="372"/>
      <c r="E7" s="378"/>
      <c r="F7" s="372"/>
      <c r="G7" s="372"/>
      <c r="H7" s="364"/>
      <c r="I7" s="230" t="s">
        <v>331</v>
      </c>
      <c r="J7" s="229" t="s">
        <v>341</v>
      </c>
      <c r="K7" s="364"/>
      <c r="L7" s="230" t="s">
        <v>331</v>
      </c>
      <c r="M7" s="229" t="s">
        <v>341</v>
      </c>
      <c r="N7" s="364"/>
      <c r="O7" s="230" t="s">
        <v>331</v>
      </c>
      <c r="P7" s="229" t="s">
        <v>341</v>
      </c>
      <c r="Q7" s="364"/>
      <c r="R7" s="230" t="s">
        <v>331</v>
      </c>
      <c r="S7" s="229" t="s">
        <v>341</v>
      </c>
    </row>
    <row r="8" spans="1:19" s="146" customFormat="1" x14ac:dyDescent="0.2">
      <c r="A8" s="369" t="s">
        <v>229</v>
      </c>
      <c r="B8" s="369"/>
      <c r="C8" s="369"/>
      <c r="D8" s="147">
        <f>SUM(D9:D11)</f>
        <v>3649202596</v>
      </c>
      <c r="E8" s="147">
        <f>SUM(E9:E11)</f>
        <v>3644503494</v>
      </c>
      <c r="F8" s="147">
        <f>SUM(F9:F11)</f>
        <v>203567631</v>
      </c>
      <c r="G8" s="147">
        <f>SUM(G9:G11)</f>
        <v>4699102</v>
      </c>
      <c r="H8" s="147">
        <f>SUM(H9:H11)</f>
        <v>489633067</v>
      </c>
      <c r="I8" s="147">
        <f>SUM(I9:I11)</f>
        <v>489613887</v>
      </c>
      <c r="J8" s="147">
        <f>SUM(J9:J11)</f>
        <v>19180</v>
      </c>
      <c r="K8" s="147">
        <f>SUM(K9:K11)</f>
        <v>438983563</v>
      </c>
      <c r="L8" s="147">
        <f>SUM(L9:L11)</f>
        <v>438975227</v>
      </c>
      <c r="M8" s="147">
        <f>SUM(M9:M11)</f>
        <v>8336</v>
      </c>
      <c r="N8" s="147">
        <f>SUM(N9:N11)</f>
        <v>2545399534</v>
      </c>
      <c r="O8" s="147">
        <f>SUM(O9:O11)</f>
        <v>2545126614</v>
      </c>
      <c r="P8" s="147">
        <f>SUM(P9:P11)</f>
        <v>272920</v>
      </c>
      <c r="Q8" s="147">
        <f>SUM(Q9:Q11)</f>
        <v>163741778</v>
      </c>
      <c r="R8" s="147">
        <f>SUM(R9:R11)</f>
        <v>159343112</v>
      </c>
      <c r="S8" s="147">
        <f>SUM(S9:S11)</f>
        <v>4398666</v>
      </c>
    </row>
    <row r="9" spans="1:19" x14ac:dyDescent="0.2">
      <c r="A9" s="354" t="s">
        <v>53</v>
      </c>
      <c r="B9" s="355"/>
      <c r="C9" s="356"/>
      <c r="D9" s="148">
        <v>11444654</v>
      </c>
      <c r="E9" s="148">
        <v>11444654</v>
      </c>
      <c r="F9" s="147"/>
      <c r="G9" s="147"/>
      <c r="H9" s="147"/>
      <c r="I9" s="143"/>
      <c r="J9" s="148"/>
      <c r="K9" s="148"/>
      <c r="L9" s="142"/>
      <c r="M9" s="148"/>
      <c r="N9" s="148"/>
      <c r="O9" s="142"/>
      <c r="P9" s="148"/>
      <c r="Q9" s="147"/>
      <c r="R9" s="148"/>
      <c r="S9" s="148"/>
    </row>
    <row r="10" spans="1:19" x14ac:dyDescent="0.2">
      <c r="A10" s="354" t="s">
        <v>279</v>
      </c>
      <c r="B10" s="355"/>
      <c r="C10" s="355"/>
      <c r="D10" s="148"/>
      <c r="E10" s="148"/>
      <c r="F10" s="147"/>
      <c r="G10" s="147"/>
      <c r="H10" s="147"/>
      <c r="I10" s="143"/>
      <c r="J10" s="148"/>
      <c r="K10" s="148"/>
      <c r="L10" s="142"/>
      <c r="M10" s="148"/>
      <c r="N10" s="148"/>
      <c r="O10" s="142"/>
      <c r="P10" s="148"/>
      <c r="Q10" s="147"/>
      <c r="R10" s="148"/>
      <c r="S10" s="148"/>
    </row>
    <row r="11" spans="1:19" s="146" customFormat="1" ht="12.75" customHeight="1" x14ac:dyDescent="0.2">
      <c r="A11" s="354" t="s">
        <v>223</v>
      </c>
      <c r="B11" s="355"/>
      <c r="C11" s="356"/>
      <c r="D11" s="147">
        <f t="shared" ref="D11:S11" si="0">SUM(D12:D149)-D92</f>
        <v>3637757942</v>
      </c>
      <c r="E11" s="147">
        <f t="shared" si="0"/>
        <v>3633058840</v>
      </c>
      <c r="F11" s="147">
        <f t="shared" si="0"/>
        <v>203567631</v>
      </c>
      <c r="G11" s="147">
        <f t="shared" si="0"/>
        <v>4699102</v>
      </c>
      <c r="H11" s="147">
        <f t="shared" si="0"/>
        <v>489633067</v>
      </c>
      <c r="I11" s="147">
        <f t="shared" si="0"/>
        <v>489613887</v>
      </c>
      <c r="J11" s="147">
        <f t="shared" si="0"/>
        <v>19180</v>
      </c>
      <c r="K11" s="147">
        <f t="shared" si="0"/>
        <v>438983563</v>
      </c>
      <c r="L11" s="147">
        <f t="shared" si="0"/>
        <v>438975227</v>
      </c>
      <c r="M11" s="147">
        <f t="shared" si="0"/>
        <v>8336</v>
      </c>
      <c r="N11" s="147">
        <f t="shared" si="0"/>
        <v>2545399534</v>
      </c>
      <c r="O11" s="147">
        <f t="shared" si="0"/>
        <v>2545126614</v>
      </c>
      <c r="P11" s="147">
        <f t="shared" si="0"/>
        <v>272920</v>
      </c>
      <c r="Q11" s="147">
        <f t="shared" si="0"/>
        <v>163741778</v>
      </c>
      <c r="R11" s="147">
        <f t="shared" si="0"/>
        <v>159343112</v>
      </c>
      <c r="S11" s="147">
        <f t="shared" si="0"/>
        <v>4398666</v>
      </c>
    </row>
    <row r="12" spans="1:19" x14ac:dyDescent="0.2">
      <c r="A12" s="151">
        <v>1</v>
      </c>
      <c r="B12" s="152" t="s">
        <v>56</v>
      </c>
      <c r="C12" s="153" t="s">
        <v>41</v>
      </c>
      <c r="D12" s="148">
        <f>E12+G12</f>
        <v>19084618</v>
      </c>
      <c r="E12" s="148">
        <f t="shared" ref="E12:E15" si="1">I12+L12+O12+R12</f>
        <v>19084618</v>
      </c>
      <c r="F12" s="148">
        <v>522944</v>
      </c>
      <c r="G12" s="148"/>
      <c r="H12" s="142">
        <f>I12+J12</f>
        <v>2138472</v>
      </c>
      <c r="I12" s="142">
        <v>2138472</v>
      </c>
      <c r="J12" s="144"/>
      <c r="K12" s="142">
        <f>L12+M12</f>
        <v>2263224</v>
      </c>
      <c r="L12" s="142">
        <v>2263224</v>
      </c>
      <c r="M12" s="142"/>
      <c r="N12" s="142">
        <f>O12+P12</f>
        <v>13124752</v>
      </c>
      <c r="O12" s="142">
        <v>13124752</v>
      </c>
      <c r="P12" s="142"/>
      <c r="Q12" s="142">
        <f>R12+S12</f>
        <v>1558170</v>
      </c>
      <c r="R12" s="142">
        <v>1558170</v>
      </c>
      <c r="S12" s="142"/>
    </row>
    <row r="13" spans="1:19" x14ac:dyDescent="0.2">
      <c r="A13" s="151">
        <v>2</v>
      </c>
      <c r="B13" s="154" t="s">
        <v>57</v>
      </c>
      <c r="C13" s="153" t="s">
        <v>209</v>
      </c>
      <c r="D13" s="148">
        <f t="shared" ref="D13:D76" si="2">E13+G13</f>
        <v>18495694</v>
      </c>
      <c r="E13" s="148">
        <f t="shared" si="1"/>
        <v>18482238</v>
      </c>
      <c r="F13" s="148">
        <v>378446</v>
      </c>
      <c r="G13" s="148">
        <f t="shared" ref="G13:G70" si="3">J13+M13+P13+S13</f>
        <v>13456</v>
      </c>
      <c r="H13" s="142">
        <f t="shared" ref="H13:H75" si="4">I13+J13</f>
        <v>2627539</v>
      </c>
      <c r="I13" s="142">
        <v>2627539</v>
      </c>
      <c r="J13" s="144"/>
      <c r="K13" s="142">
        <f t="shared" ref="K13:K75" si="5">L13+M13</f>
        <v>1810996</v>
      </c>
      <c r="L13" s="142">
        <v>1810996</v>
      </c>
      <c r="M13" s="142"/>
      <c r="N13" s="142">
        <f t="shared" ref="N13:N75" si="6">O13+P13</f>
        <v>13116605</v>
      </c>
      <c r="O13" s="142">
        <v>13116605</v>
      </c>
      <c r="P13" s="142"/>
      <c r="Q13" s="142">
        <f t="shared" ref="Q13:Q75" si="7">R13+S13</f>
        <v>940554</v>
      </c>
      <c r="R13" s="142">
        <v>927098</v>
      </c>
      <c r="S13" s="142">
        <v>13456</v>
      </c>
    </row>
    <row r="14" spans="1:19" x14ac:dyDescent="0.2">
      <c r="A14" s="151">
        <v>3</v>
      </c>
      <c r="B14" s="155" t="s">
        <v>58</v>
      </c>
      <c r="C14" s="153" t="s">
        <v>5</v>
      </c>
      <c r="D14" s="148">
        <f t="shared" si="2"/>
        <v>44623538</v>
      </c>
      <c r="E14" s="148">
        <f t="shared" si="1"/>
        <v>44015267</v>
      </c>
      <c r="F14" s="148">
        <v>5418662</v>
      </c>
      <c r="G14" s="148">
        <f t="shared" si="3"/>
        <v>608271</v>
      </c>
      <c r="H14" s="142">
        <f t="shared" si="4"/>
        <v>4795</v>
      </c>
      <c r="I14" s="142"/>
      <c r="J14" s="144">
        <v>4795</v>
      </c>
      <c r="K14" s="142">
        <f t="shared" si="5"/>
        <v>4466012</v>
      </c>
      <c r="L14" s="142">
        <v>4461844</v>
      </c>
      <c r="M14" s="142">
        <v>4168</v>
      </c>
      <c r="N14" s="142">
        <f t="shared" si="6"/>
        <v>33940234</v>
      </c>
      <c r="O14" s="142">
        <v>33732487</v>
      </c>
      <c r="P14" s="142">
        <v>207747</v>
      </c>
      <c r="Q14" s="142">
        <f t="shared" si="7"/>
        <v>6212497</v>
      </c>
      <c r="R14" s="142">
        <v>5820936</v>
      </c>
      <c r="S14" s="142">
        <v>391561</v>
      </c>
    </row>
    <row r="15" spans="1:19" x14ac:dyDescent="0.2">
      <c r="A15" s="151">
        <v>4</v>
      </c>
      <c r="B15" s="152" t="s">
        <v>59</v>
      </c>
      <c r="C15" s="153" t="s">
        <v>210</v>
      </c>
      <c r="D15" s="148">
        <f t="shared" si="2"/>
        <v>22535041</v>
      </c>
      <c r="E15" s="148">
        <f t="shared" si="1"/>
        <v>22513512</v>
      </c>
      <c r="F15" s="148">
        <v>481659</v>
      </c>
      <c r="G15" s="148">
        <f t="shared" si="3"/>
        <v>21529</v>
      </c>
      <c r="H15" s="142">
        <f t="shared" si="4"/>
        <v>2920021</v>
      </c>
      <c r="I15" s="142">
        <v>2920021</v>
      </c>
      <c r="J15" s="144"/>
      <c r="K15" s="142">
        <f t="shared" si="5"/>
        <v>2615420</v>
      </c>
      <c r="L15" s="142">
        <v>2615420</v>
      </c>
      <c r="M15" s="142"/>
      <c r="N15" s="142">
        <f t="shared" si="6"/>
        <v>15764367</v>
      </c>
      <c r="O15" s="142">
        <v>15764367</v>
      </c>
      <c r="P15" s="142"/>
      <c r="Q15" s="142">
        <f t="shared" si="7"/>
        <v>1235233</v>
      </c>
      <c r="R15" s="142">
        <v>1213704</v>
      </c>
      <c r="S15" s="142">
        <v>21529</v>
      </c>
    </row>
    <row r="16" spans="1:19" ht="15" customHeight="1" x14ac:dyDescent="0.2">
      <c r="A16" s="151">
        <v>5</v>
      </c>
      <c r="B16" s="152" t="s">
        <v>60</v>
      </c>
      <c r="C16" s="153" t="s">
        <v>8</v>
      </c>
      <c r="D16" s="148">
        <f t="shared" si="2"/>
        <v>21790601</v>
      </c>
      <c r="E16" s="148">
        <f>I16+L16+O16+R16</f>
        <v>21779836</v>
      </c>
      <c r="F16" s="148">
        <v>1733972</v>
      </c>
      <c r="G16" s="148">
        <f t="shared" si="3"/>
        <v>10765</v>
      </c>
      <c r="H16" s="142">
        <f t="shared" si="4"/>
        <v>2541233</v>
      </c>
      <c r="I16" s="142">
        <v>2541233</v>
      </c>
      <c r="J16" s="144"/>
      <c r="K16" s="142">
        <f t="shared" si="5"/>
        <v>2398684</v>
      </c>
      <c r="L16" s="142">
        <v>2398684</v>
      </c>
      <c r="M16" s="142"/>
      <c r="N16" s="142">
        <f t="shared" si="6"/>
        <v>15813249</v>
      </c>
      <c r="O16" s="142">
        <v>15813249</v>
      </c>
      <c r="P16" s="142"/>
      <c r="Q16" s="142">
        <f t="shared" si="7"/>
        <v>1037435</v>
      </c>
      <c r="R16" s="142">
        <v>1026670</v>
      </c>
      <c r="S16" s="142">
        <v>10765</v>
      </c>
    </row>
    <row r="17" spans="1:19" x14ac:dyDescent="0.2">
      <c r="A17" s="151">
        <v>6</v>
      </c>
      <c r="B17" s="155" t="s">
        <v>61</v>
      </c>
      <c r="C17" s="153" t="s">
        <v>62</v>
      </c>
      <c r="D17" s="148">
        <f t="shared" si="2"/>
        <v>131771908</v>
      </c>
      <c r="E17" s="148">
        <f t="shared" ref="E17:E80" si="8">I17+L17+O17+R17</f>
        <v>131691174</v>
      </c>
      <c r="F17" s="148">
        <v>6705379</v>
      </c>
      <c r="G17" s="148">
        <f t="shared" si="3"/>
        <v>80734</v>
      </c>
      <c r="H17" s="142">
        <f t="shared" si="4"/>
        <v>17366693</v>
      </c>
      <c r="I17" s="142">
        <v>17366693</v>
      </c>
      <c r="J17" s="144"/>
      <c r="K17" s="142">
        <f t="shared" si="5"/>
        <v>14129520</v>
      </c>
      <c r="L17" s="142">
        <v>14129520</v>
      </c>
      <c r="M17" s="142"/>
      <c r="N17" s="142">
        <f t="shared" si="6"/>
        <v>94781733</v>
      </c>
      <c r="O17" s="142">
        <v>94781733</v>
      </c>
      <c r="P17" s="142"/>
      <c r="Q17" s="142">
        <f t="shared" si="7"/>
        <v>5493962</v>
      </c>
      <c r="R17" s="142">
        <v>5413228</v>
      </c>
      <c r="S17" s="142">
        <v>80734</v>
      </c>
    </row>
    <row r="18" spans="1:19" x14ac:dyDescent="0.2">
      <c r="A18" s="151">
        <v>7</v>
      </c>
      <c r="B18" s="152" t="s">
        <v>63</v>
      </c>
      <c r="C18" s="153" t="s">
        <v>211</v>
      </c>
      <c r="D18" s="148">
        <f t="shared" si="2"/>
        <v>56723851</v>
      </c>
      <c r="E18" s="148">
        <f t="shared" si="8"/>
        <v>56715778</v>
      </c>
      <c r="F18" s="148">
        <v>1582593</v>
      </c>
      <c r="G18" s="148">
        <f t="shared" si="3"/>
        <v>8073</v>
      </c>
      <c r="H18" s="142">
        <f t="shared" si="4"/>
        <v>6717487</v>
      </c>
      <c r="I18" s="142">
        <v>6717487</v>
      </c>
      <c r="J18" s="144"/>
      <c r="K18" s="142">
        <f t="shared" si="5"/>
        <v>8467292</v>
      </c>
      <c r="L18" s="142">
        <v>8467292</v>
      </c>
      <c r="M18" s="142"/>
      <c r="N18" s="142">
        <f t="shared" si="6"/>
        <v>38755088</v>
      </c>
      <c r="O18" s="142">
        <v>38755088</v>
      </c>
      <c r="P18" s="142"/>
      <c r="Q18" s="142">
        <f t="shared" si="7"/>
        <v>2783984</v>
      </c>
      <c r="R18" s="142">
        <v>2775911</v>
      </c>
      <c r="S18" s="142">
        <v>8073</v>
      </c>
    </row>
    <row r="19" spans="1:19" x14ac:dyDescent="0.2">
      <c r="A19" s="151">
        <v>8</v>
      </c>
      <c r="B19" s="155" t="s">
        <v>64</v>
      </c>
      <c r="C19" s="153" t="s">
        <v>17</v>
      </c>
      <c r="D19" s="148">
        <f t="shared" si="2"/>
        <v>19123811</v>
      </c>
      <c r="E19" s="148">
        <f t="shared" si="8"/>
        <v>19083444</v>
      </c>
      <c r="F19" s="148">
        <v>1623878</v>
      </c>
      <c r="G19" s="148">
        <f t="shared" si="3"/>
        <v>40367</v>
      </c>
      <c r="H19" s="142">
        <f t="shared" si="4"/>
        <v>2593976</v>
      </c>
      <c r="I19" s="142">
        <v>2593976</v>
      </c>
      <c r="J19" s="144"/>
      <c r="K19" s="142">
        <f t="shared" si="5"/>
        <v>2471624</v>
      </c>
      <c r="L19" s="142">
        <v>2471624</v>
      </c>
      <c r="M19" s="142"/>
      <c r="N19" s="142">
        <f t="shared" si="6"/>
        <v>13084018</v>
      </c>
      <c r="O19" s="142">
        <v>13084018</v>
      </c>
      <c r="P19" s="142"/>
      <c r="Q19" s="142">
        <f t="shared" si="7"/>
        <v>974193</v>
      </c>
      <c r="R19" s="142">
        <v>933826</v>
      </c>
      <c r="S19" s="142">
        <v>40367</v>
      </c>
    </row>
    <row r="20" spans="1:19" x14ac:dyDescent="0.2">
      <c r="A20" s="151">
        <v>9</v>
      </c>
      <c r="B20" s="155" t="s">
        <v>65</v>
      </c>
      <c r="C20" s="153" t="s">
        <v>6</v>
      </c>
      <c r="D20" s="148">
        <f t="shared" si="2"/>
        <v>23955095</v>
      </c>
      <c r="E20" s="148">
        <f t="shared" si="8"/>
        <v>23955095</v>
      </c>
      <c r="F20" s="148">
        <v>220187</v>
      </c>
      <c r="G20" s="148"/>
      <c r="H20" s="142">
        <f t="shared" si="4"/>
        <v>2617950</v>
      </c>
      <c r="I20" s="142">
        <v>2617950</v>
      </c>
      <c r="J20" s="144"/>
      <c r="K20" s="142">
        <f t="shared" si="5"/>
        <v>2707116</v>
      </c>
      <c r="L20" s="142">
        <v>2707116</v>
      </c>
      <c r="M20" s="142"/>
      <c r="N20" s="142">
        <f t="shared" si="6"/>
        <v>17210453</v>
      </c>
      <c r="O20" s="142">
        <v>17210453</v>
      </c>
      <c r="P20" s="142"/>
      <c r="Q20" s="142">
        <f t="shared" si="7"/>
        <v>1419576</v>
      </c>
      <c r="R20" s="142">
        <v>1419576</v>
      </c>
      <c r="S20" s="142"/>
    </row>
    <row r="21" spans="1:19" x14ac:dyDescent="0.2">
      <c r="A21" s="151">
        <v>10</v>
      </c>
      <c r="B21" s="155" t="s">
        <v>66</v>
      </c>
      <c r="C21" s="153" t="s">
        <v>18</v>
      </c>
      <c r="D21" s="148">
        <f t="shared" si="2"/>
        <v>31965883</v>
      </c>
      <c r="E21" s="148">
        <f t="shared" si="8"/>
        <v>31965883</v>
      </c>
      <c r="F21" s="148">
        <v>3103259</v>
      </c>
      <c r="G21" s="148"/>
      <c r="H21" s="142">
        <f t="shared" si="4"/>
        <v>3298809</v>
      </c>
      <c r="I21" s="142">
        <v>3298809</v>
      </c>
      <c r="J21" s="144"/>
      <c r="K21" s="142">
        <f t="shared" si="5"/>
        <v>4459760</v>
      </c>
      <c r="L21" s="142">
        <v>4459760</v>
      </c>
      <c r="M21" s="142"/>
      <c r="N21" s="142">
        <f t="shared" si="6"/>
        <v>22416360</v>
      </c>
      <c r="O21" s="142">
        <v>22416360</v>
      </c>
      <c r="P21" s="142"/>
      <c r="Q21" s="142">
        <f t="shared" si="7"/>
        <v>1790954</v>
      </c>
      <c r="R21" s="142">
        <v>1790954</v>
      </c>
      <c r="S21" s="142"/>
    </row>
    <row r="22" spans="1:19" x14ac:dyDescent="0.2">
      <c r="A22" s="151">
        <v>11</v>
      </c>
      <c r="B22" s="155" t="s">
        <v>67</v>
      </c>
      <c r="C22" s="153" t="s">
        <v>7</v>
      </c>
      <c r="D22" s="148">
        <f t="shared" si="2"/>
        <v>20261570</v>
      </c>
      <c r="E22" s="148">
        <f t="shared" si="8"/>
        <v>20261570</v>
      </c>
      <c r="F22" s="148">
        <v>2243154</v>
      </c>
      <c r="G22" s="148"/>
      <c r="H22" s="142">
        <f t="shared" si="4"/>
        <v>2028192</v>
      </c>
      <c r="I22" s="142">
        <v>2028192</v>
      </c>
      <c r="J22" s="144"/>
      <c r="K22" s="142">
        <f t="shared" si="5"/>
        <v>1806828</v>
      </c>
      <c r="L22" s="142">
        <v>1806828</v>
      </c>
      <c r="M22" s="142"/>
      <c r="N22" s="142">
        <f t="shared" si="6"/>
        <v>15185934</v>
      </c>
      <c r="O22" s="142">
        <v>15185934</v>
      </c>
      <c r="P22" s="142"/>
      <c r="Q22" s="142">
        <f t="shared" si="7"/>
        <v>1240616</v>
      </c>
      <c r="R22" s="142">
        <v>1240616</v>
      </c>
      <c r="S22" s="142"/>
    </row>
    <row r="23" spans="1:19" x14ac:dyDescent="0.2">
      <c r="A23" s="151">
        <v>12</v>
      </c>
      <c r="B23" s="155" t="s">
        <v>68</v>
      </c>
      <c r="C23" s="153" t="s">
        <v>19</v>
      </c>
      <c r="D23" s="148">
        <f t="shared" si="2"/>
        <v>40890918</v>
      </c>
      <c r="E23" s="148">
        <f t="shared" si="8"/>
        <v>40769817</v>
      </c>
      <c r="F23" s="148">
        <v>1417453</v>
      </c>
      <c r="G23" s="148">
        <f t="shared" si="3"/>
        <v>121101</v>
      </c>
      <c r="H23" s="142">
        <f t="shared" si="4"/>
        <v>5418101</v>
      </c>
      <c r="I23" s="142">
        <v>5418101</v>
      </c>
      <c r="J23" s="144"/>
      <c r="K23" s="142">
        <f t="shared" si="5"/>
        <v>4197176</v>
      </c>
      <c r="L23" s="142">
        <v>4197176</v>
      </c>
      <c r="M23" s="142"/>
      <c r="N23" s="142">
        <f t="shared" si="6"/>
        <v>29874903</v>
      </c>
      <c r="O23" s="142">
        <v>29874903</v>
      </c>
      <c r="P23" s="142"/>
      <c r="Q23" s="142">
        <f t="shared" si="7"/>
        <v>1400738</v>
      </c>
      <c r="R23" s="142">
        <v>1279637</v>
      </c>
      <c r="S23" s="142">
        <v>121101</v>
      </c>
    </row>
    <row r="24" spans="1:19" ht="15.75" customHeight="1" x14ac:dyDescent="0.2">
      <c r="A24" s="151">
        <v>13</v>
      </c>
      <c r="B24" s="155" t="s">
        <v>230</v>
      </c>
      <c r="C24" s="153" t="s">
        <v>231</v>
      </c>
      <c r="D24" s="148"/>
      <c r="E24" s="148"/>
      <c r="F24" s="148"/>
      <c r="G24" s="148"/>
      <c r="H24" s="142"/>
      <c r="I24" s="142"/>
      <c r="J24" s="144"/>
      <c r="K24" s="142"/>
      <c r="L24" s="142"/>
      <c r="M24" s="142"/>
      <c r="N24" s="142"/>
      <c r="O24" s="142"/>
      <c r="P24" s="142"/>
      <c r="Q24" s="142"/>
      <c r="R24" s="142"/>
      <c r="S24" s="142"/>
    </row>
    <row r="25" spans="1:19" x14ac:dyDescent="0.2">
      <c r="A25" s="151">
        <v>14</v>
      </c>
      <c r="B25" s="155" t="s">
        <v>69</v>
      </c>
      <c r="C25" s="153" t="s">
        <v>22</v>
      </c>
      <c r="D25" s="148">
        <f t="shared" si="2"/>
        <v>24056579</v>
      </c>
      <c r="E25" s="148">
        <f t="shared" si="8"/>
        <v>24056579</v>
      </c>
      <c r="F25" s="148">
        <v>5528755</v>
      </c>
      <c r="G25" s="148"/>
      <c r="H25" s="142">
        <f t="shared" si="4"/>
        <v>2311084</v>
      </c>
      <c r="I25" s="142">
        <v>2311084</v>
      </c>
      <c r="J25" s="144"/>
      <c r="K25" s="142">
        <f t="shared" si="5"/>
        <v>2713368</v>
      </c>
      <c r="L25" s="142">
        <v>2713368</v>
      </c>
      <c r="M25" s="142"/>
      <c r="N25" s="142">
        <f t="shared" si="6"/>
        <v>17483376</v>
      </c>
      <c r="O25" s="142">
        <v>17483376</v>
      </c>
      <c r="P25" s="142"/>
      <c r="Q25" s="142">
        <f t="shared" si="7"/>
        <v>1548751</v>
      </c>
      <c r="R25" s="142">
        <v>1548751</v>
      </c>
      <c r="S25" s="142"/>
    </row>
    <row r="26" spans="1:19" x14ac:dyDescent="0.2">
      <c r="A26" s="151">
        <v>15</v>
      </c>
      <c r="B26" s="155" t="s">
        <v>70</v>
      </c>
      <c r="C26" s="153" t="s">
        <v>10</v>
      </c>
      <c r="D26" s="148">
        <f t="shared" si="2"/>
        <v>26800935</v>
      </c>
      <c r="E26" s="148">
        <f t="shared" si="8"/>
        <v>26794207</v>
      </c>
      <c r="F26" s="148">
        <v>3079176</v>
      </c>
      <c r="G26" s="148">
        <f t="shared" si="3"/>
        <v>6728</v>
      </c>
      <c r="H26" s="142">
        <f t="shared" si="4"/>
        <v>2852894</v>
      </c>
      <c r="I26" s="142">
        <v>2852894</v>
      </c>
      <c r="J26" s="144"/>
      <c r="K26" s="142">
        <f t="shared" si="5"/>
        <v>3330232</v>
      </c>
      <c r="L26" s="142">
        <v>3330232</v>
      </c>
      <c r="M26" s="142"/>
      <c r="N26" s="142">
        <f t="shared" si="6"/>
        <v>20232976</v>
      </c>
      <c r="O26" s="142">
        <v>20232976</v>
      </c>
      <c r="P26" s="142"/>
      <c r="Q26" s="142">
        <f t="shared" si="7"/>
        <v>384833</v>
      </c>
      <c r="R26" s="142">
        <v>378105</v>
      </c>
      <c r="S26" s="142">
        <v>6728</v>
      </c>
    </row>
    <row r="27" spans="1:19" x14ac:dyDescent="0.2">
      <c r="A27" s="151">
        <v>16</v>
      </c>
      <c r="B27" s="155" t="s">
        <v>71</v>
      </c>
      <c r="C27" s="153" t="s">
        <v>342</v>
      </c>
      <c r="D27" s="148">
        <f t="shared" si="2"/>
        <v>36358461</v>
      </c>
      <c r="E27" s="148">
        <f t="shared" si="8"/>
        <v>36350388</v>
      </c>
      <c r="F27" s="148">
        <v>2490864</v>
      </c>
      <c r="G27" s="148">
        <f t="shared" si="3"/>
        <v>8073</v>
      </c>
      <c r="H27" s="142">
        <f t="shared" si="4"/>
        <v>3552932</v>
      </c>
      <c r="I27" s="142">
        <v>3552932</v>
      </c>
      <c r="J27" s="144"/>
      <c r="K27" s="142">
        <f t="shared" si="5"/>
        <v>5243344</v>
      </c>
      <c r="L27" s="142">
        <v>5243344</v>
      </c>
      <c r="M27" s="142"/>
      <c r="N27" s="142">
        <f t="shared" si="6"/>
        <v>25736247</v>
      </c>
      <c r="O27" s="142">
        <v>25736247</v>
      </c>
      <c r="P27" s="142"/>
      <c r="Q27" s="142">
        <f t="shared" si="7"/>
        <v>1825938</v>
      </c>
      <c r="R27" s="142">
        <v>1817865</v>
      </c>
      <c r="S27" s="142">
        <v>8073</v>
      </c>
    </row>
    <row r="28" spans="1:19" x14ac:dyDescent="0.2">
      <c r="A28" s="151">
        <v>17</v>
      </c>
      <c r="B28" s="155" t="s">
        <v>72</v>
      </c>
      <c r="C28" s="153" t="s">
        <v>9</v>
      </c>
      <c r="D28" s="148">
        <f t="shared" si="2"/>
        <v>69416131</v>
      </c>
      <c r="E28" s="148">
        <f t="shared" si="8"/>
        <v>68928998</v>
      </c>
      <c r="F28" s="148">
        <v>14621785</v>
      </c>
      <c r="G28" s="148">
        <f t="shared" si="3"/>
        <v>487133</v>
      </c>
      <c r="H28" s="142"/>
      <c r="I28" s="142"/>
      <c r="J28" s="144"/>
      <c r="K28" s="142">
        <f t="shared" si="5"/>
        <v>6850108</v>
      </c>
      <c r="L28" s="142">
        <v>6850108</v>
      </c>
      <c r="M28" s="142"/>
      <c r="N28" s="142">
        <f t="shared" si="6"/>
        <v>59146929</v>
      </c>
      <c r="O28" s="142">
        <v>59142856</v>
      </c>
      <c r="P28" s="142">
        <v>4073</v>
      </c>
      <c r="Q28" s="142">
        <f t="shared" si="7"/>
        <v>3419094</v>
      </c>
      <c r="R28" s="142">
        <v>2936034</v>
      </c>
      <c r="S28" s="142">
        <v>483060</v>
      </c>
    </row>
    <row r="29" spans="1:19" x14ac:dyDescent="0.2">
      <c r="A29" s="151">
        <v>18</v>
      </c>
      <c r="B29" s="152" t="s">
        <v>73</v>
      </c>
      <c r="C29" s="153" t="s">
        <v>11</v>
      </c>
      <c r="D29" s="148">
        <f t="shared" si="2"/>
        <v>11342826</v>
      </c>
      <c r="E29" s="148">
        <f t="shared" si="8"/>
        <v>11342826</v>
      </c>
      <c r="F29" s="148">
        <v>2384211</v>
      </c>
      <c r="G29" s="148"/>
      <c r="H29" s="142">
        <f t="shared" si="4"/>
        <v>1227464</v>
      </c>
      <c r="I29" s="142">
        <v>1227464</v>
      </c>
      <c r="J29" s="144"/>
      <c r="K29" s="142">
        <f t="shared" si="5"/>
        <v>800256</v>
      </c>
      <c r="L29" s="142">
        <v>800256</v>
      </c>
      <c r="M29" s="142"/>
      <c r="N29" s="142">
        <f t="shared" si="6"/>
        <v>8615410</v>
      </c>
      <c r="O29" s="142">
        <v>8615410</v>
      </c>
      <c r="P29" s="142"/>
      <c r="Q29" s="142">
        <f t="shared" si="7"/>
        <v>699696</v>
      </c>
      <c r="R29" s="142">
        <v>699696</v>
      </c>
      <c r="S29" s="142"/>
    </row>
    <row r="30" spans="1:19" x14ac:dyDescent="0.2">
      <c r="A30" s="151">
        <v>19</v>
      </c>
      <c r="B30" s="152" t="s">
        <v>74</v>
      </c>
      <c r="C30" s="153" t="s">
        <v>212</v>
      </c>
      <c r="D30" s="148">
        <f t="shared" si="2"/>
        <v>14273677</v>
      </c>
      <c r="E30" s="148">
        <f t="shared" si="8"/>
        <v>14145848</v>
      </c>
      <c r="F30" s="148">
        <v>2707611</v>
      </c>
      <c r="G30" s="148">
        <f t="shared" si="3"/>
        <v>127829</v>
      </c>
      <c r="H30" s="142">
        <f t="shared" si="4"/>
        <v>1356923</v>
      </c>
      <c r="I30" s="142">
        <v>1356923</v>
      </c>
      <c r="J30" s="144"/>
      <c r="K30" s="142">
        <f t="shared" si="5"/>
        <v>2150688</v>
      </c>
      <c r="L30" s="142">
        <v>2150688</v>
      </c>
      <c r="M30" s="142"/>
      <c r="N30" s="142">
        <f t="shared" si="6"/>
        <v>9707103</v>
      </c>
      <c r="O30" s="142">
        <v>9707103</v>
      </c>
      <c r="P30" s="142"/>
      <c r="Q30" s="142">
        <f t="shared" si="7"/>
        <v>1058963</v>
      </c>
      <c r="R30" s="142">
        <v>931134</v>
      </c>
      <c r="S30" s="142">
        <v>127829</v>
      </c>
    </row>
    <row r="31" spans="1:19" x14ac:dyDescent="0.2">
      <c r="A31" s="151">
        <v>20</v>
      </c>
      <c r="B31" s="152" t="s">
        <v>75</v>
      </c>
      <c r="C31" s="153" t="s">
        <v>343</v>
      </c>
      <c r="D31" s="148">
        <f t="shared" si="2"/>
        <v>65289210</v>
      </c>
      <c r="E31" s="148">
        <f t="shared" si="8"/>
        <v>65235351</v>
      </c>
      <c r="F31" s="148">
        <v>1338323</v>
      </c>
      <c r="G31" s="148">
        <f t="shared" si="3"/>
        <v>53859</v>
      </c>
      <c r="H31" s="142">
        <f t="shared" si="4"/>
        <v>6899688</v>
      </c>
      <c r="I31" s="142">
        <v>6899688</v>
      </c>
      <c r="J31" s="144"/>
      <c r="K31" s="142">
        <f t="shared" si="5"/>
        <v>8609004</v>
      </c>
      <c r="L31" s="142">
        <v>8609004</v>
      </c>
      <c r="M31" s="142"/>
      <c r="N31" s="142">
        <f t="shared" si="6"/>
        <v>47680083</v>
      </c>
      <c r="O31" s="142">
        <v>47676010</v>
      </c>
      <c r="P31" s="142">
        <v>4073</v>
      </c>
      <c r="Q31" s="142">
        <f t="shared" si="7"/>
        <v>2100435</v>
      </c>
      <c r="R31" s="142">
        <v>2050649</v>
      </c>
      <c r="S31" s="142">
        <v>49786</v>
      </c>
    </row>
    <row r="32" spans="1:19" x14ac:dyDescent="0.2">
      <c r="A32" s="151">
        <v>21</v>
      </c>
      <c r="B32" s="152" t="s">
        <v>76</v>
      </c>
      <c r="C32" s="153" t="s">
        <v>38</v>
      </c>
      <c r="D32" s="148">
        <f t="shared" si="2"/>
        <v>37357064</v>
      </c>
      <c r="E32" s="148">
        <f t="shared" si="8"/>
        <v>37312660</v>
      </c>
      <c r="F32" s="148">
        <v>1496583</v>
      </c>
      <c r="G32" s="148">
        <f t="shared" si="3"/>
        <v>44404</v>
      </c>
      <c r="H32" s="142"/>
      <c r="I32" s="142"/>
      <c r="J32" s="144"/>
      <c r="K32" s="142">
        <f t="shared" si="5"/>
        <v>4401408</v>
      </c>
      <c r="L32" s="142">
        <v>4401408</v>
      </c>
      <c r="M32" s="142"/>
      <c r="N32" s="142">
        <f t="shared" si="6"/>
        <v>30404455</v>
      </c>
      <c r="O32" s="142">
        <v>30404455</v>
      </c>
      <c r="P32" s="142"/>
      <c r="Q32" s="142">
        <f t="shared" si="7"/>
        <v>2551201</v>
      </c>
      <c r="R32" s="142">
        <v>2506797</v>
      </c>
      <c r="S32" s="142">
        <v>44404</v>
      </c>
    </row>
    <row r="33" spans="1:19" ht="15" customHeight="1" x14ac:dyDescent="0.2">
      <c r="A33" s="151">
        <v>22</v>
      </c>
      <c r="B33" s="155" t="s">
        <v>77</v>
      </c>
      <c r="C33" s="153" t="s">
        <v>78</v>
      </c>
      <c r="D33" s="148">
        <f t="shared" si="2"/>
        <v>18709412</v>
      </c>
      <c r="E33" s="148">
        <f t="shared" si="8"/>
        <v>18709412</v>
      </c>
      <c r="F33" s="148">
        <v>1336298</v>
      </c>
      <c r="G33" s="148"/>
      <c r="H33" s="142">
        <f t="shared" si="4"/>
        <v>3471142</v>
      </c>
      <c r="I33" s="142">
        <v>3471142</v>
      </c>
      <c r="J33" s="144"/>
      <c r="K33" s="142">
        <f t="shared" si="5"/>
        <v>3085787</v>
      </c>
      <c r="L33" s="142">
        <v>3085787</v>
      </c>
      <c r="M33" s="142"/>
      <c r="N33" s="142">
        <f t="shared" si="6"/>
        <v>11617579</v>
      </c>
      <c r="O33" s="142">
        <v>11617579</v>
      </c>
      <c r="P33" s="142"/>
      <c r="Q33" s="142">
        <f t="shared" si="7"/>
        <v>534904</v>
      </c>
      <c r="R33" s="142">
        <v>534904</v>
      </c>
      <c r="S33" s="142"/>
    </row>
    <row r="34" spans="1:19" x14ac:dyDescent="0.2">
      <c r="A34" s="151">
        <v>23</v>
      </c>
      <c r="B34" s="155" t="s">
        <v>79</v>
      </c>
      <c r="C34" s="153" t="s">
        <v>80</v>
      </c>
      <c r="D34" s="148"/>
      <c r="E34" s="148"/>
      <c r="F34" s="148"/>
      <c r="G34" s="148"/>
      <c r="H34" s="142"/>
      <c r="I34" s="142"/>
      <c r="J34" s="144"/>
      <c r="K34" s="142"/>
      <c r="L34" s="142"/>
      <c r="M34" s="142"/>
      <c r="N34" s="142"/>
      <c r="O34" s="142"/>
      <c r="P34" s="142"/>
      <c r="Q34" s="142"/>
      <c r="R34" s="142"/>
      <c r="S34" s="142"/>
    </row>
    <row r="35" spans="1:19" ht="25.5" x14ac:dyDescent="0.2">
      <c r="A35" s="151">
        <v>24</v>
      </c>
      <c r="B35" s="155" t="s">
        <v>81</v>
      </c>
      <c r="C35" s="153" t="s">
        <v>82</v>
      </c>
      <c r="D35" s="148"/>
      <c r="E35" s="148"/>
      <c r="F35" s="148"/>
      <c r="G35" s="148"/>
      <c r="H35" s="142"/>
      <c r="I35" s="142"/>
      <c r="J35" s="144"/>
      <c r="K35" s="142"/>
      <c r="L35" s="142"/>
      <c r="M35" s="142"/>
      <c r="N35" s="142"/>
      <c r="O35" s="142"/>
      <c r="P35" s="142"/>
      <c r="Q35" s="142"/>
      <c r="R35" s="142"/>
      <c r="S35" s="142"/>
    </row>
    <row r="36" spans="1:19" x14ac:dyDescent="0.2">
      <c r="A36" s="151">
        <v>25</v>
      </c>
      <c r="B36" s="152" t="s">
        <v>83</v>
      </c>
      <c r="C36" s="153" t="s">
        <v>84</v>
      </c>
      <c r="D36" s="148">
        <f t="shared" si="2"/>
        <v>278122230</v>
      </c>
      <c r="E36" s="148">
        <f t="shared" si="8"/>
        <v>277764309</v>
      </c>
      <c r="F36" s="148">
        <v>31576175</v>
      </c>
      <c r="G36" s="148">
        <f t="shared" si="3"/>
        <v>357921</v>
      </c>
      <c r="H36" s="142">
        <f t="shared" si="4"/>
        <v>37691766</v>
      </c>
      <c r="I36" s="142">
        <v>37691766</v>
      </c>
      <c r="J36" s="144"/>
      <c r="K36" s="142">
        <f t="shared" si="5"/>
        <v>38378944</v>
      </c>
      <c r="L36" s="142">
        <v>38378944</v>
      </c>
      <c r="M36" s="142"/>
      <c r="N36" s="142">
        <f t="shared" si="6"/>
        <v>192524885</v>
      </c>
      <c r="O36" s="142">
        <v>192524885</v>
      </c>
      <c r="P36" s="142"/>
      <c r="Q36" s="142">
        <f t="shared" si="7"/>
        <v>9526635</v>
      </c>
      <c r="R36" s="142">
        <v>9168714</v>
      </c>
      <c r="S36" s="142">
        <v>357921</v>
      </c>
    </row>
    <row r="37" spans="1:19" x14ac:dyDescent="0.2">
      <c r="A37" s="151">
        <v>26</v>
      </c>
      <c r="B37" s="155" t="s">
        <v>85</v>
      </c>
      <c r="C37" s="153" t="s">
        <v>86</v>
      </c>
      <c r="D37" s="148">
        <f t="shared" si="2"/>
        <v>0</v>
      </c>
      <c r="E37" s="148"/>
      <c r="F37" s="148"/>
      <c r="G37" s="148">
        <f t="shared" si="3"/>
        <v>0</v>
      </c>
      <c r="H37" s="142"/>
      <c r="I37" s="142"/>
      <c r="J37" s="144"/>
      <c r="K37" s="142"/>
      <c r="L37" s="142"/>
      <c r="M37" s="142"/>
      <c r="N37" s="142"/>
      <c r="O37" s="142"/>
      <c r="P37" s="142"/>
      <c r="Q37" s="142"/>
      <c r="R37" s="142"/>
      <c r="S37" s="142"/>
    </row>
    <row r="38" spans="1:19" x14ac:dyDescent="0.2">
      <c r="A38" s="151">
        <v>27</v>
      </c>
      <c r="B38" s="154" t="s">
        <v>87</v>
      </c>
      <c r="C38" s="153" t="s">
        <v>88</v>
      </c>
      <c r="D38" s="148"/>
      <c r="E38" s="148"/>
      <c r="F38" s="148"/>
      <c r="G38" s="148"/>
      <c r="H38" s="142"/>
      <c r="I38" s="142"/>
      <c r="J38" s="144"/>
      <c r="K38" s="142"/>
      <c r="L38" s="142"/>
      <c r="M38" s="142"/>
      <c r="N38" s="142"/>
      <c r="O38" s="142"/>
      <c r="P38" s="142"/>
      <c r="Q38" s="142"/>
      <c r="R38" s="142"/>
      <c r="S38" s="142"/>
    </row>
    <row r="39" spans="1:19" x14ac:dyDescent="0.2">
      <c r="A39" s="151">
        <v>28</v>
      </c>
      <c r="B39" s="154" t="s">
        <v>89</v>
      </c>
      <c r="C39" s="153" t="s">
        <v>39</v>
      </c>
      <c r="D39" s="148">
        <f t="shared" si="2"/>
        <v>56286000</v>
      </c>
      <c r="E39" s="148">
        <f t="shared" si="8"/>
        <v>56113731</v>
      </c>
      <c r="F39" s="148">
        <v>2865870</v>
      </c>
      <c r="G39" s="148">
        <f t="shared" si="3"/>
        <v>172269</v>
      </c>
      <c r="H39" s="142"/>
      <c r="I39" s="142"/>
      <c r="J39" s="144"/>
      <c r="K39" s="142">
        <f t="shared" si="5"/>
        <v>9400924</v>
      </c>
      <c r="L39" s="142">
        <v>9400924</v>
      </c>
      <c r="M39" s="142"/>
      <c r="N39" s="142">
        <f t="shared" si="6"/>
        <v>45916266</v>
      </c>
      <c r="O39" s="142">
        <v>45912193</v>
      </c>
      <c r="P39" s="142">
        <v>4073</v>
      </c>
      <c r="Q39" s="142">
        <f t="shared" si="7"/>
        <v>968810</v>
      </c>
      <c r="R39" s="142">
        <v>800614</v>
      </c>
      <c r="S39" s="142">
        <v>168196</v>
      </c>
    </row>
    <row r="40" spans="1:19" x14ac:dyDescent="0.2">
      <c r="A40" s="151">
        <v>29</v>
      </c>
      <c r="B40" s="152" t="s">
        <v>90</v>
      </c>
      <c r="C40" s="153" t="s">
        <v>37</v>
      </c>
      <c r="D40" s="148">
        <f t="shared" si="2"/>
        <v>96042159</v>
      </c>
      <c r="E40" s="148">
        <f t="shared" si="8"/>
        <v>96020630</v>
      </c>
      <c r="F40" s="148">
        <v>3602120</v>
      </c>
      <c r="G40" s="148">
        <f t="shared" si="3"/>
        <v>21529</v>
      </c>
      <c r="H40" s="142"/>
      <c r="I40" s="142"/>
      <c r="J40" s="144"/>
      <c r="K40" s="142">
        <f t="shared" si="5"/>
        <v>14260812</v>
      </c>
      <c r="L40" s="142">
        <v>14260812</v>
      </c>
      <c r="M40" s="142"/>
      <c r="N40" s="142">
        <f t="shared" si="6"/>
        <v>77546838</v>
      </c>
      <c r="O40" s="142">
        <v>77546838</v>
      </c>
      <c r="P40" s="142"/>
      <c r="Q40" s="142">
        <f t="shared" si="7"/>
        <v>4234509</v>
      </c>
      <c r="R40" s="142">
        <v>4212980</v>
      </c>
      <c r="S40" s="142">
        <v>21529</v>
      </c>
    </row>
    <row r="41" spans="1:19" x14ac:dyDescent="0.2">
      <c r="A41" s="151">
        <v>30</v>
      </c>
      <c r="B41" s="154" t="s">
        <v>91</v>
      </c>
      <c r="C41" s="153" t="s">
        <v>16</v>
      </c>
      <c r="D41" s="148">
        <f t="shared" si="2"/>
        <v>19790043</v>
      </c>
      <c r="E41" s="148">
        <f t="shared" si="8"/>
        <v>19783315</v>
      </c>
      <c r="F41" s="148">
        <v>636478</v>
      </c>
      <c r="G41" s="148">
        <f t="shared" si="3"/>
        <v>6728</v>
      </c>
      <c r="H41" s="142">
        <f t="shared" si="4"/>
        <v>2248752</v>
      </c>
      <c r="I41" s="142">
        <v>2248752</v>
      </c>
      <c r="J41" s="144"/>
      <c r="K41" s="142">
        <f t="shared" si="5"/>
        <v>2221544</v>
      </c>
      <c r="L41" s="142">
        <v>2221544</v>
      </c>
      <c r="M41" s="142"/>
      <c r="N41" s="142">
        <f t="shared" si="6"/>
        <v>14656381</v>
      </c>
      <c r="O41" s="142">
        <v>14656381</v>
      </c>
      <c r="P41" s="142"/>
      <c r="Q41" s="142">
        <f t="shared" si="7"/>
        <v>663366</v>
      </c>
      <c r="R41" s="142">
        <v>656638</v>
      </c>
      <c r="S41" s="142">
        <v>6728</v>
      </c>
    </row>
    <row r="42" spans="1:19" x14ac:dyDescent="0.2">
      <c r="A42" s="151">
        <v>31</v>
      </c>
      <c r="B42" s="155" t="s">
        <v>92</v>
      </c>
      <c r="C42" s="153" t="s">
        <v>21</v>
      </c>
      <c r="D42" s="148">
        <f t="shared" si="2"/>
        <v>74502974</v>
      </c>
      <c r="E42" s="148">
        <f t="shared" si="8"/>
        <v>74402056</v>
      </c>
      <c r="F42" s="148">
        <v>3175508</v>
      </c>
      <c r="G42" s="148">
        <f t="shared" si="3"/>
        <v>100918</v>
      </c>
      <c r="H42" s="142">
        <f t="shared" si="4"/>
        <v>9129261</v>
      </c>
      <c r="I42" s="142">
        <v>9129261</v>
      </c>
      <c r="J42" s="144"/>
      <c r="K42" s="142">
        <f t="shared" si="5"/>
        <v>9038308</v>
      </c>
      <c r="L42" s="142">
        <v>9038308</v>
      </c>
      <c r="M42" s="142"/>
      <c r="N42" s="142">
        <f t="shared" si="6"/>
        <v>51325848</v>
      </c>
      <c r="O42" s="142">
        <v>51325848</v>
      </c>
      <c r="P42" s="142"/>
      <c r="Q42" s="142">
        <f t="shared" si="7"/>
        <v>5009557</v>
      </c>
      <c r="R42" s="142">
        <v>4908639</v>
      </c>
      <c r="S42" s="142">
        <v>100918</v>
      </c>
    </row>
    <row r="43" spans="1:19" x14ac:dyDescent="0.2">
      <c r="A43" s="151">
        <v>32</v>
      </c>
      <c r="B43" s="154" t="s">
        <v>93</v>
      </c>
      <c r="C43" s="153" t="s">
        <v>24</v>
      </c>
      <c r="D43" s="148">
        <f t="shared" si="2"/>
        <v>31071383</v>
      </c>
      <c r="E43" s="148">
        <f t="shared" si="8"/>
        <v>30997377</v>
      </c>
      <c r="F43" s="148">
        <v>712167</v>
      </c>
      <c r="G43" s="148">
        <f t="shared" si="3"/>
        <v>74006</v>
      </c>
      <c r="H43" s="142">
        <f t="shared" si="4"/>
        <v>3212503</v>
      </c>
      <c r="I43" s="142">
        <v>3212503</v>
      </c>
      <c r="J43" s="144"/>
      <c r="K43" s="142">
        <f t="shared" si="5"/>
        <v>5084960</v>
      </c>
      <c r="L43" s="142">
        <v>5084960</v>
      </c>
      <c r="M43" s="142"/>
      <c r="N43" s="142">
        <f t="shared" si="6"/>
        <v>22078261</v>
      </c>
      <c r="O43" s="142">
        <v>22078261</v>
      </c>
      <c r="P43" s="142"/>
      <c r="Q43" s="142">
        <f t="shared" si="7"/>
        <v>695659</v>
      </c>
      <c r="R43" s="142">
        <v>621653</v>
      </c>
      <c r="S43" s="142">
        <v>74006</v>
      </c>
    </row>
    <row r="44" spans="1:19" x14ac:dyDescent="0.2">
      <c r="A44" s="151">
        <v>33</v>
      </c>
      <c r="B44" s="152" t="s">
        <v>94</v>
      </c>
      <c r="C44" s="153" t="s">
        <v>213</v>
      </c>
      <c r="D44" s="148">
        <f t="shared" si="2"/>
        <v>73328854</v>
      </c>
      <c r="E44" s="148">
        <f t="shared" si="8"/>
        <v>73229282</v>
      </c>
      <c r="F44" s="148">
        <v>3939281</v>
      </c>
      <c r="G44" s="148">
        <f t="shared" si="3"/>
        <v>99572</v>
      </c>
      <c r="H44" s="142">
        <f t="shared" si="4"/>
        <v>9699840</v>
      </c>
      <c r="I44" s="142">
        <v>9699840</v>
      </c>
      <c r="J44" s="144"/>
      <c r="K44" s="142">
        <f t="shared" si="5"/>
        <v>8290152</v>
      </c>
      <c r="L44" s="142">
        <v>8290152</v>
      </c>
      <c r="M44" s="142"/>
      <c r="N44" s="142">
        <f t="shared" si="6"/>
        <v>52576407</v>
      </c>
      <c r="O44" s="142">
        <v>52576407</v>
      </c>
      <c r="P44" s="142"/>
      <c r="Q44" s="142">
        <f t="shared" si="7"/>
        <v>2762455</v>
      </c>
      <c r="R44" s="142">
        <v>2662883</v>
      </c>
      <c r="S44" s="142">
        <v>99572</v>
      </c>
    </row>
    <row r="45" spans="1:19" x14ac:dyDescent="0.2">
      <c r="A45" s="151">
        <v>34</v>
      </c>
      <c r="B45" s="156" t="s">
        <v>95</v>
      </c>
      <c r="C45" s="157" t="s">
        <v>214</v>
      </c>
      <c r="D45" s="148">
        <f t="shared" si="2"/>
        <v>25056953</v>
      </c>
      <c r="E45" s="148">
        <f t="shared" si="8"/>
        <v>25030042</v>
      </c>
      <c r="F45" s="148">
        <v>564229</v>
      </c>
      <c r="G45" s="148">
        <f t="shared" si="3"/>
        <v>26911</v>
      </c>
      <c r="H45" s="142">
        <f t="shared" si="4"/>
        <v>3274835</v>
      </c>
      <c r="I45" s="142">
        <v>3274835</v>
      </c>
      <c r="J45" s="144"/>
      <c r="K45" s="142">
        <f t="shared" si="5"/>
        <v>2546648</v>
      </c>
      <c r="L45" s="142">
        <v>2546648</v>
      </c>
      <c r="M45" s="142"/>
      <c r="N45" s="142">
        <f t="shared" si="6"/>
        <v>18395835</v>
      </c>
      <c r="O45" s="142">
        <v>18395835</v>
      </c>
      <c r="P45" s="142"/>
      <c r="Q45" s="142">
        <f t="shared" si="7"/>
        <v>839635</v>
      </c>
      <c r="R45" s="142">
        <v>812724</v>
      </c>
      <c r="S45" s="142">
        <v>26911</v>
      </c>
    </row>
    <row r="46" spans="1:19" x14ac:dyDescent="0.2">
      <c r="A46" s="151">
        <v>35</v>
      </c>
      <c r="B46" s="152" t="s">
        <v>96</v>
      </c>
      <c r="C46" s="153" t="s">
        <v>215</v>
      </c>
      <c r="D46" s="148">
        <f t="shared" si="2"/>
        <v>20044981</v>
      </c>
      <c r="E46" s="148">
        <f t="shared" si="8"/>
        <v>19957519</v>
      </c>
      <c r="F46" s="148">
        <v>491980</v>
      </c>
      <c r="G46" s="148">
        <f t="shared" si="3"/>
        <v>87462</v>
      </c>
      <c r="H46" s="142">
        <f t="shared" si="4"/>
        <v>2675487</v>
      </c>
      <c r="I46" s="142">
        <v>2675487</v>
      </c>
      <c r="J46" s="144"/>
      <c r="K46" s="142">
        <f t="shared" si="5"/>
        <v>1750560</v>
      </c>
      <c r="L46" s="142">
        <v>1750560</v>
      </c>
      <c r="M46" s="142"/>
      <c r="N46" s="142">
        <f t="shared" si="6"/>
        <v>14261254</v>
      </c>
      <c r="O46" s="142">
        <v>14261254</v>
      </c>
      <c r="P46" s="142"/>
      <c r="Q46" s="142">
        <f t="shared" si="7"/>
        <v>1357680</v>
      </c>
      <c r="R46" s="142">
        <v>1270218</v>
      </c>
      <c r="S46" s="142">
        <v>87462</v>
      </c>
    </row>
    <row r="47" spans="1:19" x14ac:dyDescent="0.2">
      <c r="A47" s="151">
        <v>36</v>
      </c>
      <c r="B47" s="152" t="s">
        <v>97</v>
      </c>
      <c r="C47" s="153" t="s">
        <v>23</v>
      </c>
      <c r="D47" s="148">
        <f t="shared" si="2"/>
        <v>35145829</v>
      </c>
      <c r="E47" s="148">
        <f t="shared" si="8"/>
        <v>35145829</v>
      </c>
      <c r="F47" s="148">
        <v>949556</v>
      </c>
      <c r="G47" s="148"/>
      <c r="H47" s="142">
        <f t="shared" si="4"/>
        <v>4128306</v>
      </c>
      <c r="I47" s="142">
        <v>4128306</v>
      </c>
      <c r="J47" s="144"/>
      <c r="K47" s="142">
        <f t="shared" si="5"/>
        <v>3884576</v>
      </c>
      <c r="L47" s="142">
        <v>3884576</v>
      </c>
      <c r="M47" s="142"/>
      <c r="N47" s="142">
        <f t="shared" si="6"/>
        <v>24990800</v>
      </c>
      <c r="O47" s="142">
        <v>24990800</v>
      </c>
      <c r="P47" s="142"/>
      <c r="Q47" s="142">
        <f t="shared" si="7"/>
        <v>2142147</v>
      </c>
      <c r="R47" s="142">
        <v>2142147</v>
      </c>
      <c r="S47" s="142"/>
    </row>
    <row r="48" spans="1:19" x14ac:dyDescent="0.2">
      <c r="A48" s="151">
        <v>37</v>
      </c>
      <c r="B48" s="155" t="s">
        <v>98</v>
      </c>
      <c r="C48" s="153" t="s">
        <v>20</v>
      </c>
      <c r="D48" s="148">
        <f t="shared" si="2"/>
        <v>13745006</v>
      </c>
      <c r="E48" s="148">
        <f t="shared" si="8"/>
        <v>13745006</v>
      </c>
      <c r="F48" s="148">
        <v>306197</v>
      </c>
      <c r="G48" s="148"/>
      <c r="H48" s="142">
        <f t="shared" si="4"/>
        <v>1951475</v>
      </c>
      <c r="I48" s="142">
        <v>1951475</v>
      </c>
      <c r="J48" s="144"/>
      <c r="K48" s="142">
        <f t="shared" si="5"/>
        <v>1369188</v>
      </c>
      <c r="L48" s="142">
        <v>1369188</v>
      </c>
      <c r="M48" s="142"/>
      <c r="N48" s="142">
        <f t="shared" si="6"/>
        <v>9861895</v>
      </c>
      <c r="O48" s="142">
        <v>9861895</v>
      </c>
      <c r="P48" s="142"/>
      <c r="Q48" s="142">
        <f t="shared" si="7"/>
        <v>562448</v>
      </c>
      <c r="R48" s="142">
        <v>562448</v>
      </c>
      <c r="S48" s="142"/>
    </row>
    <row r="49" spans="1:19" x14ac:dyDescent="0.2">
      <c r="A49" s="151">
        <v>38</v>
      </c>
      <c r="B49" s="154" t="s">
        <v>99</v>
      </c>
      <c r="C49" s="153" t="s">
        <v>100</v>
      </c>
      <c r="D49" s="148">
        <f t="shared" si="2"/>
        <v>19258626</v>
      </c>
      <c r="E49" s="148">
        <f t="shared" si="8"/>
        <v>19258626</v>
      </c>
      <c r="F49" s="148">
        <v>443814</v>
      </c>
      <c r="G49" s="148"/>
      <c r="H49" s="142">
        <f t="shared" si="4"/>
        <v>5298232</v>
      </c>
      <c r="I49" s="142">
        <v>5298232</v>
      </c>
      <c r="J49" s="144"/>
      <c r="K49" s="142">
        <f t="shared" si="5"/>
        <v>3528212</v>
      </c>
      <c r="L49" s="142">
        <v>3528212</v>
      </c>
      <c r="M49" s="142"/>
      <c r="N49" s="142">
        <f t="shared" si="6"/>
        <v>10432182</v>
      </c>
      <c r="O49" s="142">
        <v>10432182</v>
      </c>
      <c r="P49" s="142"/>
      <c r="Q49" s="142"/>
      <c r="R49" s="142"/>
      <c r="S49" s="142"/>
    </row>
    <row r="50" spans="1:19" x14ac:dyDescent="0.2">
      <c r="A50" s="151">
        <v>39</v>
      </c>
      <c r="B50" s="155" t="s">
        <v>101</v>
      </c>
      <c r="C50" s="153" t="s">
        <v>102</v>
      </c>
      <c r="D50" s="148">
        <f t="shared" si="2"/>
        <v>93153861</v>
      </c>
      <c r="E50" s="148">
        <f t="shared" si="8"/>
        <v>92927011</v>
      </c>
      <c r="F50" s="148">
        <v>1063090</v>
      </c>
      <c r="G50" s="148">
        <f t="shared" si="3"/>
        <v>226850</v>
      </c>
      <c r="H50" s="142">
        <f t="shared" si="4"/>
        <v>13363052</v>
      </c>
      <c r="I50" s="142">
        <v>13358257</v>
      </c>
      <c r="J50" s="144">
        <v>4795</v>
      </c>
      <c r="K50" s="142">
        <f t="shared" si="5"/>
        <v>12370624</v>
      </c>
      <c r="L50" s="142">
        <v>12370624</v>
      </c>
      <c r="M50" s="142"/>
      <c r="N50" s="142">
        <f t="shared" si="6"/>
        <v>64291735</v>
      </c>
      <c r="O50" s="142">
        <v>64287662</v>
      </c>
      <c r="P50" s="142">
        <v>4073</v>
      </c>
      <c r="Q50" s="142">
        <f t="shared" si="7"/>
        <v>3128450</v>
      </c>
      <c r="R50" s="142">
        <v>2910468</v>
      </c>
      <c r="S50" s="142">
        <v>217982</v>
      </c>
    </row>
    <row r="51" spans="1:19" x14ac:dyDescent="0.2">
      <c r="A51" s="151">
        <v>40</v>
      </c>
      <c r="B51" s="152" t="s">
        <v>103</v>
      </c>
      <c r="C51" s="153" t="s">
        <v>220</v>
      </c>
      <c r="D51" s="148">
        <f t="shared" si="2"/>
        <v>30416963</v>
      </c>
      <c r="E51" s="148">
        <f t="shared" si="8"/>
        <v>30303691</v>
      </c>
      <c r="F51" s="148">
        <v>426612</v>
      </c>
      <c r="G51" s="148">
        <f t="shared" si="3"/>
        <v>113272</v>
      </c>
      <c r="H51" s="142">
        <f t="shared" si="4"/>
        <v>3389910</v>
      </c>
      <c r="I51" s="142">
        <v>3380320</v>
      </c>
      <c r="J51" s="144">
        <v>9590</v>
      </c>
      <c r="K51" s="142">
        <f t="shared" si="5"/>
        <v>4261780</v>
      </c>
      <c r="L51" s="142">
        <v>4261780</v>
      </c>
      <c r="M51" s="142"/>
      <c r="N51" s="142">
        <f t="shared" si="6"/>
        <v>21418358</v>
      </c>
      <c r="O51" s="142">
        <v>21410211</v>
      </c>
      <c r="P51" s="142">
        <v>8147</v>
      </c>
      <c r="Q51" s="142">
        <f t="shared" si="7"/>
        <v>1346915</v>
      </c>
      <c r="R51" s="142">
        <v>1251380</v>
      </c>
      <c r="S51" s="142">
        <v>95535</v>
      </c>
    </row>
    <row r="52" spans="1:19" x14ac:dyDescent="0.2">
      <c r="A52" s="151">
        <v>41</v>
      </c>
      <c r="B52" s="152" t="s">
        <v>104</v>
      </c>
      <c r="C52" s="153" t="s">
        <v>2</v>
      </c>
      <c r="D52" s="148">
        <f t="shared" si="2"/>
        <v>52481306</v>
      </c>
      <c r="E52" s="148">
        <f t="shared" si="8"/>
        <v>52391153</v>
      </c>
      <c r="F52" s="148">
        <v>6467990</v>
      </c>
      <c r="G52" s="148">
        <f t="shared" si="3"/>
        <v>90153</v>
      </c>
      <c r="H52" s="142"/>
      <c r="I52" s="142"/>
      <c r="J52" s="144"/>
      <c r="K52" s="142">
        <f t="shared" si="5"/>
        <v>8750716</v>
      </c>
      <c r="L52" s="142">
        <v>8750716</v>
      </c>
      <c r="M52" s="142"/>
      <c r="N52" s="142">
        <f t="shared" si="6"/>
        <v>40795902</v>
      </c>
      <c r="O52" s="142">
        <v>40795902</v>
      </c>
      <c r="P52" s="142"/>
      <c r="Q52" s="142">
        <f t="shared" si="7"/>
        <v>2934688</v>
      </c>
      <c r="R52" s="142">
        <v>2844535</v>
      </c>
      <c r="S52" s="142">
        <v>90153</v>
      </c>
    </row>
    <row r="53" spans="1:19" x14ac:dyDescent="0.2">
      <c r="A53" s="151">
        <v>42</v>
      </c>
      <c r="B53" s="155" t="s">
        <v>105</v>
      </c>
      <c r="C53" s="153" t="s">
        <v>3</v>
      </c>
      <c r="D53" s="148">
        <f t="shared" si="2"/>
        <v>21695594</v>
      </c>
      <c r="E53" s="148">
        <f t="shared" si="8"/>
        <v>21614860</v>
      </c>
      <c r="F53" s="148">
        <v>299317</v>
      </c>
      <c r="G53" s="148">
        <f t="shared" si="3"/>
        <v>80734</v>
      </c>
      <c r="H53" s="142">
        <f t="shared" si="4"/>
        <v>2857689</v>
      </c>
      <c r="I53" s="142">
        <v>2857689</v>
      </c>
      <c r="J53" s="144"/>
      <c r="K53" s="142">
        <f t="shared" si="5"/>
        <v>2342416</v>
      </c>
      <c r="L53" s="142">
        <v>2342416</v>
      </c>
      <c r="M53" s="142"/>
      <c r="N53" s="142">
        <f t="shared" si="6"/>
        <v>15071876</v>
      </c>
      <c r="O53" s="142">
        <v>15071876</v>
      </c>
      <c r="P53" s="142"/>
      <c r="Q53" s="142">
        <f t="shared" si="7"/>
        <v>1423613</v>
      </c>
      <c r="R53" s="142">
        <v>1342879</v>
      </c>
      <c r="S53" s="142">
        <v>80734</v>
      </c>
    </row>
    <row r="54" spans="1:19" x14ac:dyDescent="0.2">
      <c r="A54" s="151">
        <v>43</v>
      </c>
      <c r="B54" s="154" t="s">
        <v>151</v>
      </c>
      <c r="C54" s="153" t="s">
        <v>32</v>
      </c>
      <c r="D54" s="148">
        <f t="shared" si="2"/>
        <v>26346272</v>
      </c>
      <c r="E54" s="148">
        <f t="shared" si="8"/>
        <v>26346272</v>
      </c>
      <c r="F54" s="148">
        <v>402529</v>
      </c>
      <c r="G54" s="148"/>
      <c r="H54" s="142">
        <f t="shared" si="4"/>
        <v>3878977</v>
      </c>
      <c r="I54" s="142">
        <v>3878977</v>
      </c>
      <c r="J54" s="144"/>
      <c r="K54" s="142">
        <f t="shared" si="5"/>
        <v>3082236</v>
      </c>
      <c r="L54" s="142">
        <v>3082236</v>
      </c>
      <c r="M54" s="142"/>
      <c r="N54" s="142">
        <f t="shared" si="6"/>
        <v>18868360</v>
      </c>
      <c r="O54" s="142">
        <v>18868360</v>
      </c>
      <c r="P54" s="142"/>
      <c r="Q54" s="142">
        <f t="shared" si="7"/>
        <v>516699</v>
      </c>
      <c r="R54" s="142">
        <v>516699</v>
      </c>
      <c r="S54" s="142"/>
    </row>
    <row r="55" spans="1:19" x14ac:dyDescent="0.2">
      <c r="A55" s="151">
        <v>44</v>
      </c>
      <c r="B55" s="155" t="s">
        <v>106</v>
      </c>
      <c r="C55" s="153" t="s">
        <v>216</v>
      </c>
      <c r="D55" s="148">
        <f t="shared" si="2"/>
        <v>34707123</v>
      </c>
      <c r="E55" s="148">
        <f t="shared" si="8"/>
        <v>34619661</v>
      </c>
      <c r="F55" s="148">
        <v>756892</v>
      </c>
      <c r="G55" s="148">
        <f t="shared" si="3"/>
        <v>87462</v>
      </c>
      <c r="H55" s="142">
        <f t="shared" si="4"/>
        <v>4300918</v>
      </c>
      <c r="I55" s="142">
        <v>4300918</v>
      </c>
      <c r="J55" s="144"/>
      <c r="K55" s="142">
        <f t="shared" si="5"/>
        <v>4793200</v>
      </c>
      <c r="L55" s="142">
        <v>4793200</v>
      </c>
      <c r="M55" s="142"/>
      <c r="N55" s="142">
        <f t="shared" si="6"/>
        <v>25051902</v>
      </c>
      <c r="O55" s="142">
        <v>25051902</v>
      </c>
      <c r="P55" s="142"/>
      <c r="Q55" s="142">
        <f t="shared" si="7"/>
        <v>561103</v>
      </c>
      <c r="R55" s="142">
        <v>473641</v>
      </c>
      <c r="S55" s="142">
        <v>87462</v>
      </c>
    </row>
    <row r="56" spans="1:19" x14ac:dyDescent="0.2">
      <c r="A56" s="151">
        <v>45</v>
      </c>
      <c r="B56" s="154" t="s">
        <v>107</v>
      </c>
      <c r="C56" s="153" t="s">
        <v>0</v>
      </c>
      <c r="D56" s="148">
        <f t="shared" si="2"/>
        <v>32227548</v>
      </c>
      <c r="E56" s="148">
        <f t="shared" si="8"/>
        <v>32200637</v>
      </c>
      <c r="F56" s="148">
        <v>2618160</v>
      </c>
      <c r="G56" s="148">
        <f t="shared" si="3"/>
        <v>26911</v>
      </c>
      <c r="H56" s="142">
        <f t="shared" si="4"/>
        <v>4981776</v>
      </c>
      <c r="I56" s="142">
        <v>4981776</v>
      </c>
      <c r="J56" s="144"/>
      <c r="K56" s="142">
        <f t="shared" si="5"/>
        <v>3911668</v>
      </c>
      <c r="L56" s="142">
        <v>3911668</v>
      </c>
      <c r="M56" s="142"/>
      <c r="N56" s="142">
        <f t="shared" si="6"/>
        <v>21230978</v>
      </c>
      <c r="O56" s="142">
        <v>21230978</v>
      </c>
      <c r="P56" s="142"/>
      <c r="Q56" s="142">
        <f t="shared" si="7"/>
        <v>2103126</v>
      </c>
      <c r="R56" s="142">
        <v>2076215</v>
      </c>
      <c r="S56" s="142">
        <v>26911</v>
      </c>
    </row>
    <row r="57" spans="1:19" x14ac:dyDescent="0.2">
      <c r="A57" s="151">
        <v>46</v>
      </c>
      <c r="B57" s="155" t="s">
        <v>108</v>
      </c>
      <c r="C57" s="153" t="s">
        <v>4</v>
      </c>
      <c r="D57" s="148">
        <f t="shared" si="2"/>
        <v>14348078</v>
      </c>
      <c r="E57" s="148">
        <f t="shared" si="8"/>
        <v>14340005</v>
      </c>
      <c r="F57" s="148">
        <v>1300479</v>
      </c>
      <c r="G57" s="148">
        <f t="shared" si="3"/>
        <v>8073</v>
      </c>
      <c r="H57" s="142">
        <f t="shared" si="4"/>
        <v>1635020</v>
      </c>
      <c r="I57" s="142">
        <v>1635020</v>
      </c>
      <c r="J57" s="144"/>
      <c r="K57" s="142">
        <f t="shared" si="5"/>
        <v>1458800</v>
      </c>
      <c r="L57" s="142">
        <v>1458800</v>
      </c>
      <c r="M57" s="142"/>
      <c r="N57" s="142">
        <f t="shared" si="6"/>
        <v>10126671</v>
      </c>
      <c r="O57" s="142">
        <v>10126671</v>
      </c>
      <c r="P57" s="142"/>
      <c r="Q57" s="142">
        <f t="shared" si="7"/>
        <v>1127587</v>
      </c>
      <c r="R57" s="142">
        <v>1119514</v>
      </c>
      <c r="S57" s="142">
        <v>8073</v>
      </c>
    </row>
    <row r="58" spans="1:19" x14ac:dyDescent="0.2">
      <c r="A58" s="151">
        <v>47</v>
      </c>
      <c r="B58" s="154" t="s">
        <v>109</v>
      </c>
      <c r="C58" s="153" t="s">
        <v>1</v>
      </c>
      <c r="D58" s="148">
        <f t="shared" si="2"/>
        <v>23513906</v>
      </c>
      <c r="E58" s="148">
        <f t="shared" si="8"/>
        <v>23513906</v>
      </c>
      <c r="F58" s="148">
        <v>8821237</v>
      </c>
      <c r="G58" s="148"/>
      <c r="H58" s="142">
        <f t="shared" si="4"/>
        <v>3524163</v>
      </c>
      <c r="I58" s="142">
        <v>3524163</v>
      </c>
      <c r="J58" s="144"/>
      <c r="K58" s="142">
        <f t="shared" si="5"/>
        <v>2619588</v>
      </c>
      <c r="L58" s="142">
        <v>2619588</v>
      </c>
      <c r="M58" s="142"/>
      <c r="N58" s="142">
        <f t="shared" si="6"/>
        <v>16269479</v>
      </c>
      <c r="O58" s="142">
        <v>16269479</v>
      </c>
      <c r="P58" s="142"/>
      <c r="Q58" s="142">
        <f t="shared" si="7"/>
        <v>1100676</v>
      </c>
      <c r="R58" s="142">
        <v>1100676</v>
      </c>
      <c r="S58" s="142"/>
    </row>
    <row r="59" spans="1:19" x14ac:dyDescent="0.2">
      <c r="A59" s="151">
        <v>48</v>
      </c>
      <c r="B59" s="155" t="s">
        <v>110</v>
      </c>
      <c r="C59" s="153" t="s">
        <v>217</v>
      </c>
      <c r="D59" s="148">
        <f t="shared" si="2"/>
        <v>44686854</v>
      </c>
      <c r="E59" s="148">
        <f t="shared" si="8"/>
        <v>44662634</v>
      </c>
      <c r="F59" s="148">
        <v>1823423</v>
      </c>
      <c r="G59" s="148">
        <f t="shared" si="3"/>
        <v>24220</v>
      </c>
      <c r="H59" s="142">
        <f t="shared" si="4"/>
        <v>5533176</v>
      </c>
      <c r="I59" s="142">
        <v>5533176</v>
      </c>
      <c r="J59" s="144"/>
      <c r="K59" s="142">
        <f t="shared" si="5"/>
        <v>4868224</v>
      </c>
      <c r="L59" s="142">
        <v>4868224</v>
      </c>
      <c r="M59" s="142"/>
      <c r="N59" s="142">
        <f t="shared" si="6"/>
        <v>30893272</v>
      </c>
      <c r="O59" s="142">
        <v>30893272</v>
      </c>
      <c r="P59" s="142"/>
      <c r="Q59" s="142">
        <f t="shared" si="7"/>
        <v>3392182</v>
      </c>
      <c r="R59" s="142">
        <v>3367962</v>
      </c>
      <c r="S59" s="142">
        <v>24220</v>
      </c>
    </row>
    <row r="60" spans="1:19" x14ac:dyDescent="0.2">
      <c r="A60" s="151">
        <v>49</v>
      </c>
      <c r="B60" s="155" t="s">
        <v>111</v>
      </c>
      <c r="C60" s="153" t="s">
        <v>25</v>
      </c>
      <c r="D60" s="148">
        <f t="shared" si="2"/>
        <v>122853105</v>
      </c>
      <c r="E60" s="148">
        <f t="shared" si="8"/>
        <v>122445103</v>
      </c>
      <c r="F60" s="148">
        <v>3192710</v>
      </c>
      <c r="G60" s="148">
        <f t="shared" si="3"/>
        <v>408002</v>
      </c>
      <c r="H60" s="142">
        <f t="shared" si="4"/>
        <v>15036430</v>
      </c>
      <c r="I60" s="142">
        <v>15036430</v>
      </c>
      <c r="J60" s="144"/>
      <c r="K60" s="142">
        <f t="shared" si="5"/>
        <v>13504320</v>
      </c>
      <c r="L60" s="142">
        <v>13504320</v>
      </c>
      <c r="M60" s="142"/>
      <c r="N60" s="142">
        <f t="shared" si="6"/>
        <v>88247871</v>
      </c>
      <c r="O60" s="142">
        <v>88215283</v>
      </c>
      <c r="P60" s="142">
        <v>32588</v>
      </c>
      <c r="Q60" s="142">
        <f t="shared" si="7"/>
        <v>6064484</v>
      </c>
      <c r="R60" s="142">
        <v>5689070</v>
      </c>
      <c r="S60" s="142">
        <v>375414</v>
      </c>
    </row>
    <row r="61" spans="1:19" x14ac:dyDescent="0.2">
      <c r="A61" s="151">
        <v>50</v>
      </c>
      <c r="B61" s="155" t="s">
        <v>159</v>
      </c>
      <c r="C61" s="153" t="s">
        <v>52</v>
      </c>
      <c r="D61" s="148">
        <f t="shared" si="2"/>
        <v>27694473</v>
      </c>
      <c r="E61" s="148">
        <f t="shared" si="8"/>
        <v>27686400</v>
      </c>
      <c r="F61" s="148">
        <v>2559672</v>
      </c>
      <c r="G61" s="148">
        <f t="shared" si="3"/>
        <v>8073</v>
      </c>
      <c r="H61" s="142">
        <f t="shared" si="4"/>
        <v>3926925</v>
      </c>
      <c r="I61" s="142">
        <v>3926925</v>
      </c>
      <c r="J61" s="144"/>
      <c r="K61" s="142">
        <f t="shared" si="5"/>
        <v>3086404</v>
      </c>
      <c r="L61" s="142">
        <v>3086404</v>
      </c>
      <c r="M61" s="142"/>
      <c r="N61" s="142">
        <f t="shared" si="6"/>
        <v>19349030</v>
      </c>
      <c r="O61" s="142">
        <v>19349030</v>
      </c>
      <c r="P61" s="142"/>
      <c r="Q61" s="142">
        <f t="shared" si="7"/>
        <v>1332114</v>
      </c>
      <c r="R61" s="142">
        <v>1324041</v>
      </c>
      <c r="S61" s="142">
        <v>8073</v>
      </c>
    </row>
    <row r="62" spans="1:19" x14ac:dyDescent="0.2">
      <c r="A62" s="151">
        <v>51</v>
      </c>
      <c r="B62" s="155" t="s">
        <v>112</v>
      </c>
      <c r="C62" s="153" t="s">
        <v>218</v>
      </c>
      <c r="D62" s="148">
        <f t="shared" si="2"/>
        <v>19599703</v>
      </c>
      <c r="E62" s="148">
        <f t="shared" si="8"/>
        <v>19579519</v>
      </c>
      <c r="F62" s="148">
        <v>650239</v>
      </c>
      <c r="G62" s="148">
        <f t="shared" si="3"/>
        <v>20184</v>
      </c>
      <c r="H62" s="142">
        <f t="shared" si="4"/>
        <v>2320674</v>
      </c>
      <c r="I62" s="142">
        <v>2320674</v>
      </c>
      <c r="J62" s="144"/>
      <c r="K62" s="142">
        <f t="shared" si="5"/>
        <v>1890188</v>
      </c>
      <c r="L62" s="142">
        <v>1890188</v>
      </c>
      <c r="M62" s="142"/>
      <c r="N62" s="142">
        <f t="shared" si="6"/>
        <v>13515807</v>
      </c>
      <c r="O62" s="142">
        <v>13515807</v>
      </c>
      <c r="P62" s="142"/>
      <c r="Q62" s="142">
        <f t="shared" si="7"/>
        <v>1873034</v>
      </c>
      <c r="R62" s="142">
        <v>1852850</v>
      </c>
      <c r="S62" s="142">
        <v>20184</v>
      </c>
    </row>
    <row r="63" spans="1:19" x14ac:dyDescent="0.2">
      <c r="A63" s="151">
        <v>52</v>
      </c>
      <c r="B63" s="154" t="s">
        <v>161</v>
      </c>
      <c r="C63" s="153" t="s">
        <v>219</v>
      </c>
      <c r="D63" s="148">
        <f t="shared" si="2"/>
        <v>25613099</v>
      </c>
      <c r="E63" s="148">
        <f t="shared" si="8"/>
        <v>25606371</v>
      </c>
      <c r="F63" s="148">
        <v>650239</v>
      </c>
      <c r="G63" s="148">
        <f t="shared" si="3"/>
        <v>6728</v>
      </c>
      <c r="H63" s="142">
        <f t="shared" si="4"/>
        <v>3154965</v>
      </c>
      <c r="I63" s="142">
        <v>3154965</v>
      </c>
      <c r="J63" s="144"/>
      <c r="K63" s="142">
        <f t="shared" si="5"/>
        <v>3794964</v>
      </c>
      <c r="L63" s="142">
        <v>3794964</v>
      </c>
      <c r="M63" s="142"/>
      <c r="N63" s="142">
        <f t="shared" si="6"/>
        <v>18049590</v>
      </c>
      <c r="O63" s="142">
        <v>18049590</v>
      </c>
      <c r="P63" s="142"/>
      <c r="Q63" s="142">
        <f t="shared" si="7"/>
        <v>613580</v>
      </c>
      <c r="R63" s="142">
        <v>606852</v>
      </c>
      <c r="S63" s="142">
        <v>6728</v>
      </c>
    </row>
    <row r="64" spans="1:19" x14ac:dyDescent="0.2">
      <c r="A64" s="151">
        <v>53</v>
      </c>
      <c r="B64" s="155" t="s">
        <v>222</v>
      </c>
      <c r="C64" s="153" t="s">
        <v>221</v>
      </c>
      <c r="D64" s="148"/>
      <c r="E64" s="148"/>
      <c r="F64" s="148"/>
      <c r="G64" s="148"/>
      <c r="H64" s="142"/>
      <c r="I64" s="142"/>
      <c r="J64" s="144"/>
      <c r="K64" s="142"/>
      <c r="L64" s="142"/>
      <c r="M64" s="142"/>
      <c r="N64" s="142"/>
      <c r="O64" s="142"/>
      <c r="P64" s="142"/>
      <c r="Q64" s="142"/>
      <c r="R64" s="142"/>
      <c r="S64" s="142"/>
    </row>
    <row r="65" spans="1:19" ht="15.75" customHeight="1" x14ac:dyDescent="0.2">
      <c r="A65" s="151">
        <v>54</v>
      </c>
      <c r="B65" s="155" t="s">
        <v>232</v>
      </c>
      <c r="C65" s="153" t="s">
        <v>233</v>
      </c>
      <c r="D65" s="148"/>
      <c r="E65" s="148"/>
      <c r="F65" s="148"/>
      <c r="G65" s="148"/>
      <c r="H65" s="142"/>
      <c r="I65" s="142"/>
      <c r="J65" s="144"/>
      <c r="K65" s="142"/>
      <c r="L65" s="142"/>
      <c r="M65" s="142"/>
      <c r="N65" s="142"/>
      <c r="O65" s="142"/>
      <c r="P65" s="142"/>
      <c r="Q65" s="142"/>
      <c r="R65" s="142"/>
      <c r="S65" s="142"/>
    </row>
    <row r="66" spans="1:19" ht="13.5" customHeight="1" x14ac:dyDescent="0.2">
      <c r="A66" s="151">
        <v>55</v>
      </c>
      <c r="B66" s="155" t="s">
        <v>113</v>
      </c>
      <c r="C66" s="153" t="s">
        <v>51</v>
      </c>
      <c r="D66" s="148">
        <f t="shared" si="2"/>
        <v>181652</v>
      </c>
      <c r="E66" s="148"/>
      <c r="F66" s="148"/>
      <c r="G66" s="148">
        <f t="shared" si="3"/>
        <v>181652</v>
      </c>
      <c r="H66" s="142"/>
      <c r="I66" s="142"/>
      <c r="J66" s="144"/>
      <c r="K66" s="142"/>
      <c r="L66" s="142"/>
      <c r="M66" s="142"/>
      <c r="N66" s="142"/>
      <c r="O66" s="142"/>
      <c r="P66" s="142"/>
      <c r="Q66" s="142">
        <f t="shared" si="7"/>
        <v>181652</v>
      </c>
      <c r="R66" s="142"/>
      <c r="S66" s="142">
        <v>181652</v>
      </c>
    </row>
    <row r="67" spans="1:19" ht="12" customHeight="1" x14ac:dyDescent="0.2">
      <c r="A67" s="151">
        <v>56</v>
      </c>
      <c r="B67" s="154" t="s">
        <v>114</v>
      </c>
      <c r="C67" s="153" t="s">
        <v>234</v>
      </c>
      <c r="D67" s="148">
        <f t="shared" si="2"/>
        <v>261041</v>
      </c>
      <c r="E67" s="148"/>
      <c r="F67" s="148"/>
      <c r="G67" s="148">
        <f t="shared" si="3"/>
        <v>261041</v>
      </c>
      <c r="H67" s="142"/>
      <c r="I67" s="142"/>
      <c r="J67" s="144"/>
      <c r="K67" s="142"/>
      <c r="L67" s="142"/>
      <c r="M67" s="142"/>
      <c r="N67" s="142"/>
      <c r="O67" s="142"/>
      <c r="P67" s="142"/>
      <c r="Q67" s="142">
        <f t="shared" si="7"/>
        <v>261041</v>
      </c>
      <c r="R67" s="142"/>
      <c r="S67" s="142">
        <v>261041</v>
      </c>
    </row>
    <row r="68" spans="1:19" ht="14.25" customHeight="1" x14ac:dyDescent="0.2">
      <c r="A68" s="151">
        <v>57</v>
      </c>
      <c r="B68" s="152" t="s">
        <v>115</v>
      </c>
      <c r="C68" s="153" t="s">
        <v>116</v>
      </c>
      <c r="D68" s="148">
        <f t="shared" si="2"/>
        <v>0</v>
      </c>
      <c r="E68" s="148"/>
      <c r="F68" s="148"/>
      <c r="G68" s="148">
        <f t="shared" si="3"/>
        <v>0</v>
      </c>
      <c r="H68" s="142"/>
      <c r="I68" s="142"/>
      <c r="J68" s="144"/>
      <c r="K68" s="142"/>
      <c r="L68" s="142"/>
      <c r="M68" s="142"/>
      <c r="N68" s="142"/>
      <c r="O68" s="142"/>
      <c r="P68" s="142"/>
      <c r="Q68" s="142"/>
      <c r="R68" s="142"/>
      <c r="S68" s="142"/>
    </row>
    <row r="69" spans="1:19" ht="12" customHeight="1" x14ac:dyDescent="0.2">
      <c r="A69" s="151">
        <v>58</v>
      </c>
      <c r="B69" s="154" t="s">
        <v>117</v>
      </c>
      <c r="C69" s="153" t="s">
        <v>235</v>
      </c>
      <c r="D69" s="148">
        <f t="shared" si="2"/>
        <v>84938</v>
      </c>
      <c r="E69" s="148"/>
      <c r="F69" s="148"/>
      <c r="G69" s="148">
        <f t="shared" si="3"/>
        <v>84938</v>
      </c>
      <c r="H69" s="142"/>
      <c r="I69" s="142"/>
      <c r="J69" s="144"/>
      <c r="K69" s="142">
        <f t="shared" si="5"/>
        <v>4168</v>
      </c>
      <c r="L69" s="142"/>
      <c r="M69" s="142">
        <v>4168</v>
      </c>
      <c r="N69" s="142">
        <f t="shared" si="6"/>
        <v>4073</v>
      </c>
      <c r="O69" s="142"/>
      <c r="P69" s="142">
        <v>4073</v>
      </c>
      <c r="Q69" s="142">
        <f t="shared" si="7"/>
        <v>76697</v>
      </c>
      <c r="R69" s="142"/>
      <c r="S69" s="142">
        <v>76697</v>
      </c>
    </row>
    <row r="70" spans="1:19" ht="13.5" customHeight="1" x14ac:dyDescent="0.2">
      <c r="A70" s="151">
        <v>59</v>
      </c>
      <c r="B70" s="155" t="s">
        <v>118</v>
      </c>
      <c r="C70" s="153" t="s">
        <v>325</v>
      </c>
      <c r="D70" s="148">
        <f t="shared" si="2"/>
        <v>0</v>
      </c>
      <c r="E70" s="148"/>
      <c r="F70" s="148"/>
      <c r="G70" s="148">
        <f t="shared" si="3"/>
        <v>0</v>
      </c>
      <c r="H70" s="142"/>
      <c r="I70" s="142"/>
      <c r="J70" s="144"/>
      <c r="K70" s="142"/>
      <c r="L70" s="142"/>
      <c r="M70" s="142"/>
      <c r="N70" s="142"/>
      <c r="O70" s="142"/>
      <c r="P70" s="142"/>
      <c r="Q70" s="142"/>
      <c r="R70" s="142"/>
      <c r="S70" s="142"/>
    </row>
    <row r="71" spans="1:19" ht="26.25" customHeight="1" x14ac:dyDescent="0.2">
      <c r="A71" s="151">
        <v>60</v>
      </c>
      <c r="B71" s="152" t="s">
        <v>119</v>
      </c>
      <c r="C71" s="153" t="s">
        <v>236</v>
      </c>
      <c r="D71" s="148"/>
      <c r="E71" s="148"/>
      <c r="F71" s="148"/>
      <c r="G71" s="148"/>
      <c r="H71" s="142"/>
      <c r="I71" s="142"/>
      <c r="J71" s="144"/>
      <c r="K71" s="142"/>
      <c r="L71" s="142"/>
      <c r="M71" s="142"/>
      <c r="N71" s="142"/>
      <c r="O71" s="142"/>
      <c r="P71" s="142"/>
      <c r="Q71" s="142"/>
      <c r="R71" s="142"/>
      <c r="S71" s="142"/>
    </row>
    <row r="72" spans="1:19" ht="26.25" customHeight="1" x14ac:dyDescent="0.2">
      <c r="A72" s="151">
        <v>61</v>
      </c>
      <c r="B72" s="152" t="s">
        <v>120</v>
      </c>
      <c r="C72" s="153" t="s">
        <v>237</v>
      </c>
      <c r="D72" s="148"/>
      <c r="E72" s="148"/>
      <c r="F72" s="148"/>
      <c r="G72" s="148"/>
      <c r="H72" s="142"/>
      <c r="I72" s="142"/>
      <c r="J72" s="144"/>
      <c r="K72" s="142"/>
      <c r="L72" s="142"/>
      <c r="M72" s="142"/>
      <c r="N72" s="142"/>
      <c r="O72" s="142"/>
      <c r="P72" s="142"/>
      <c r="Q72" s="142"/>
      <c r="R72" s="142"/>
      <c r="S72" s="142"/>
    </row>
    <row r="73" spans="1:19" x14ac:dyDescent="0.2">
      <c r="A73" s="151">
        <v>62</v>
      </c>
      <c r="B73" s="154" t="s">
        <v>121</v>
      </c>
      <c r="C73" s="153" t="s">
        <v>238</v>
      </c>
      <c r="D73" s="148">
        <f t="shared" si="2"/>
        <v>97489553</v>
      </c>
      <c r="E73" s="148">
        <f t="shared" si="8"/>
        <v>97489553</v>
      </c>
      <c r="F73" s="148">
        <v>3182389</v>
      </c>
      <c r="G73" s="148"/>
      <c r="H73" s="142">
        <f t="shared" si="4"/>
        <v>14815870</v>
      </c>
      <c r="I73" s="142">
        <v>14815870</v>
      </c>
      <c r="J73" s="144"/>
      <c r="K73" s="142">
        <f t="shared" si="5"/>
        <v>11841288</v>
      </c>
      <c r="L73" s="142">
        <v>11841288</v>
      </c>
      <c r="M73" s="142"/>
      <c r="N73" s="142">
        <f t="shared" si="6"/>
        <v>67851957</v>
      </c>
      <c r="O73" s="142">
        <v>67851957</v>
      </c>
      <c r="P73" s="142"/>
      <c r="Q73" s="142">
        <f t="shared" si="7"/>
        <v>2980438</v>
      </c>
      <c r="R73" s="142">
        <v>2980438</v>
      </c>
      <c r="S73" s="142"/>
    </row>
    <row r="74" spans="1:19" x14ac:dyDescent="0.2">
      <c r="A74" s="151">
        <v>63</v>
      </c>
      <c r="B74" s="154" t="s">
        <v>122</v>
      </c>
      <c r="C74" s="153" t="s">
        <v>50</v>
      </c>
      <c r="D74" s="148">
        <f t="shared" si="2"/>
        <v>65341489</v>
      </c>
      <c r="E74" s="148">
        <f t="shared" si="8"/>
        <v>65341489</v>
      </c>
      <c r="F74" s="148">
        <v>206425</v>
      </c>
      <c r="G74" s="148"/>
      <c r="H74" s="142">
        <f t="shared" si="4"/>
        <v>8966239</v>
      </c>
      <c r="I74" s="142">
        <v>8966239</v>
      </c>
      <c r="J74" s="144"/>
      <c r="K74" s="142">
        <f t="shared" si="5"/>
        <v>7164792</v>
      </c>
      <c r="L74" s="142">
        <v>7164792</v>
      </c>
      <c r="M74" s="142"/>
      <c r="N74" s="142">
        <f t="shared" si="6"/>
        <v>46836873</v>
      </c>
      <c r="O74" s="142">
        <v>46836873</v>
      </c>
      <c r="P74" s="142"/>
      <c r="Q74" s="142">
        <f t="shared" si="7"/>
        <v>2373585</v>
      </c>
      <c r="R74" s="142">
        <v>2373585</v>
      </c>
      <c r="S74" s="142"/>
    </row>
    <row r="75" spans="1:19" x14ac:dyDescent="0.2">
      <c r="A75" s="151">
        <v>64</v>
      </c>
      <c r="B75" s="154" t="s">
        <v>123</v>
      </c>
      <c r="C75" s="153" t="s">
        <v>239</v>
      </c>
      <c r="D75" s="148">
        <f t="shared" si="2"/>
        <v>125807343</v>
      </c>
      <c r="E75" s="148">
        <f t="shared" si="8"/>
        <v>125807343</v>
      </c>
      <c r="F75" s="148">
        <v>842903</v>
      </c>
      <c r="G75" s="148"/>
      <c r="H75" s="142">
        <f t="shared" si="4"/>
        <v>19509960</v>
      </c>
      <c r="I75" s="142">
        <v>19509960</v>
      </c>
      <c r="J75" s="144"/>
      <c r="K75" s="142">
        <f t="shared" si="5"/>
        <v>12362288</v>
      </c>
      <c r="L75" s="142">
        <v>12362288</v>
      </c>
      <c r="M75" s="142"/>
      <c r="N75" s="142">
        <f t="shared" si="6"/>
        <v>88341561</v>
      </c>
      <c r="O75" s="142">
        <v>88341561</v>
      </c>
      <c r="P75" s="142"/>
      <c r="Q75" s="142">
        <f t="shared" si="7"/>
        <v>5593534</v>
      </c>
      <c r="R75" s="142">
        <v>5593534</v>
      </c>
      <c r="S75" s="142"/>
    </row>
    <row r="76" spans="1:19" ht="25.5" x14ac:dyDescent="0.2">
      <c r="A76" s="151">
        <v>65</v>
      </c>
      <c r="B76" s="154" t="s">
        <v>124</v>
      </c>
      <c r="C76" s="153" t="s">
        <v>240</v>
      </c>
      <c r="D76" s="148">
        <f t="shared" si="2"/>
        <v>0</v>
      </c>
      <c r="E76" s="148">
        <f t="shared" si="8"/>
        <v>0</v>
      </c>
      <c r="F76" s="148"/>
      <c r="G76" s="148"/>
      <c r="H76" s="142"/>
      <c r="I76" s="142"/>
      <c r="J76" s="144"/>
      <c r="K76" s="142"/>
      <c r="L76" s="142"/>
      <c r="M76" s="142"/>
      <c r="N76" s="142"/>
      <c r="O76" s="142"/>
      <c r="P76" s="142"/>
      <c r="Q76" s="142"/>
      <c r="R76" s="142"/>
      <c r="S76" s="142"/>
    </row>
    <row r="77" spans="1:19" ht="25.5" x14ac:dyDescent="0.2">
      <c r="A77" s="151">
        <v>66</v>
      </c>
      <c r="B77" s="152" t="s">
        <v>125</v>
      </c>
      <c r="C77" s="153" t="s">
        <v>241</v>
      </c>
      <c r="D77" s="148">
        <f t="shared" ref="D77:D139" si="9">E77+G77</f>
        <v>60550</v>
      </c>
      <c r="E77" s="148">
        <f t="shared" si="8"/>
        <v>60550</v>
      </c>
      <c r="F77" s="148"/>
      <c r="G77" s="148"/>
      <c r="H77" s="142"/>
      <c r="I77" s="142"/>
      <c r="J77" s="144"/>
      <c r="K77" s="142"/>
      <c r="L77" s="142"/>
      <c r="M77" s="142"/>
      <c r="N77" s="142"/>
      <c r="O77" s="142"/>
      <c r="P77" s="142"/>
      <c r="Q77" s="142">
        <f t="shared" ref="Q77:Q139" si="10">R77+S77</f>
        <v>60550</v>
      </c>
      <c r="R77" s="142">
        <v>60550</v>
      </c>
      <c r="S77" s="142"/>
    </row>
    <row r="78" spans="1:19" ht="25.5" x14ac:dyDescent="0.2">
      <c r="A78" s="151">
        <v>67</v>
      </c>
      <c r="B78" s="154" t="s">
        <v>126</v>
      </c>
      <c r="C78" s="153" t="s">
        <v>242</v>
      </c>
      <c r="D78" s="148">
        <f t="shared" si="9"/>
        <v>0</v>
      </c>
      <c r="E78" s="148">
        <f t="shared" si="8"/>
        <v>0</v>
      </c>
      <c r="F78" s="148"/>
      <c r="G78" s="148"/>
      <c r="H78" s="142"/>
      <c r="I78" s="142"/>
      <c r="J78" s="144"/>
      <c r="K78" s="142"/>
      <c r="L78" s="142"/>
      <c r="M78" s="142"/>
      <c r="N78" s="142"/>
      <c r="O78" s="142"/>
      <c r="P78" s="142"/>
      <c r="Q78" s="142"/>
      <c r="R78" s="142"/>
      <c r="S78" s="142"/>
    </row>
    <row r="79" spans="1:19" ht="25.5" x14ac:dyDescent="0.2">
      <c r="A79" s="151">
        <v>68</v>
      </c>
      <c r="B79" s="154" t="s">
        <v>127</v>
      </c>
      <c r="C79" s="153" t="s">
        <v>243</v>
      </c>
      <c r="D79" s="148">
        <f t="shared" si="9"/>
        <v>0</v>
      </c>
      <c r="E79" s="148">
        <f t="shared" si="8"/>
        <v>0</v>
      </c>
      <c r="F79" s="148"/>
      <c r="G79" s="148"/>
      <c r="H79" s="142"/>
      <c r="I79" s="142"/>
      <c r="J79" s="144"/>
      <c r="K79" s="142"/>
      <c r="L79" s="142"/>
      <c r="M79" s="142"/>
      <c r="N79" s="142"/>
      <c r="O79" s="142"/>
      <c r="P79" s="142"/>
      <c r="Q79" s="142"/>
      <c r="R79" s="142"/>
      <c r="S79" s="142"/>
    </row>
    <row r="80" spans="1:19" ht="25.5" x14ac:dyDescent="0.2">
      <c r="A80" s="151">
        <v>69</v>
      </c>
      <c r="B80" s="152" t="s">
        <v>128</v>
      </c>
      <c r="C80" s="153" t="s">
        <v>244</v>
      </c>
      <c r="D80" s="148">
        <f t="shared" si="9"/>
        <v>13456</v>
      </c>
      <c r="E80" s="148">
        <f t="shared" si="8"/>
        <v>13456</v>
      </c>
      <c r="F80" s="148"/>
      <c r="G80" s="148"/>
      <c r="H80" s="142"/>
      <c r="I80" s="142"/>
      <c r="J80" s="144"/>
      <c r="K80" s="142"/>
      <c r="L80" s="142"/>
      <c r="M80" s="142"/>
      <c r="N80" s="142"/>
      <c r="O80" s="142"/>
      <c r="P80" s="142"/>
      <c r="Q80" s="142">
        <f t="shared" si="10"/>
        <v>13456</v>
      </c>
      <c r="R80" s="142">
        <v>13456</v>
      </c>
      <c r="S80" s="142"/>
    </row>
    <row r="81" spans="1:19" ht="25.5" x14ac:dyDescent="0.2">
      <c r="A81" s="151">
        <v>70</v>
      </c>
      <c r="B81" s="152" t="s">
        <v>129</v>
      </c>
      <c r="C81" s="153" t="s">
        <v>245</v>
      </c>
      <c r="D81" s="148"/>
      <c r="E81" s="148"/>
      <c r="F81" s="148"/>
      <c r="G81" s="148"/>
      <c r="H81" s="142"/>
      <c r="I81" s="142"/>
      <c r="J81" s="144"/>
      <c r="K81" s="142"/>
      <c r="L81" s="142"/>
      <c r="M81" s="142"/>
      <c r="N81" s="142"/>
      <c r="O81" s="142"/>
      <c r="P81" s="142"/>
      <c r="Q81" s="142"/>
      <c r="R81" s="142"/>
      <c r="S81" s="142"/>
    </row>
    <row r="82" spans="1:19" ht="25.5" x14ac:dyDescent="0.2">
      <c r="A82" s="151">
        <v>71</v>
      </c>
      <c r="B82" s="152" t="s">
        <v>130</v>
      </c>
      <c r="C82" s="153" t="s">
        <v>246</v>
      </c>
      <c r="D82" s="148"/>
      <c r="E82" s="148"/>
      <c r="F82" s="148"/>
      <c r="G82" s="148"/>
      <c r="H82" s="142"/>
      <c r="I82" s="142"/>
      <c r="J82" s="144"/>
      <c r="K82" s="142"/>
      <c r="L82" s="142"/>
      <c r="M82" s="142"/>
      <c r="N82" s="142"/>
      <c r="O82" s="142"/>
      <c r="P82" s="142"/>
      <c r="Q82" s="142"/>
      <c r="R82" s="142"/>
      <c r="S82" s="142"/>
    </row>
    <row r="83" spans="1:19" ht="13.5" customHeight="1" x14ac:dyDescent="0.2">
      <c r="A83" s="151">
        <v>72</v>
      </c>
      <c r="B83" s="155" t="s">
        <v>131</v>
      </c>
      <c r="C83" s="153" t="s">
        <v>132</v>
      </c>
      <c r="D83" s="148">
        <f t="shared" si="9"/>
        <v>77678964</v>
      </c>
      <c r="E83" s="148">
        <f t="shared" ref="E83:E139" si="11">I83+L83+O83+R83</f>
        <v>77537679</v>
      </c>
      <c r="F83" s="148">
        <v>1785578</v>
      </c>
      <c r="G83" s="148">
        <f t="shared" ref="G83:G110" si="12">J83+M83+P83+S83</f>
        <v>141285</v>
      </c>
      <c r="H83" s="142">
        <f t="shared" ref="H83:H139" si="13">I83+J83</f>
        <v>10126575</v>
      </c>
      <c r="I83" s="142">
        <v>10126575</v>
      </c>
      <c r="J83" s="144"/>
      <c r="K83" s="142">
        <f t="shared" ref="K83:K139" si="14">L83+M83</f>
        <v>12328944</v>
      </c>
      <c r="L83" s="142">
        <v>12328944</v>
      </c>
      <c r="M83" s="142"/>
      <c r="N83" s="142">
        <f t="shared" ref="N83:N139" si="15">O83+P83</f>
        <v>53057077</v>
      </c>
      <c r="O83" s="142">
        <v>53057077</v>
      </c>
      <c r="P83" s="142"/>
      <c r="Q83" s="142">
        <f t="shared" si="10"/>
        <v>2166368</v>
      </c>
      <c r="R83" s="142">
        <v>2025083</v>
      </c>
      <c r="S83" s="142">
        <v>141285</v>
      </c>
    </row>
    <row r="84" spans="1:19" x14ac:dyDescent="0.2">
      <c r="A84" s="151">
        <v>73</v>
      </c>
      <c r="B84" s="152" t="s">
        <v>133</v>
      </c>
      <c r="C84" s="153" t="s">
        <v>247</v>
      </c>
      <c r="D84" s="148">
        <f t="shared" si="9"/>
        <v>156525180</v>
      </c>
      <c r="E84" s="148">
        <f t="shared" si="11"/>
        <v>156525180</v>
      </c>
      <c r="F84" s="148">
        <v>1737412</v>
      </c>
      <c r="G84" s="148"/>
      <c r="H84" s="142">
        <f t="shared" si="13"/>
        <v>21868992</v>
      </c>
      <c r="I84" s="142">
        <v>21868992</v>
      </c>
      <c r="J84" s="144"/>
      <c r="K84" s="142">
        <f t="shared" si="14"/>
        <v>19848016</v>
      </c>
      <c r="L84" s="142">
        <v>19848016</v>
      </c>
      <c r="M84" s="142"/>
      <c r="N84" s="142">
        <f t="shared" si="15"/>
        <v>107935000</v>
      </c>
      <c r="O84" s="142">
        <v>107935000</v>
      </c>
      <c r="P84" s="142"/>
      <c r="Q84" s="142">
        <f t="shared" si="10"/>
        <v>6873172</v>
      </c>
      <c r="R84" s="142">
        <v>6873172</v>
      </c>
      <c r="S84" s="142"/>
    </row>
    <row r="85" spans="1:19" x14ac:dyDescent="0.2">
      <c r="A85" s="151">
        <v>74</v>
      </c>
      <c r="B85" s="155" t="s">
        <v>134</v>
      </c>
      <c r="C85" s="153" t="s">
        <v>35</v>
      </c>
      <c r="D85" s="148">
        <f t="shared" si="9"/>
        <v>105528021</v>
      </c>
      <c r="E85" s="148">
        <f t="shared" si="11"/>
        <v>105528021</v>
      </c>
      <c r="F85" s="148">
        <v>2277558</v>
      </c>
      <c r="G85" s="148"/>
      <c r="H85" s="142">
        <f t="shared" si="13"/>
        <v>14422698</v>
      </c>
      <c r="I85" s="142">
        <v>14422698</v>
      </c>
      <c r="J85" s="144"/>
      <c r="K85" s="142">
        <f t="shared" si="14"/>
        <v>11653728</v>
      </c>
      <c r="L85" s="142">
        <v>11653728</v>
      </c>
      <c r="M85" s="142"/>
      <c r="N85" s="142">
        <f t="shared" si="15"/>
        <v>73607784</v>
      </c>
      <c r="O85" s="142">
        <v>73607784</v>
      </c>
      <c r="P85" s="142"/>
      <c r="Q85" s="142">
        <f t="shared" si="10"/>
        <v>5843811</v>
      </c>
      <c r="R85" s="142">
        <v>5843811</v>
      </c>
      <c r="S85" s="142"/>
    </row>
    <row r="86" spans="1:19" x14ac:dyDescent="0.2">
      <c r="A86" s="151">
        <v>75</v>
      </c>
      <c r="B86" s="152" t="s">
        <v>135</v>
      </c>
      <c r="C86" s="153" t="s">
        <v>413</v>
      </c>
      <c r="D86" s="148">
        <f t="shared" si="9"/>
        <v>57616159</v>
      </c>
      <c r="E86" s="148">
        <f t="shared" si="11"/>
        <v>57605394</v>
      </c>
      <c r="F86" s="148">
        <v>2143382</v>
      </c>
      <c r="G86" s="148">
        <f t="shared" si="12"/>
        <v>10765</v>
      </c>
      <c r="H86" s="142">
        <f t="shared" si="13"/>
        <v>8390865</v>
      </c>
      <c r="I86" s="142">
        <v>8390865</v>
      </c>
      <c r="J86" s="144"/>
      <c r="K86" s="142">
        <f t="shared" si="14"/>
        <v>7735808</v>
      </c>
      <c r="L86" s="142">
        <v>7735808</v>
      </c>
      <c r="M86" s="142"/>
      <c r="N86" s="142">
        <f t="shared" si="15"/>
        <v>38926175</v>
      </c>
      <c r="O86" s="142">
        <v>38926175</v>
      </c>
      <c r="P86" s="142"/>
      <c r="Q86" s="142">
        <f t="shared" si="10"/>
        <v>2563311</v>
      </c>
      <c r="R86" s="142">
        <v>2552546</v>
      </c>
      <c r="S86" s="142">
        <v>10765</v>
      </c>
    </row>
    <row r="87" spans="1:19" x14ac:dyDescent="0.2">
      <c r="A87" s="151">
        <v>76</v>
      </c>
      <c r="B87" s="152" t="s">
        <v>136</v>
      </c>
      <c r="C87" s="153" t="s">
        <v>36</v>
      </c>
      <c r="D87" s="148">
        <f t="shared" si="9"/>
        <v>160153275</v>
      </c>
      <c r="E87" s="148">
        <f t="shared" si="11"/>
        <v>160153275</v>
      </c>
      <c r="F87" s="148">
        <v>11229531</v>
      </c>
      <c r="G87" s="148"/>
      <c r="H87" s="142">
        <f t="shared" si="13"/>
        <v>22842332</v>
      </c>
      <c r="I87" s="142">
        <v>22842332</v>
      </c>
      <c r="J87" s="144"/>
      <c r="K87" s="142">
        <f t="shared" si="14"/>
        <v>17380560</v>
      </c>
      <c r="L87" s="142">
        <v>17380560</v>
      </c>
      <c r="M87" s="142"/>
      <c r="N87" s="142">
        <f t="shared" si="15"/>
        <v>114452568</v>
      </c>
      <c r="O87" s="142">
        <v>114452568</v>
      </c>
      <c r="P87" s="142"/>
      <c r="Q87" s="142">
        <f t="shared" si="10"/>
        <v>5477815</v>
      </c>
      <c r="R87" s="142">
        <v>5477815</v>
      </c>
      <c r="S87" s="142"/>
    </row>
    <row r="88" spans="1:19" x14ac:dyDescent="0.2">
      <c r="A88" s="151">
        <v>77</v>
      </c>
      <c r="B88" s="152" t="s">
        <v>137</v>
      </c>
      <c r="C88" s="153" t="s">
        <v>49</v>
      </c>
      <c r="D88" s="148">
        <f t="shared" si="9"/>
        <v>185689</v>
      </c>
      <c r="E88" s="148"/>
      <c r="F88" s="148"/>
      <c r="G88" s="148">
        <f t="shared" si="12"/>
        <v>185689</v>
      </c>
      <c r="H88" s="142"/>
      <c r="I88" s="142"/>
      <c r="J88" s="144"/>
      <c r="K88" s="142"/>
      <c r="L88" s="142"/>
      <c r="M88" s="142"/>
      <c r="N88" s="142"/>
      <c r="O88" s="142"/>
      <c r="P88" s="142"/>
      <c r="Q88" s="142">
        <f t="shared" si="10"/>
        <v>185689</v>
      </c>
      <c r="R88" s="142"/>
      <c r="S88" s="142">
        <v>185689</v>
      </c>
    </row>
    <row r="89" spans="1:19" s="146" customFormat="1" x14ac:dyDescent="0.2">
      <c r="A89" s="151">
        <v>78</v>
      </c>
      <c r="B89" s="152" t="s">
        <v>138</v>
      </c>
      <c r="C89" s="153" t="s">
        <v>228</v>
      </c>
      <c r="D89" s="148">
        <f t="shared" si="9"/>
        <v>129490008</v>
      </c>
      <c r="E89" s="148">
        <f t="shared" si="11"/>
        <v>129490008</v>
      </c>
      <c r="F89" s="148">
        <v>3182389</v>
      </c>
      <c r="G89" s="148"/>
      <c r="H89" s="142">
        <f t="shared" si="13"/>
        <v>16268689</v>
      </c>
      <c r="I89" s="142">
        <v>16268689</v>
      </c>
      <c r="J89" s="144"/>
      <c r="K89" s="142">
        <f t="shared" si="14"/>
        <v>14167032</v>
      </c>
      <c r="L89" s="142">
        <v>14167032</v>
      </c>
      <c r="M89" s="142"/>
      <c r="N89" s="142">
        <f t="shared" si="15"/>
        <v>90797869</v>
      </c>
      <c r="O89" s="142">
        <v>90797869</v>
      </c>
      <c r="P89" s="142"/>
      <c r="Q89" s="142">
        <f t="shared" si="10"/>
        <v>8256418</v>
      </c>
      <c r="R89" s="142">
        <v>8256418</v>
      </c>
      <c r="S89" s="142"/>
    </row>
    <row r="90" spans="1:19" x14ac:dyDescent="0.2">
      <c r="A90" s="151">
        <v>79</v>
      </c>
      <c r="B90" s="152" t="s">
        <v>139</v>
      </c>
      <c r="C90" s="153" t="s">
        <v>309</v>
      </c>
      <c r="D90" s="148"/>
      <c r="E90" s="148"/>
      <c r="F90" s="148"/>
      <c r="G90" s="148"/>
      <c r="H90" s="142"/>
      <c r="I90" s="142"/>
      <c r="J90" s="144"/>
      <c r="K90" s="142"/>
      <c r="L90" s="142"/>
      <c r="M90" s="142"/>
      <c r="N90" s="142"/>
      <c r="O90" s="142"/>
      <c r="P90" s="142"/>
      <c r="Q90" s="142"/>
      <c r="R90" s="142"/>
      <c r="S90" s="142"/>
    </row>
    <row r="91" spans="1:19" x14ac:dyDescent="0.2">
      <c r="A91" s="151">
        <v>80</v>
      </c>
      <c r="B91" s="154" t="s">
        <v>140</v>
      </c>
      <c r="C91" s="153" t="s">
        <v>258</v>
      </c>
      <c r="D91" s="148"/>
      <c r="E91" s="148"/>
      <c r="F91" s="148"/>
      <c r="G91" s="148"/>
      <c r="H91" s="142"/>
      <c r="I91" s="142"/>
      <c r="J91" s="144"/>
      <c r="K91" s="142"/>
      <c r="L91" s="142"/>
      <c r="M91" s="142"/>
      <c r="N91" s="142"/>
      <c r="O91" s="142"/>
      <c r="P91" s="142"/>
      <c r="Q91" s="142"/>
      <c r="R91" s="142"/>
      <c r="S91" s="142"/>
    </row>
    <row r="92" spans="1:19" s="146" customFormat="1" ht="27" customHeight="1" x14ac:dyDescent="0.2">
      <c r="A92" s="357">
        <v>81</v>
      </c>
      <c r="B92" s="360" t="s">
        <v>141</v>
      </c>
      <c r="C92" s="158" t="s">
        <v>248</v>
      </c>
      <c r="D92" s="147">
        <f t="shared" si="9"/>
        <v>1330890</v>
      </c>
      <c r="E92" s="147">
        <f t="shared" si="11"/>
        <v>1330890</v>
      </c>
      <c r="F92" s="147">
        <v>1190385</v>
      </c>
      <c r="G92" s="147"/>
      <c r="H92" s="143">
        <f t="shared" si="13"/>
        <v>172612</v>
      </c>
      <c r="I92" s="143">
        <v>172612</v>
      </c>
      <c r="J92" s="145"/>
      <c r="K92" s="143">
        <f t="shared" si="14"/>
        <v>8336</v>
      </c>
      <c r="L92" s="143">
        <v>8336</v>
      </c>
      <c r="M92" s="143"/>
      <c r="N92" s="143">
        <f t="shared" si="15"/>
        <v>985782</v>
      </c>
      <c r="O92" s="143">
        <v>985782</v>
      </c>
      <c r="P92" s="143"/>
      <c r="Q92" s="143">
        <f t="shared" si="10"/>
        <v>164160</v>
      </c>
      <c r="R92" s="143">
        <v>164160</v>
      </c>
      <c r="S92" s="143"/>
    </row>
    <row r="93" spans="1:19" ht="44.25" customHeight="1" x14ac:dyDescent="0.2">
      <c r="A93" s="358"/>
      <c r="B93" s="361"/>
      <c r="C93" s="153" t="s">
        <v>307</v>
      </c>
      <c r="D93" s="148">
        <f t="shared" si="9"/>
        <v>1330890</v>
      </c>
      <c r="E93" s="148">
        <f t="shared" si="11"/>
        <v>1330890</v>
      </c>
      <c r="F93" s="148">
        <v>1190385</v>
      </c>
      <c r="G93" s="148"/>
      <c r="H93" s="142">
        <f t="shared" si="13"/>
        <v>172612</v>
      </c>
      <c r="I93" s="142">
        <v>172612</v>
      </c>
      <c r="J93" s="144"/>
      <c r="K93" s="142">
        <f t="shared" si="14"/>
        <v>8336</v>
      </c>
      <c r="L93" s="142">
        <v>8336</v>
      </c>
      <c r="M93" s="142"/>
      <c r="N93" s="142">
        <f t="shared" si="15"/>
        <v>985782</v>
      </c>
      <c r="O93" s="142">
        <v>985782</v>
      </c>
      <c r="P93" s="142"/>
      <c r="Q93" s="142">
        <f t="shared" si="10"/>
        <v>164160</v>
      </c>
      <c r="R93" s="142">
        <v>164160</v>
      </c>
      <c r="S93" s="142"/>
    </row>
    <row r="94" spans="1:19" ht="27.75" customHeight="1" x14ac:dyDescent="0.2">
      <c r="A94" s="358"/>
      <c r="B94" s="361"/>
      <c r="C94" s="153" t="s">
        <v>249</v>
      </c>
      <c r="D94" s="148"/>
      <c r="E94" s="148"/>
      <c r="F94" s="148"/>
      <c r="G94" s="148"/>
      <c r="H94" s="142"/>
      <c r="I94" s="142"/>
      <c r="J94" s="144"/>
      <c r="K94" s="142"/>
      <c r="L94" s="142"/>
      <c r="M94" s="142"/>
      <c r="N94" s="142"/>
      <c r="O94" s="142"/>
      <c r="P94" s="142"/>
      <c r="Q94" s="142"/>
      <c r="R94" s="142"/>
      <c r="S94" s="142"/>
    </row>
    <row r="95" spans="1:19" ht="45" customHeight="1" x14ac:dyDescent="0.2">
      <c r="A95" s="359"/>
      <c r="B95" s="362"/>
      <c r="C95" s="159" t="s">
        <v>308</v>
      </c>
      <c r="D95" s="148"/>
      <c r="E95" s="148"/>
      <c r="F95" s="148"/>
      <c r="G95" s="148"/>
      <c r="H95" s="142"/>
      <c r="I95" s="142"/>
      <c r="J95" s="144"/>
      <c r="K95" s="142"/>
      <c r="L95" s="142"/>
      <c r="M95" s="142"/>
      <c r="N95" s="142"/>
      <c r="O95" s="142"/>
      <c r="P95" s="142"/>
      <c r="Q95" s="142"/>
      <c r="R95" s="142"/>
      <c r="S95" s="142"/>
    </row>
    <row r="96" spans="1:19" ht="25.5" x14ac:dyDescent="0.2">
      <c r="A96" s="151">
        <v>82</v>
      </c>
      <c r="B96" s="154" t="s">
        <v>142</v>
      </c>
      <c r="C96" s="153" t="s">
        <v>48</v>
      </c>
      <c r="D96" s="148"/>
      <c r="E96" s="148"/>
      <c r="F96" s="148"/>
      <c r="G96" s="148"/>
      <c r="H96" s="142"/>
      <c r="I96" s="142"/>
      <c r="J96" s="144"/>
      <c r="K96" s="142"/>
      <c r="L96" s="142"/>
      <c r="M96" s="142"/>
      <c r="N96" s="142"/>
      <c r="O96" s="142"/>
      <c r="P96" s="142"/>
      <c r="Q96" s="142"/>
      <c r="R96" s="142"/>
      <c r="S96" s="142"/>
    </row>
    <row r="97" spans="1:19" x14ac:dyDescent="0.2">
      <c r="A97" s="151">
        <v>83</v>
      </c>
      <c r="B97" s="154" t="s">
        <v>143</v>
      </c>
      <c r="C97" s="153" t="s">
        <v>144</v>
      </c>
      <c r="D97" s="148">
        <f t="shared" si="9"/>
        <v>6101537</v>
      </c>
      <c r="E97" s="148">
        <f t="shared" si="11"/>
        <v>6101537</v>
      </c>
      <c r="F97" s="148">
        <v>1008043</v>
      </c>
      <c r="G97" s="148"/>
      <c r="H97" s="142"/>
      <c r="I97" s="142"/>
      <c r="J97" s="144"/>
      <c r="K97" s="142">
        <f t="shared" si="14"/>
        <v>1069092</v>
      </c>
      <c r="L97" s="142">
        <v>1069092</v>
      </c>
      <c r="M97" s="142"/>
      <c r="N97" s="142">
        <f t="shared" si="15"/>
        <v>4175317</v>
      </c>
      <c r="O97" s="142">
        <v>4175317</v>
      </c>
      <c r="P97" s="142"/>
      <c r="Q97" s="142">
        <f t="shared" si="10"/>
        <v>857128</v>
      </c>
      <c r="R97" s="142">
        <v>857128</v>
      </c>
      <c r="S97" s="142"/>
    </row>
    <row r="98" spans="1:19" x14ac:dyDescent="0.2">
      <c r="A98" s="151">
        <v>84</v>
      </c>
      <c r="B98" s="155" t="s">
        <v>145</v>
      </c>
      <c r="C98" s="153" t="s">
        <v>146</v>
      </c>
      <c r="D98" s="148">
        <f t="shared" si="9"/>
        <v>39102235</v>
      </c>
      <c r="E98" s="148">
        <f t="shared" si="11"/>
        <v>39102235</v>
      </c>
      <c r="F98" s="148">
        <v>6024175</v>
      </c>
      <c r="G98" s="148"/>
      <c r="H98" s="142">
        <f t="shared" si="13"/>
        <v>4411198</v>
      </c>
      <c r="I98" s="142">
        <v>4411198</v>
      </c>
      <c r="J98" s="144"/>
      <c r="K98" s="142">
        <f t="shared" si="14"/>
        <v>6033180</v>
      </c>
      <c r="L98" s="142">
        <v>6033180</v>
      </c>
      <c r="M98" s="142"/>
      <c r="N98" s="142">
        <f t="shared" si="15"/>
        <v>27715958</v>
      </c>
      <c r="O98" s="142">
        <v>27715958</v>
      </c>
      <c r="P98" s="142"/>
      <c r="Q98" s="142">
        <f t="shared" si="10"/>
        <v>941899</v>
      </c>
      <c r="R98" s="142">
        <v>941899</v>
      </c>
      <c r="S98" s="142"/>
    </row>
    <row r="99" spans="1:19" x14ac:dyDescent="0.2">
      <c r="A99" s="151">
        <v>85</v>
      </c>
      <c r="B99" s="154" t="s">
        <v>147</v>
      </c>
      <c r="C99" s="153" t="s">
        <v>27</v>
      </c>
      <c r="D99" s="148">
        <f t="shared" si="9"/>
        <v>14834766</v>
      </c>
      <c r="E99" s="148">
        <f t="shared" si="11"/>
        <v>14834766</v>
      </c>
      <c r="F99" s="148">
        <v>653680</v>
      </c>
      <c r="G99" s="148"/>
      <c r="H99" s="142">
        <f t="shared" si="13"/>
        <v>2157651</v>
      </c>
      <c r="I99" s="142">
        <v>2157651</v>
      </c>
      <c r="J99" s="144"/>
      <c r="K99" s="142">
        <f t="shared" si="14"/>
        <v>1471304</v>
      </c>
      <c r="L99" s="142">
        <v>1471304</v>
      </c>
      <c r="M99" s="142"/>
      <c r="N99" s="142">
        <f t="shared" si="15"/>
        <v>10424035</v>
      </c>
      <c r="O99" s="142">
        <v>10424035</v>
      </c>
      <c r="P99" s="142"/>
      <c r="Q99" s="142">
        <f t="shared" si="10"/>
        <v>781776</v>
      </c>
      <c r="R99" s="142">
        <v>781776</v>
      </c>
      <c r="S99" s="142"/>
    </row>
    <row r="100" spans="1:19" x14ac:dyDescent="0.2">
      <c r="A100" s="151">
        <v>86</v>
      </c>
      <c r="B100" s="155" t="s">
        <v>148</v>
      </c>
      <c r="C100" s="153" t="s">
        <v>12</v>
      </c>
      <c r="D100" s="148">
        <f t="shared" si="9"/>
        <v>14981349</v>
      </c>
      <c r="E100" s="148">
        <f t="shared" si="11"/>
        <v>14967893</v>
      </c>
      <c r="F100" s="148">
        <v>577991</v>
      </c>
      <c r="G100" s="148">
        <f t="shared" si="12"/>
        <v>13456</v>
      </c>
      <c r="H100" s="142">
        <f t="shared" si="13"/>
        <v>1721326</v>
      </c>
      <c r="I100" s="142">
        <v>1721326</v>
      </c>
      <c r="J100" s="144"/>
      <c r="K100" s="142">
        <f t="shared" si="14"/>
        <v>1346264</v>
      </c>
      <c r="L100" s="142">
        <v>1346264</v>
      </c>
      <c r="M100" s="142"/>
      <c r="N100" s="142">
        <f t="shared" si="15"/>
        <v>11487213</v>
      </c>
      <c r="O100" s="142">
        <v>11487213</v>
      </c>
      <c r="P100" s="142"/>
      <c r="Q100" s="142">
        <f t="shared" si="10"/>
        <v>426546</v>
      </c>
      <c r="R100" s="142">
        <v>413090</v>
      </c>
      <c r="S100" s="142">
        <v>13456</v>
      </c>
    </row>
    <row r="101" spans="1:19" x14ac:dyDescent="0.2">
      <c r="A101" s="151">
        <v>87</v>
      </c>
      <c r="B101" s="155" t="s">
        <v>149</v>
      </c>
      <c r="C101" s="153" t="s">
        <v>26</v>
      </c>
      <c r="D101" s="148">
        <f t="shared" si="9"/>
        <v>44251416</v>
      </c>
      <c r="E101" s="148">
        <f t="shared" si="11"/>
        <v>44251416</v>
      </c>
      <c r="F101" s="148">
        <v>5298247</v>
      </c>
      <c r="G101" s="148"/>
      <c r="H101" s="142">
        <f t="shared" si="13"/>
        <v>6098960</v>
      </c>
      <c r="I101" s="142">
        <v>6098960</v>
      </c>
      <c r="J101" s="144"/>
      <c r="K101" s="142">
        <f t="shared" si="14"/>
        <v>5020356</v>
      </c>
      <c r="L101" s="142">
        <v>5020356</v>
      </c>
      <c r="M101" s="142"/>
      <c r="N101" s="142">
        <f t="shared" si="15"/>
        <v>29231293</v>
      </c>
      <c r="O101" s="142">
        <v>29231293</v>
      </c>
      <c r="P101" s="142"/>
      <c r="Q101" s="142">
        <f t="shared" si="10"/>
        <v>3900807</v>
      </c>
      <c r="R101" s="142">
        <v>3900807</v>
      </c>
      <c r="S101" s="142"/>
    </row>
    <row r="102" spans="1:19" ht="13.5" customHeight="1" x14ac:dyDescent="0.2">
      <c r="A102" s="151">
        <v>88</v>
      </c>
      <c r="B102" s="154" t="s">
        <v>150</v>
      </c>
      <c r="C102" s="153" t="s">
        <v>42</v>
      </c>
      <c r="D102" s="148">
        <f t="shared" si="9"/>
        <v>20163526</v>
      </c>
      <c r="E102" s="148">
        <f t="shared" si="11"/>
        <v>20163526</v>
      </c>
      <c r="F102" s="148">
        <v>3182389</v>
      </c>
      <c r="G102" s="148"/>
      <c r="H102" s="142">
        <f t="shared" si="13"/>
        <v>2200804</v>
      </c>
      <c r="I102" s="142">
        <v>2200804</v>
      </c>
      <c r="J102" s="144"/>
      <c r="K102" s="142">
        <f t="shared" si="14"/>
        <v>2832156</v>
      </c>
      <c r="L102" s="142">
        <v>2832156</v>
      </c>
      <c r="M102" s="142"/>
      <c r="N102" s="142">
        <f t="shared" si="15"/>
        <v>14269401</v>
      </c>
      <c r="O102" s="142">
        <v>14269401</v>
      </c>
      <c r="P102" s="142"/>
      <c r="Q102" s="142">
        <f t="shared" si="10"/>
        <v>861165</v>
      </c>
      <c r="R102" s="142">
        <v>861165</v>
      </c>
      <c r="S102" s="142"/>
    </row>
    <row r="103" spans="1:19" x14ac:dyDescent="0.2">
      <c r="A103" s="151">
        <v>89</v>
      </c>
      <c r="B103" s="152" t="s">
        <v>152</v>
      </c>
      <c r="C103" s="153" t="s">
        <v>28</v>
      </c>
      <c r="D103" s="148">
        <f t="shared" si="9"/>
        <v>43979099</v>
      </c>
      <c r="E103" s="148">
        <f t="shared" si="11"/>
        <v>43911820</v>
      </c>
      <c r="F103" s="148">
        <v>3392254</v>
      </c>
      <c r="G103" s="148">
        <f t="shared" si="12"/>
        <v>67279</v>
      </c>
      <c r="H103" s="142">
        <f t="shared" si="13"/>
        <v>5816068</v>
      </c>
      <c r="I103" s="142">
        <v>5816068</v>
      </c>
      <c r="J103" s="144"/>
      <c r="K103" s="142">
        <f t="shared" si="14"/>
        <v>5526768</v>
      </c>
      <c r="L103" s="142">
        <v>5526768</v>
      </c>
      <c r="M103" s="142"/>
      <c r="N103" s="142">
        <f t="shared" si="15"/>
        <v>30200781</v>
      </c>
      <c r="O103" s="142">
        <v>30200781</v>
      </c>
      <c r="P103" s="142"/>
      <c r="Q103" s="142">
        <f t="shared" si="10"/>
        <v>2435482</v>
      </c>
      <c r="R103" s="142">
        <v>2368203</v>
      </c>
      <c r="S103" s="142">
        <v>67279</v>
      </c>
    </row>
    <row r="104" spans="1:19" x14ac:dyDescent="0.2">
      <c r="A104" s="151">
        <v>90</v>
      </c>
      <c r="B104" s="152" t="s">
        <v>153</v>
      </c>
      <c r="C104" s="153" t="s">
        <v>29</v>
      </c>
      <c r="D104" s="148">
        <f t="shared" si="9"/>
        <v>43680048</v>
      </c>
      <c r="E104" s="148">
        <f t="shared" si="11"/>
        <v>43680048</v>
      </c>
      <c r="F104" s="148">
        <v>1644521</v>
      </c>
      <c r="G104" s="148"/>
      <c r="H104" s="142">
        <f t="shared" si="13"/>
        <v>5159183</v>
      </c>
      <c r="I104" s="142">
        <v>5159183</v>
      </c>
      <c r="J104" s="144"/>
      <c r="K104" s="142">
        <f t="shared" si="14"/>
        <v>6887620</v>
      </c>
      <c r="L104" s="142">
        <v>6887620</v>
      </c>
      <c r="M104" s="142"/>
      <c r="N104" s="142">
        <f t="shared" si="15"/>
        <v>29243513</v>
      </c>
      <c r="O104" s="142">
        <v>29243513</v>
      </c>
      <c r="P104" s="142"/>
      <c r="Q104" s="142">
        <f t="shared" si="10"/>
        <v>2389732</v>
      </c>
      <c r="R104" s="142">
        <v>2389732</v>
      </c>
      <c r="S104" s="142"/>
    </row>
    <row r="105" spans="1:19" x14ac:dyDescent="0.2">
      <c r="A105" s="151">
        <v>91</v>
      </c>
      <c r="B105" s="155" t="s">
        <v>154</v>
      </c>
      <c r="C105" s="153" t="s">
        <v>14</v>
      </c>
      <c r="D105" s="148">
        <f t="shared" si="9"/>
        <v>14929800</v>
      </c>
      <c r="E105" s="148">
        <f t="shared" si="11"/>
        <v>14910962</v>
      </c>
      <c r="F105" s="148">
        <v>1001162</v>
      </c>
      <c r="G105" s="148">
        <f t="shared" si="12"/>
        <v>18838</v>
      </c>
      <c r="H105" s="142">
        <f t="shared" si="13"/>
        <v>2009013</v>
      </c>
      <c r="I105" s="142">
        <v>2009013</v>
      </c>
      <c r="J105" s="144"/>
      <c r="K105" s="142">
        <f t="shared" si="14"/>
        <v>1504648</v>
      </c>
      <c r="L105" s="142">
        <v>1504648</v>
      </c>
      <c r="M105" s="142"/>
      <c r="N105" s="142">
        <f t="shared" si="15"/>
        <v>10619562</v>
      </c>
      <c r="O105" s="142">
        <v>10619562</v>
      </c>
      <c r="P105" s="142"/>
      <c r="Q105" s="142">
        <f t="shared" si="10"/>
        <v>796577</v>
      </c>
      <c r="R105" s="142">
        <v>777739</v>
      </c>
      <c r="S105" s="142">
        <v>18838</v>
      </c>
    </row>
    <row r="106" spans="1:19" x14ac:dyDescent="0.2">
      <c r="A106" s="151">
        <v>92</v>
      </c>
      <c r="B106" s="152" t="s">
        <v>155</v>
      </c>
      <c r="C106" s="153" t="s">
        <v>30</v>
      </c>
      <c r="D106" s="148">
        <f t="shared" si="9"/>
        <v>26879847</v>
      </c>
      <c r="E106" s="148">
        <f t="shared" si="11"/>
        <v>26879847</v>
      </c>
      <c r="F106" s="148">
        <v>1169743</v>
      </c>
      <c r="G106" s="148"/>
      <c r="H106" s="142">
        <f t="shared" si="13"/>
        <v>3615264</v>
      </c>
      <c r="I106" s="142">
        <v>3615264</v>
      </c>
      <c r="J106" s="144"/>
      <c r="K106" s="142">
        <f t="shared" si="14"/>
        <v>3880408</v>
      </c>
      <c r="L106" s="142">
        <v>3880408</v>
      </c>
      <c r="M106" s="142"/>
      <c r="N106" s="142">
        <f t="shared" si="15"/>
        <v>18025149</v>
      </c>
      <c r="O106" s="142">
        <v>18025149</v>
      </c>
      <c r="P106" s="142"/>
      <c r="Q106" s="142">
        <f t="shared" si="10"/>
        <v>1359026</v>
      </c>
      <c r="R106" s="142">
        <v>1359026</v>
      </c>
      <c r="S106" s="142"/>
    </row>
    <row r="107" spans="1:19" x14ac:dyDescent="0.2">
      <c r="A107" s="151">
        <v>93</v>
      </c>
      <c r="B107" s="152" t="s">
        <v>156</v>
      </c>
      <c r="C107" s="153" t="s">
        <v>15</v>
      </c>
      <c r="D107" s="148">
        <f t="shared" si="9"/>
        <v>21483742</v>
      </c>
      <c r="E107" s="148">
        <f t="shared" si="11"/>
        <v>21440647</v>
      </c>
      <c r="F107" s="148">
        <v>922033</v>
      </c>
      <c r="G107" s="148">
        <f t="shared" si="12"/>
        <v>43095</v>
      </c>
      <c r="H107" s="142">
        <f t="shared" si="13"/>
        <v>2239162</v>
      </c>
      <c r="I107" s="142">
        <v>2239162</v>
      </c>
      <c r="J107" s="144"/>
      <c r="K107" s="142">
        <f t="shared" si="14"/>
        <v>3338568</v>
      </c>
      <c r="L107" s="142">
        <v>3338568</v>
      </c>
      <c r="M107" s="142"/>
      <c r="N107" s="142">
        <f t="shared" si="15"/>
        <v>14611573</v>
      </c>
      <c r="O107" s="142">
        <v>14607500</v>
      </c>
      <c r="P107" s="142">
        <v>4073</v>
      </c>
      <c r="Q107" s="142">
        <f t="shared" si="10"/>
        <v>1294439</v>
      </c>
      <c r="R107" s="142">
        <v>1255417</v>
      </c>
      <c r="S107" s="142">
        <v>39022</v>
      </c>
    </row>
    <row r="108" spans="1:19" x14ac:dyDescent="0.2">
      <c r="A108" s="151">
        <v>94</v>
      </c>
      <c r="B108" s="154" t="s">
        <v>157</v>
      </c>
      <c r="C108" s="153" t="s">
        <v>13</v>
      </c>
      <c r="D108" s="148">
        <f t="shared" si="9"/>
        <v>20473372</v>
      </c>
      <c r="E108" s="148">
        <f t="shared" si="11"/>
        <v>20470681</v>
      </c>
      <c r="F108" s="148">
        <v>1620438</v>
      </c>
      <c r="G108" s="148">
        <f t="shared" si="12"/>
        <v>2691</v>
      </c>
      <c r="H108" s="142"/>
      <c r="I108" s="142"/>
      <c r="J108" s="144"/>
      <c r="K108" s="142">
        <f t="shared" si="14"/>
        <v>3190604</v>
      </c>
      <c r="L108" s="142">
        <v>3190604</v>
      </c>
      <c r="M108" s="142"/>
      <c r="N108" s="142">
        <f t="shared" si="15"/>
        <v>17023073</v>
      </c>
      <c r="O108" s="142">
        <v>17023073</v>
      </c>
      <c r="P108" s="142"/>
      <c r="Q108" s="142">
        <f t="shared" si="10"/>
        <v>259695</v>
      </c>
      <c r="R108" s="142">
        <v>257004</v>
      </c>
      <c r="S108" s="142">
        <v>2691</v>
      </c>
    </row>
    <row r="109" spans="1:19" x14ac:dyDescent="0.2">
      <c r="A109" s="151">
        <v>95</v>
      </c>
      <c r="B109" s="155" t="s">
        <v>158</v>
      </c>
      <c r="C109" s="153" t="s">
        <v>31</v>
      </c>
      <c r="D109" s="148">
        <f t="shared" si="9"/>
        <v>15694258</v>
      </c>
      <c r="E109" s="148">
        <f t="shared" si="11"/>
        <v>15694258</v>
      </c>
      <c r="F109" s="148">
        <v>1919754</v>
      </c>
      <c r="G109" s="148"/>
      <c r="H109" s="142">
        <f t="shared" si="13"/>
        <v>2052166</v>
      </c>
      <c r="I109" s="142">
        <v>2052166</v>
      </c>
      <c r="J109" s="144"/>
      <c r="K109" s="142">
        <f t="shared" si="14"/>
        <v>2223628</v>
      </c>
      <c r="L109" s="142">
        <v>2223628</v>
      </c>
      <c r="M109" s="142"/>
      <c r="N109" s="142">
        <f t="shared" si="15"/>
        <v>10578828</v>
      </c>
      <c r="O109" s="142">
        <v>10578828</v>
      </c>
      <c r="P109" s="142"/>
      <c r="Q109" s="142">
        <f t="shared" si="10"/>
        <v>839636</v>
      </c>
      <c r="R109" s="142">
        <v>839636</v>
      </c>
      <c r="S109" s="142"/>
    </row>
    <row r="110" spans="1:19" x14ac:dyDescent="0.2">
      <c r="A110" s="151">
        <v>96</v>
      </c>
      <c r="B110" s="152" t="s">
        <v>160</v>
      </c>
      <c r="C110" s="153" t="s">
        <v>33</v>
      </c>
      <c r="D110" s="148">
        <f t="shared" si="9"/>
        <v>45547473</v>
      </c>
      <c r="E110" s="148">
        <f t="shared" si="11"/>
        <v>45539400</v>
      </c>
      <c r="F110" s="148">
        <v>5432423</v>
      </c>
      <c r="G110" s="148">
        <f t="shared" si="12"/>
        <v>8073</v>
      </c>
      <c r="H110" s="142">
        <f t="shared" si="13"/>
        <v>6640770</v>
      </c>
      <c r="I110" s="142">
        <v>6640770</v>
      </c>
      <c r="J110" s="144"/>
      <c r="K110" s="142">
        <f t="shared" si="14"/>
        <v>4916156</v>
      </c>
      <c r="L110" s="142">
        <v>4916156</v>
      </c>
      <c r="M110" s="142"/>
      <c r="N110" s="142">
        <f t="shared" si="15"/>
        <v>31166196</v>
      </c>
      <c r="O110" s="142">
        <v>31166196</v>
      </c>
      <c r="P110" s="142"/>
      <c r="Q110" s="142">
        <f t="shared" si="10"/>
        <v>2824351</v>
      </c>
      <c r="R110" s="142">
        <v>2816278</v>
      </c>
      <c r="S110" s="142">
        <v>8073</v>
      </c>
    </row>
    <row r="111" spans="1:19" x14ac:dyDescent="0.2">
      <c r="A111" s="151">
        <v>97</v>
      </c>
      <c r="B111" s="152" t="s">
        <v>162</v>
      </c>
      <c r="C111" s="153" t="s">
        <v>163</v>
      </c>
      <c r="D111" s="148"/>
      <c r="E111" s="148"/>
      <c r="F111" s="148"/>
      <c r="G111" s="148"/>
      <c r="H111" s="142"/>
      <c r="I111" s="142"/>
      <c r="J111" s="144"/>
      <c r="K111" s="142"/>
      <c r="L111" s="142"/>
      <c r="M111" s="142"/>
      <c r="N111" s="142"/>
      <c r="O111" s="142"/>
      <c r="P111" s="142"/>
      <c r="Q111" s="142"/>
      <c r="R111" s="142"/>
      <c r="S111" s="142"/>
    </row>
    <row r="112" spans="1:19" x14ac:dyDescent="0.2">
      <c r="A112" s="151">
        <v>98</v>
      </c>
      <c r="B112" s="152" t="s">
        <v>164</v>
      </c>
      <c r="C112" s="153" t="s">
        <v>165</v>
      </c>
      <c r="D112" s="148"/>
      <c r="E112" s="148"/>
      <c r="F112" s="148"/>
      <c r="G112" s="148"/>
      <c r="H112" s="142"/>
      <c r="I112" s="142"/>
      <c r="J112" s="144"/>
      <c r="K112" s="142"/>
      <c r="L112" s="142"/>
      <c r="M112" s="142"/>
      <c r="N112" s="142"/>
      <c r="O112" s="142"/>
      <c r="P112" s="142"/>
      <c r="Q112" s="142"/>
      <c r="R112" s="142"/>
      <c r="S112" s="142"/>
    </row>
    <row r="113" spans="1:19" x14ac:dyDescent="0.2">
      <c r="A113" s="151">
        <v>99</v>
      </c>
      <c r="B113" s="155" t="s">
        <v>166</v>
      </c>
      <c r="C113" s="153" t="s">
        <v>167</v>
      </c>
      <c r="D113" s="148"/>
      <c r="E113" s="148"/>
      <c r="F113" s="148"/>
      <c r="G113" s="148"/>
      <c r="H113" s="142"/>
      <c r="I113" s="142"/>
      <c r="J113" s="144"/>
      <c r="K113" s="142"/>
      <c r="L113" s="142"/>
      <c r="M113" s="142"/>
      <c r="N113" s="142"/>
      <c r="O113" s="142"/>
      <c r="P113" s="142"/>
      <c r="Q113" s="142"/>
      <c r="R113" s="142"/>
      <c r="S113" s="142"/>
    </row>
    <row r="114" spans="1:19" ht="15" customHeight="1" x14ac:dyDescent="0.2">
      <c r="A114" s="151">
        <v>100</v>
      </c>
      <c r="B114" s="155" t="s">
        <v>168</v>
      </c>
      <c r="C114" s="153" t="s">
        <v>169</v>
      </c>
      <c r="D114" s="148"/>
      <c r="E114" s="148"/>
      <c r="F114" s="148"/>
      <c r="G114" s="148"/>
      <c r="H114" s="142"/>
      <c r="I114" s="142"/>
      <c r="J114" s="144"/>
      <c r="K114" s="142"/>
      <c r="L114" s="142"/>
      <c r="M114" s="142"/>
      <c r="N114" s="142"/>
      <c r="O114" s="142"/>
      <c r="P114" s="142"/>
      <c r="Q114" s="142"/>
      <c r="R114" s="142"/>
      <c r="S114" s="142"/>
    </row>
    <row r="115" spans="1:19" ht="12.75" customHeight="1" x14ac:dyDescent="0.2">
      <c r="A115" s="151">
        <v>101</v>
      </c>
      <c r="B115" s="155" t="s">
        <v>170</v>
      </c>
      <c r="C115" s="153" t="s">
        <v>171</v>
      </c>
      <c r="D115" s="148"/>
      <c r="E115" s="148"/>
      <c r="F115" s="148"/>
      <c r="G115" s="148"/>
      <c r="H115" s="142"/>
      <c r="I115" s="142"/>
      <c r="J115" s="144"/>
      <c r="K115" s="142"/>
      <c r="L115" s="142"/>
      <c r="M115" s="142"/>
      <c r="N115" s="142"/>
      <c r="O115" s="142"/>
      <c r="P115" s="142"/>
      <c r="Q115" s="142"/>
      <c r="R115" s="142"/>
      <c r="S115" s="142"/>
    </row>
    <row r="116" spans="1:19" x14ac:dyDescent="0.2">
      <c r="A116" s="151">
        <v>102</v>
      </c>
      <c r="B116" s="155" t="s">
        <v>172</v>
      </c>
      <c r="C116" s="153" t="s">
        <v>173</v>
      </c>
      <c r="D116" s="148"/>
      <c r="E116" s="148"/>
      <c r="F116" s="148"/>
      <c r="G116" s="148"/>
      <c r="H116" s="142"/>
      <c r="I116" s="142"/>
      <c r="J116" s="144"/>
      <c r="K116" s="142"/>
      <c r="L116" s="142"/>
      <c r="M116" s="142"/>
      <c r="N116" s="142"/>
      <c r="O116" s="142"/>
      <c r="P116" s="142"/>
      <c r="Q116" s="142"/>
      <c r="R116" s="142"/>
      <c r="S116" s="142"/>
    </row>
    <row r="117" spans="1:19" ht="12.75" customHeight="1" x14ac:dyDescent="0.2">
      <c r="A117" s="151">
        <v>103</v>
      </c>
      <c r="B117" s="155" t="s">
        <v>174</v>
      </c>
      <c r="C117" s="153" t="s">
        <v>175</v>
      </c>
      <c r="D117" s="148"/>
      <c r="E117" s="148"/>
      <c r="F117" s="148"/>
      <c r="G117" s="148"/>
      <c r="H117" s="142"/>
      <c r="I117" s="142"/>
      <c r="J117" s="144"/>
      <c r="K117" s="142"/>
      <c r="L117" s="142"/>
      <c r="M117" s="142"/>
      <c r="N117" s="142"/>
      <c r="O117" s="142"/>
      <c r="P117" s="142"/>
      <c r="Q117" s="142"/>
      <c r="R117" s="142"/>
      <c r="S117" s="142"/>
    </row>
    <row r="118" spans="1:19" x14ac:dyDescent="0.2">
      <c r="A118" s="151">
        <v>104</v>
      </c>
      <c r="B118" s="160" t="s">
        <v>176</v>
      </c>
      <c r="C118" s="157" t="s">
        <v>177</v>
      </c>
      <c r="D118" s="148"/>
      <c r="E118" s="148"/>
      <c r="F118" s="148"/>
      <c r="G118" s="148"/>
      <c r="H118" s="142"/>
      <c r="I118" s="142"/>
      <c r="J118" s="144"/>
      <c r="K118" s="142"/>
      <c r="L118" s="142"/>
      <c r="M118" s="142"/>
      <c r="N118" s="142"/>
      <c r="O118" s="142"/>
      <c r="P118" s="142"/>
      <c r="Q118" s="142"/>
      <c r="R118" s="142"/>
      <c r="S118" s="142"/>
    </row>
    <row r="119" spans="1:19" x14ac:dyDescent="0.2">
      <c r="A119" s="151">
        <v>105</v>
      </c>
      <c r="B119" s="154" t="s">
        <v>178</v>
      </c>
      <c r="C119" s="153" t="s">
        <v>179</v>
      </c>
      <c r="D119" s="148"/>
      <c r="E119" s="148"/>
      <c r="F119" s="148"/>
      <c r="G119" s="148"/>
      <c r="H119" s="142"/>
      <c r="I119" s="142"/>
      <c r="J119" s="144"/>
      <c r="K119" s="142"/>
      <c r="L119" s="142"/>
      <c r="M119" s="142"/>
      <c r="N119" s="142"/>
      <c r="O119" s="142"/>
      <c r="P119" s="142"/>
      <c r="Q119" s="142"/>
      <c r="R119" s="142"/>
      <c r="S119" s="142"/>
    </row>
    <row r="120" spans="1:19" ht="16.5" customHeight="1" x14ac:dyDescent="0.2">
      <c r="A120" s="151">
        <v>106</v>
      </c>
      <c r="B120" s="155" t="s">
        <v>180</v>
      </c>
      <c r="C120" s="153" t="s">
        <v>181</v>
      </c>
      <c r="D120" s="148"/>
      <c r="E120" s="148"/>
      <c r="F120" s="148"/>
      <c r="G120" s="148"/>
      <c r="H120" s="142"/>
      <c r="I120" s="142"/>
      <c r="J120" s="144"/>
      <c r="K120" s="142"/>
      <c r="L120" s="142"/>
      <c r="M120" s="142"/>
      <c r="N120" s="142"/>
      <c r="O120" s="142"/>
      <c r="P120" s="142"/>
      <c r="Q120" s="142"/>
      <c r="R120" s="142"/>
      <c r="S120" s="142"/>
    </row>
    <row r="121" spans="1:19" ht="16.5" customHeight="1" x14ac:dyDescent="0.2">
      <c r="A121" s="151">
        <v>107</v>
      </c>
      <c r="B121" s="152" t="s">
        <v>182</v>
      </c>
      <c r="C121" s="161" t="s">
        <v>183</v>
      </c>
      <c r="D121" s="148"/>
      <c r="E121" s="148"/>
      <c r="F121" s="148"/>
      <c r="G121" s="148"/>
      <c r="H121" s="142"/>
      <c r="I121" s="142"/>
      <c r="J121" s="144"/>
      <c r="K121" s="142"/>
      <c r="L121" s="142"/>
      <c r="M121" s="142"/>
      <c r="N121" s="142"/>
      <c r="O121" s="142"/>
      <c r="P121" s="142"/>
      <c r="Q121" s="142"/>
      <c r="R121" s="142"/>
      <c r="S121" s="142"/>
    </row>
    <row r="122" spans="1:19" x14ac:dyDescent="0.2">
      <c r="A122" s="151">
        <v>108</v>
      </c>
      <c r="B122" s="155" t="s">
        <v>184</v>
      </c>
      <c r="C122" s="153" t="s">
        <v>261</v>
      </c>
      <c r="D122" s="148"/>
      <c r="E122" s="148"/>
      <c r="F122" s="148"/>
      <c r="G122" s="148"/>
      <c r="H122" s="142"/>
      <c r="I122" s="142"/>
      <c r="J122" s="144"/>
      <c r="K122" s="142"/>
      <c r="L122" s="142"/>
      <c r="M122" s="142"/>
      <c r="N122" s="142"/>
      <c r="O122" s="142"/>
      <c r="P122" s="142"/>
      <c r="Q122" s="142"/>
      <c r="R122" s="142"/>
      <c r="S122" s="142"/>
    </row>
    <row r="123" spans="1:19" x14ac:dyDescent="0.2">
      <c r="A123" s="151">
        <v>109</v>
      </c>
      <c r="B123" s="154" t="s">
        <v>185</v>
      </c>
      <c r="C123" s="153" t="s">
        <v>250</v>
      </c>
      <c r="D123" s="148"/>
      <c r="E123" s="148"/>
      <c r="F123" s="148"/>
      <c r="G123" s="148"/>
      <c r="H123" s="142"/>
      <c r="I123" s="142"/>
      <c r="J123" s="144"/>
      <c r="K123" s="142"/>
      <c r="L123" s="142"/>
      <c r="M123" s="142"/>
      <c r="N123" s="142"/>
      <c r="O123" s="142"/>
      <c r="P123" s="142"/>
      <c r="Q123" s="142"/>
      <c r="R123" s="142"/>
      <c r="S123" s="142"/>
    </row>
    <row r="124" spans="1:19" x14ac:dyDescent="0.2">
      <c r="A124" s="151">
        <v>110</v>
      </c>
      <c r="B124" s="152" t="s">
        <v>329</v>
      </c>
      <c r="C124" s="153" t="s">
        <v>317</v>
      </c>
      <c r="D124" s="148"/>
      <c r="E124" s="148"/>
      <c r="F124" s="148"/>
      <c r="G124" s="148"/>
      <c r="H124" s="142"/>
      <c r="I124" s="142"/>
      <c r="J124" s="144"/>
      <c r="K124" s="142"/>
      <c r="L124" s="142"/>
      <c r="M124" s="142"/>
      <c r="N124" s="142"/>
      <c r="O124" s="142"/>
      <c r="P124" s="142"/>
      <c r="Q124" s="142"/>
      <c r="R124" s="142"/>
      <c r="S124" s="142"/>
    </row>
    <row r="125" spans="1:19" x14ac:dyDescent="0.2">
      <c r="A125" s="151">
        <v>111</v>
      </c>
      <c r="B125" s="170" t="s">
        <v>418</v>
      </c>
      <c r="C125" s="171" t="s">
        <v>419</v>
      </c>
      <c r="D125" s="148"/>
      <c r="E125" s="148"/>
      <c r="F125" s="148"/>
      <c r="G125" s="148"/>
      <c r="H125" s="142"/>
      <c r="I125" s="142"/>
      <c r="J125" s="144"/>
      <c r="K125" s="142"/>
      <c r="L125" s="142"/>
      <c r="M125" s="142"/>
      <c r="N125" s="142"/>
      <c r="O125" s="142"/>
      <c r="P125" s="142"/>
      <c r="Q125" s="142"/>
      <c r="R125" s="142"/>
      <c r="S125" s="142"/>
    </row>
    <row r="126" spans="1:19" x14ac:dyDescent="0.2">
      <c r="A126" s="151">
        <v>112</v>
      </c>
      <c r="B126" s="154" t="s">
        <v>186</v>
      </c>
      <c r="C126" s="153" t="s">
        <v>320</v>
      </c>
      <c r="D126" s="148"/>
      <c r="E126" s="148"/>
      <c r="F126" s="148"/>
      <c r="G126" s="148"/>
      <c r="H126" s="142"/>
      <c r="I126" s="142"/>
      <c r="J126" s="144"/>
      <c r="K126" s="142"/>
      <c r="L126" s="142"/>
      <c r="M126" s="142"/>
      <c r="N126" s="142"/>
      <c r="O126" s="142"/>
      <c r="P126" s="142"/>
      <c r="Q126" s="142"/>
      <c r="R126" s="142"/>
      <c r="S126" s="142"/>
    </row>
    <row r="127" spans="1:19" x14ac:dyDescent="0.2">
      <c r="A127" s="151">
        <v>113</v>
      </c>
      <c r="B127" s="155" t="s">
        <v>187</v>
      </c>
      <c r="C127" s="153" t="s">
        <v>188</v>
      </c>
      <c r="D127" s="148"/>
      <c r="E127" s="148"/>
      <c r="F127" s="148"/>
      <c r="G127" s="148"/>
      <c r="H127" s="142"/>
      <c r="I127" s="142"/>
      <c r="J127" s="144"/>
      <c r="K127" s="142"/>
      <c r="L127" s="142"/>
      <c r="M127" s="142"/>
      <c r="N127" s="142"/>
      <c r="O127" s="142"/>
      <c r="P127" s="142"/>
      <c r="Q127" s="142"/>
      <c r="R127" s="142"/>
      <c r="S127" s="142"/>
    </row>
    <row r="128" spans="1:19" ht="25.5" x14ac:dyDescent="0.2">
      <c r="A128" s="151">
        <v>114</v>
      </c>
      <c r="B128" s="155" t="s">
        <v>189</v>
      </c>
      <c r="C128" s="162" t="s">
        <v>306</v>
      </c>
      <c r="D128" s="148"/>
      <c r="E128" s="148"/>
      <c r="F128" s="148"/>
      <c r="G128" s="148"/>
      <c r="H128" s="142"/>
      <c r="I128" s="142"/>
      <c r="J128" s="144"/>
      <c r="K128" s="142"/>
      <c r="L128" s="142"/>
      <c r="M128" s="142"/>
      <c r="N128" s="142"/>
      <c r="O128" s="142"/>
      <c r="P128" s="142"/>
      <c r="Q128" s="142"/>
      <c r="R128" s="142"/>
      <c r="S128" s="142"/>
    </row>
    <row r="129" spans="1:19" x14ac:dyDescent="0.2">
      <c r="A129" s="151">
        <v>115</v>
      </c>
      <c r="B129" s="155" t="s">
        <v>190</v>
      </c>
      <c r="C129" s="153" t="s">
        <v>225</v>
      </c>
      <c r="D129" s="148"/>
      <c r="E129" s="148"/>
      <c r="F129" s="148"/>
      <c r="G129" s="148"/>
      <c r="H129" s="142"/>
      <c r="I129" s="142"/>
      <c r="J129" s="144"/>
      <c r="K129" s="142"/>
      <c r="L129" s="142"/>
      <c r="M129" s="142"/>
      <c r="N129" s="142"/>
      <c r="O129" s="142"/>
      <c r="P129" s="142"/>
      <c r="Q129" s="142"/>
      <c r="R129" s="142"/>
      <c r="S129" s="142"/>
    </row>
    <row r="130" spans="1:19" x14ac:dyDescent="0.2">
      <c r="A130" s="151">
        <v>116</v>
      </c>
      <c r="B130" s="155" t="s">
        <v>191</v>
      </c>
      <c r="C130" s="153" t="s">
        <v>192</v>
      </c>
      <c r="D130" s="148">
        <f t="shared" si="9"/>
        <v>62365703</v>
      </c>
      <c r="E130" s="148">
        <f t="shared" si="11"/>
        <v>62365703</v>
      </c>
      <c r="F130" s="148"/>
      <c r="G130" s="148"/>
      <c r="H130" s="142">
        <f t="shared" si="13"/>
        <v>62365703</v>
      </c>
      <c r="I130" s="142">
        <v>62365703</v>
      </c>
      <c r="J130" s="144"/>
      <c r="K130" s="142"/>
      <c r="L130" s="142"/>
      <c r="M130" s="142"/>
      <c r="N130" s="142"/>
      <c r="O130" s="142"/>
      <c r="P130" s="142"/>
      <c r="Q130" s="142"/>
      <c r="R130" s="142"/>
      <c r="S130" s="142"/>
    </row>
    <row r="131" spans="1:19" x14ac:dyDescent="0.2">
      <c r="A131" s="151">
        <v>117</v>
      </c>
      <c r="B131" s="155" t="s">
        <v>193</v>
      </c>
      <c r="C131" s="153" t="s">
        <v>40</v>
      </c>
      <c r="D131" s="148"/>
      <c r="E131" s="148"/>
      <c r="F131" s="148"/>
      <c r="G131" s="148"/>
      <c r="H131" s="142"/>
      <c r="I131" s="142"/>
      <c r="J131" s="144"/>
      <c r="K131" s="142"/>
      <c r="L131" s="142"/>
      <c r="M131" s="142"/>
      <c r="N131" s="142"/>
      <c r="O131" s="142"/>
      <c r="P131" s="142"/>
      <c r="Q131" s="142"/>
      <c r="R131" s="142"/>
      <c r="S131" s="142"/>
    </row>
    <row r="132" spans="1:19" x14ac:dyDescent="0.2">
      <c r="A132" s="151">
        <v>118</v>
      </c>
      <c r="B132" s="152" t="s">
        <v>194</v>
      </c>
      <c r="C132" s="153" t="s">
        <v>45</v>
      </c>
      <c r="D132" s="148"/>
      <c r="E132" s="148"/>
      <c r="F132" s="148"/>
      <c r="G132" s="148"/>
      <c r="H132" s="142"/>
      <c r="I132" s="142"/>
      <c r="J132" s="144"/>
      <c r="K132" s="142"/>
      <c r="L132" s="142"/>
      <c r="M132" s="142"/>
      <c r="N132" s="142"/>
      <c r="O132" s="142"/>
      <c r="P132" s="142"/>
      <c r="Q132" s="142"/>
      <c r="R132" s="142"/>
      <c r="S132" s="142"/>
    </row>
    <row r="133" spans="1:19" x14ac:dyDescent="0.2">
      <c r="A133" s="151">
        <v>119</v>
      </c>
      <c r="B133" s="152" t="s">
        <v>195</v>
      </c>
      <c r="C133" s="153" t="s">
        <v>227</v>
      </c>
      <c r="D133" s="148"/>
      <c r="E133" s="148"/>
      <c r="F133" s="148"/>
      <c r="G133" s="148"/>
      <c r="H133" s="142"/>
      <c r="I133" s="142"/>
      <c r="J133" s="144"/>
      <c r="K133" s="142"/>
      <c r="L133" s="142"/>
      <c r="M133" s="142"/>
      <c r="N133" s="142"/>
      <c r="O133" s="142"/>
      <c r="P133" s="142"/>
      <c r="Q133" s="142"/>
      <c r="R133" s="142"/>
      <c r="S133" s="142"/>
    </row>
    <row r="134" spans="1:19" x14ac:dyDescent="0.2">
      <c r="A134" s="151">
        <v>120</v>
      </c>
      <c r="B134" s="152" t="s">
        <v>196</v>
      </c>
      <c r="C134" s="153" t="s">
        <v>47</v>
      </c>
      <c r="D134" s="148"/>
      <c r="E134" s="148"/>
      <c r="F134" s="148"/>
      <c r="G134" s="148"/>
      <c r="H134" s="142"/>
      <c r="I134" s="142"/>
      <c r="J134" s="144"/>
      <c r="K134" s="142"/>
      <c r="L134" s="142"/>
      <c r="M134" s="142"/>
      <c r="N134" s="142"/>
      <c r="O134" s="142"/>
      <c r="P134" s="142"/>
      <c r="Q134" s="142"/>
      <c r="R134" s="142"/>
      <c r="S134" s="142"/>
    </row>
    <row r="135" spans="1:19" x14ac:dyDescent="0.2">
      <c r="A135" s="151">
        <v>121</v>
      </c>
      <c r="B135" s="155" t="s">
        <v>197</v>
      </c>
      <c r="C135" s="153" t="s">
        <v>46</v>
      </c>
      <c r="D135" s="148"/>
      <c r="E135" s="148"/>
      <c r="F135" s="148"/>
      <c r="G135" s="148"/>
      <c r="H135" s="142"/>
      <c r="I135" s="142"/>
      <c r="J135" s="144"/>
      <c r="K135" s="142"/>
      <c r="L135" s="142"/>
      <c r="M135" s="142"/>
      <c r="N135" s="142"/>
      <c r="O135" s="142"/>
      <c r="P135" s="142"/>
      <c r="Q135" s="142"/>
      <c r="R135" s="142"/>
      <c r="S135" s="142"/>
    </row>
    <row r="136" spans="1:19" x14ac:dyDescent="0.2">
      <c r="A136" s="151">
        <v>122</v>
      </c>
      <c r="B136" s="155" t="s">
        <v>198</v>
      </c>
      <c r="C136" s="153" t="s">
        <v>199</v>
      </c>
      <c r="D136" s="148"/>
      <c r="E136" s="148"/>
      <c r="F136" s="148"/>
      <c r="G136" s="148"/>
      <c r="H136" s="142"/>
      <c r="I136" s="142"/>
      <c r="J136" s="144"/>
      <c r="K136" s="142"/>
      <c r="L136" s="142"/>
      <c r="M136" s="142"/>
      <c r="N136" s="142"/>
      <c r="O136" s="142"/>
      <c r="P136" s="142"/>
      <c r="Q136" s="142"/>
      <c r="R136" s="142"/>
      <c r="S136" s="142"/>
    </row>
    <row r="137" spans="1:19" ht="12.75" customHeight="1" x14ac:dyDescent="0.2">
      <c r="A137" s="151">
        <v>123</v>
      </c>
      <c r="B137" s="155" t="s">
        <v>200</v>
      </c>
      <c r="C137" s="232" t="s">
        <v>468</v>
      </c>
      <c r="D137" s="148"/>
      <c r="E137" s="148"/>
      <c r="F137" s="148"/>
      <c r="G137" s="148"/>
      <c r="H137" s="142"/>
      <c r="I137" s="142"/>
      <c r="J137" s="144"/>
      <c r="K137" s="142"/>
      <c r="L137" s="142"/>
      <c r="M137" s="142"/>
      <c r="N137" s="142"/>
      <c r="O137" s="142"/>
      <c r="P137" s="142"/>
      <c r="Q137" s="142"/>
      <c r="R137" s="142"/>
      <c r="S137" s="142"/>
    </row>
    <row r="138" spans="1:19" x14ac:dyDescent="0.2">
      <c r="A138" s="151">
        <v>124</v>
      </c>
      <c r="B138" s="152" t="s">
        <v>201</v>
      </c>
      <c r="C138" s="153" t="s">
        <v>226</v>
      </c>
      <c r="D138" s="148">
        <f t="shared" si="9"/>
        <v>68409870</v>
      </c>
      <c r="E138" s="148">
        <f t="shared" si="11"/>
        <v>68409870</v>
      </c>
      <c r="F138" s="148">
        <v>344042</v>
      </c>
      <c r="G138" s="148"/>
      <c r="H138" s="142">
        <f t="shared" si="13"/>
        <v>10855382</v>
      </c>
      <c r="I138" s="142">
        <v>10855382</v>
      </c>
      <c r="J138" s="144"/>
      <c r="K138" s="142">
        <f t="shared" si="14"/>
        <v>7469056</v>
      </c>
      <c r="L138" s="142">
        <v>7469056</v>
      </c>
      <c r="M138" s="142"/>
      <c r="N138" s="142">
        <f t="shared" si="15"/>
        <v>46726889</v>
      </c>
      <c r="O138" s="142">
        <v>46726889</v>
      </c>
      <c r="P138" s="142"/>
      <c r="Q138" s="142">
        <f t="shared" si="10"/>
        <v>3358543</v>
      </c>
      <c r="R138" s="142">
        <v>3358543</v>
      </c>
      <c r="S138" s="142"/>
    </row>
    <row r="139" spans="1:19" ht="24.75" customHeight="1" x14ac:dyDescent="0.2">
      <c r="A139" s="151">
        <v>125</v>
      </c>
      <c r="B139" s="154" t="s">
        <v>202</v>
      </c>
      <c r="C139" s="232" t="s">
        <v>459</v>
      </c>
      <c r="D139" s="148">
        <f t="shared" si="9"/>
        <v>90571947</v>
      </c>
      <c r="E139" s="148">
        <f t="shared" si="11"/>
        <v>90571947</v>
      </c>
      <c r="F139" s="148">
        <v>887628</v>
      </c>
      <c r="G139" s="148"/>
      <c r="H139" s="142">
        <f t="shared" si="13"/>
        <v>15746058</v>
      </c>
      <c r="I139" s="142">
        <v>15746058</v>
      </c>
      <c r="J139" s="144"/>
      <c r="K139" s="142">
        <f t="shared" si="14"/>
        <v>8310992</v>
      </c>
      <c r="L139" s="142">
        <v>8310992</v>
      </c>
      <c r="M139" s="142"/>
      <c r="N139" s="142">
        <f t="shared" si="15"/>
        <v>65664497</v>
      </c>
      <c r="O139" s="142">
        <v>65664497</v>
      </c>
      <c r="P139" s="142"/>
      <c r="Q139" s="142">
        <f t="shared" si="10"/>
        <v>850400</v>
      </c>
      <c r="R139" s="142">
        <v>850400</v>
      </c>
      <c r="S139" s="142"/>
    </row>
    <row r="140" spans="1:19" x14ac:dyDescent="0.2">
      <c r="A140" s="151">
        <v>126</v>
      </c>
      <c r="B140" s="155" t="s">
        <v>203</v>
      </c>
      <c r="C140" s="153" t="s">
        <v>204</v>
      </c>
      <c r="D140" s="148"/>
      <c r="E140" s="148"/>
      <c r="F140" s="148"/>
      <c r="G140" s="148"/>
      <c r="H140" s="142"/>
      <c r="I140" s="142"/>
      <c r="J140" s="144"/>
      <c r="K140" s="142"/>
      <c r="L140" s="142"/>
      <c r="M140" s="142"/>
      <c r="N140" s="142"/>
      <c r="O140" s="142"/>
      <c r="P140" s="142"/>
      <c r="Q140" s="142"/>
      <c r="R140" s="142"/>
      <c r="S140" s="142"/>
    </row>
    <row r="141" spans="1:19" x14ac:dyDescent="0.2">
      <c r="A141" s="151">
        <v>127</v>
      </c>
      <c r="B141" s="152" t="s">
        <v>205</v>
      </c>
      <c r="C141" s="153" t="s">
        <v>206</v>
      </c>
      <c r="D141" s="148"/>
      <c r="E141" s="148"/>
      <c r="F141" s="148"/>
      <c r="G141" s="148"/>
      <c r="H141" s="142"/>
      <c r="I141" s="142"/>
      <c r="J141" s="144"/>
      <c r="K141" s="142"/>
      <c r="L141" s="142"/>
      <c r="M141" s="142"/>
      <c r="N141" s="142"/>
      <c r="O141" s="142"/>
      <c r="P141" s="142"/>
      <c r="Q141" s="142"/>
      <c r="R141" s="142"/>
      <c r="S141" s="142"/>
    </row>
    <row r="142" spans="1:19" x14ac:dyDescent="0.2">
      <c r="A142" s="151">
        <v>128</v>
      </c>
      <c r="B142" s="155" t="s">
        <v>207</v>
      </c>
      <c r="C142" s="153" t="s">
        <v>208</v>
      </c>
      <c r="D142" s="148"/>
      <c r="E142" s="148"/>
      <c r="F142" s="148"/>
      <c r="G142" s="148"/>
      <c r="H142" s="142"/>
      <c r="I142" s="142"/>
      <c r="J142" s="144"/>
      <c r="K142" s="142"/>
      <c r="L142" s="142"/>
      <c r="M142" s="142"/>
      <c r="N142" s="142"/>
      <c r="O142" s="142"/>
      <c r="P142" s="142"/>
      <c r="Q142" s="142"/>
      <c r="R142" s="142"/>
      <c r="S142" s="142"/>
    </row>
    <row r="143" spans="1:19" x14ac:dyDescent="0.2">
      <c r="A143" s="151">
        <v>129</v>
      </c>
      <c r="B143" s="163" t="s">
        <v>251</v>
      </c>
      <c r="C143" s="164" t="s">
        <v>252</v>
      </c>
      <c r="D143" s="148"/>
      <c r="E143" s="148"/>
      <c r="F143" s="148"/>
      <c r="G143" s="148"/>
      <c r="H143" s="142"/>
      <c r="I143" s="142"/>
      <c r="J143" s="144"/>
      <c r="K143" s="142"/>
      <c r="L143" s="142"/>
      <c r="M143" s="142"/>
      <c r="N143" s="142"/>
      <c r="O143" s="142"/>
      <c r="P143" s="142"/>
      <c r="Q143" s="142"/>
      <c r="R143" s="142"/>
      <c r="S143" s="142"/>
    </row>
    <row r="144" spans="1:19" x14ac:dyDescent="0.2">
      <c r="A144" s="151">
        <v>130</v>
      </c>
      <c r="B144" s="165" t="s">
        <v>253</v>
      </c>
      <c r="C144" s="164" t="s">
        <v>254</v>
      </c>
      <c r="D144" s="148"/>
      <c r="E144" s="148"/>
      <c r="F144" s="148"/>
      <c r="G144" s="148"/>
      <c r="H144" s="142"/>
      <c r="I144" s="142"/>
      <c r="J144" s="144"/>
      <c r="K144" s="142"/>
      <c r="L144" s="142"/>
      <c r="M144" s="142"/>
      <c r="N144" s="142"/>
      <c r="O144" s="142"/>
      <c r="P144" s="142"/>
      <c r="Q144" s="142"/>
      <c r="R144" s="142"/>
      <c r="S144" s="142"/>
    </row>
    <row r="145" spans="1:19" x14ac:dyDescent="0.2">
      <c r="A145" s="151">
        <v>131</v>
      </c>
      <c r="B145" s="166" t="s">
        <v>255</v>
      </c>
      <c r="C145" s="167" t="s">
        <v>416</v>
      </c>
      <c r="D145" s="148"/>
      <c r="E145" s="148"/>
      <c r="F145" s="148"/>
      <c r="G145" s="148"/>
      <c r="H145" s="142"/>
      <c r="I145" s="142"/>
      <c r="J145" s="144"/>
      <c r="K145" s="142"/>
      <c r="L145" s="142"/>
      <c r="M145" s="142"/>
      <c r="N145" s="142"/>
      <c r="O145" s="142"/>
      <c r="P145" s="142"/>
      <c r="Q145" s="142"/>
      <c r="R145" s="142"/>
      <c r="S145" s="142"/>
    </row>
    <row r="146" spans="1:19" x14ac:dyDescent="0.2">
      <c r="A146" s="151">
        <v>132</v>
      </c>
      <c r="B146" s="151" t="s">
        <v>259</v>
      </c>
      <c r="C146" s="168" t="s">
        <v>260</v>
      </c>
      <c r="D146" s="148"/>
      <c r="E146" s="148"/>
      <c r="F146" s="148"/>
      <c r="G146" s="148"/>
      <c r="H146" s="142"/>
      <c r="I146" s="142"/>
      <c r="J146" s="144"/>
      <c r="K146" s="142"/>
      <c r="L146" s="142"/>
      <c r="M146" s="142"/>
      <c r="N146" s="142"/>
      <c r="O146" s="142"/>
      <c r="P146" s="142"/>
      <c r="Q146" s="142"/>
      <c r="R146" s="142"/>
      <c r="S146" s="142"/>
    </row>
    <row r="147" spans="1:19" x14ac:dyDescent="0.2">
      <c r="A147" s="151">
        <v>133</v>
      </c>
      <c r="B147" s="169" t="s">
        <v>311</v>
      </c>
      <c r="C147" s="168" t="s">
        <v>310</v>
      </c>
      <c r="D147" s="148"/>
      <c r="E147" s="148"/>
      <c r="F147" s="148"/>
      <c r="G147" s="148"/>
      <c r="H147" s="142"/>
      <c r="I147" s="142"/>
      <c r="J147" s="144"/>
      <c r="K147" s="142"/>
      <c r="L147" s="142"/>
      <c r="M147" s="142"/>
      <c r="N147" s="142"/>
      <c r="O147" s="142"/>
      <c r="P147" s="142"/>
      <c r="Q147" s="142"/>
      <c r="R147" s="142"/>
      <c r="S147" s="142"/>
    </row>
    <row r="148" spans="1:19" x14ac:dyDescent="0.2">
      <c r="A148" s="151">
        <v>134</v>
      </c>
      <c r="B148" s="169" t="s">
        <v>319</v>
      </c>
      <c r="C148" s="168" t="s">
        <v>316</v>
      </c>
      <c r="D148" s="148"/>
      <c r="E148" s="148"/>
      <c r="F148" s="148"/>
      <c r="G148" s="148"/>
      <c r="H148" s="142"/>
      <c r="I148" s="142"/>
      <c r="J148" s="144"/>
      <c r="K148" s="142"/>
      <c r="L148" s="142"/>
      <c r="M148" s="142"/>
      <c r="N148" s="142"/>
      <c r="O148" s="142"/>
      <c r="P148" s="142"/>
      <c r="Q148" s="142"/>
      <c r="R148" s="142"/>
      <c r="S148" s="142"/>
    </row>
    <row r="149" spans="1:19" ht="14.25" customHeight="1" x14ac:dyDescent="0.2">
      <c r="A149" s="151">
        <v>135</v>
      </c>
      <c r="B149" s="169" t="s">
        <v>411</v>
      </c>
      <c r="C149" s="157" t="s">
        <v>412</v>
      </c>
      <c r="D149" s="148"/>
      <c r="E149" s="148"/>
      <c r="F149" s="148"/>
      <c r="G149" s="148"/>
      <c r="H149" s="142"/>
      <c r="I149" s="142"/>
      <c r="J149" s="144"/>
      <c r="K149" s="142"/>
      <c r="L149" s="142"/>
      <c r="M149" s="142"/>
      <c r="N149" s="142"/>
      <c r="O149" s="142"/>
      <c r="P149" s="142"/>
      <c r="Q149" s="142"/>
      <c r="R149" s="142"/>
      <c r="S149" s="142"/>
    </row>
    <row r="150" spans="1:19" x14ac:dyDescent="0.2">
      <c r="D150" s="149"/>
    </row>
  </sheetData>
  <mergeCells count="29">
    <mergeCell ref="A1:S1"/>
    <mergeCell ref="A9:C9"/>
    <mergeCell ref="A11:C11"/>
    <mergeCell ref="E4:G4"/>
    <mergeCell ref="A8:C8"/>
    <mergeCell ref="A10:C10"/>
    <mergeCell ref="A3:A7"/>
    <mergeCell ref="B3:B7"/>
    <mergeCell ref="C3:C7"/>
    <mergeCell ref="D3:S3"/>
    <mergeCell ref="E5:E7"/>
    <mergeCell ref="D4:D7"/>
    <mergeCell ref="F6:F7"/>
    <mergeCell ref="G5:G7"/>
    <mergeCell ref="H4:S4"/>
    <mergeCell ref="A92:A95"/>
    <mergeCell ref="B92:B95"/>
    <mergeCell ref="H6:H7"/>
    <mergeCell ref="H5:J5"/>
    <mergeCell ref="I6:J6"/>
    <mergeCell ref="K5:M5"/>
    <mergeCell ref="N5:P5"/>
    <mergeCell ref="Q5:S5"/>
    <mergeCell ref="K6:K7"/>
    <mergeCell ref="L6:M6"/>
    <mergeCell ref="N6:N7"/>
    <mergeCell ref="O6:P6"/>
    <mergeCell ref="Q6:Q7"/>
    <mergeCell ref="R6:S6"/>
  </mergeCells>
  <pageMargins left="0.59055118110236227" right="0.39370078740157483" top="0.19685039370078741" bottom="0" header="0" footer="0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0"/>
  <sheetViews>
    <sheetView zoomScale="90" zoomScaleNormal="90" workbookViewId="0">
      <pane xSplit="3" ySplit="12" topLeftCell="D128" activePane="bottomRight" state="frozen"/>
      <selection pane="topRight" activeCell="D1" sqref="D1"/>
      <selection pane="bottomLeft" activeCell="A11" sqref="A11"/>
      <selection pane="bottomRight" activeCell="K23" sqref="K23"/>
    </sheetView>
  </sheetViews>
  <sheetFormatPr defaultColWidth="9.140625" defaultRowHeight="12.75" x14ac:dyDescent="0.2"/>
  <cols>
    <col min="1" max="1" width="5.5703125" style="150" customWidth="1"/>
    <col min="2" max="2" width="9.42578125" style="150" customWidth="1"/>
    <col min="3" max="3" width="44.42578125" style="172" customWidth="1"/>
    <col min="4" max="4" width="20.28515625" style="150" customWidth="1"/>
    <col min="5" max="5" width="20.5703125" style="149" customWidth="1"/>
    <col min="6" max="6" width="20.7109375" style="150" customWidth="1"/>
    <col min="7" max="16384" width="9.140625" style="150"/>
  </cols>
  <sheetData>
    <row r="1" spans="1:6" s="146" customFormat="1" ht="15.75" customHeight="1" x14ac:dyDescent="0.2">
      <c r="A1" s="368" t="s">
        <v>433</v>
      </c>
      <c r="B1" s="368"/>
      <c r="C1" s="368"/>
      <c r="D1" s="368"/>
      <c r="E1" s="368"/>
      <c r="F1" s="368"/>
    </row>
    <row r="2" spans="1:6" ht="13.5" thickBot="1" x14ac:dyDescent="0.25"/>
    <row r="3" spans="1:6" s="6" customFormat="1" ht="18.75" customHeight="1" x14ac:dyDescent="0.2">
      <c r="A3" s="391" t="s">
        <v>333</v>
      </c>
      <c r="B3" s="394" t="s">
        <v>334</v>
      </c>
      <c r="C3" s="396" t="s">
        <v>335</v>
      </c>
      <c r="D3" s="401" t="s">
        <v>445</v>
      </c>
      <c r="E3" s="402"/>
      <c r="F3" s="403"/>
    </row>
    <row r="4" spans="1:6" s="6" customFormat="1" ht="16.5" customHeight="1" x14ac:dyDescent="0.2">
      <c r="A4" s="392"/>
      <c r="B4" s="371"/>
      <c r="C4" s="386"/>
      <c r="D4" s="397" t="s">
        <v>229</v>
      </c>
      <c r="E4" s="351" t="s">
        <v>274</v>
      </c>
      <c r="F4" s="388"/>
    </row>
    <row r="5" spans="1:6" s="6" customFormat="1" ht="17.25" customHeight="1" x14ac:dyDescent="0.2">
      <c r="A5" s="392"/>
      <c r="B5" s="371"/>
      <c r="C5" s="386"/>
      <c r="D5" s="392"/>
      <c r="E5" s="376" t="s">
        <v>446</v>
      </c>
      <c r="F5" s="385" t="s">
        <v>447</v>
      </c>
    </row>
    <row r="6" spans="1:6" s="6" customFormat="1" ht="14.25" customHeight="1" x14ac:dyDescent="0.2">
      <c r="A6" s="392"/>
      <c r="B6" s="371"/>
      <c r="C6" s="386"/>
      <c r="D6" s="392"/>
      <c r="E6" s="399"/>
      <c r="F6" s="386"/>
    </row>
    <row r="7" spans="1:6" s="6" customFormat="1" ht="15" customHeight="1" x14ac:dyDescent="0.2">
      <c r="A7" s="392"/>
      <c r="B7" s="371"/>
      <c r="C7" s="386"/>
      <c r="D7" s="392"/>
      <c r="E7" s="399"/>
      <c r="F7" s="386"/>
    </row>
    <row r="8" spans="1:6" s="6" customFormat="1" ht="18" customHeight="1" thickBot="1" x14ac:dyDescent="0.25">
      <c r="A8" s="393"/>
      <c r="B8" s="395"/>
      <c r="C8" s="387"/>
      <c r="D8" s="398"/>
      <c r="E8" s="400"/>
      <c r="F8" s="387"/>
    </row>
    <row r="9" spans="1:6" s="146" customFormat="1" x14ac:dyDescent="0.2">
      <c r="A9" s="389" t="s">
        <v>229</v>
      </c>
      <c r="B9" s="389"/>
      <c r="C9" s="390"/>
      <c r="D9" s="222">
        <f>SUM(D10:D12)</f>
        <v>85142732</v>
      </c>
      <c r="E9" s="223">
        <f>SUM(E10:E12)</f>
        <v>15068851</v>
      </c>
      <c r="F9" s="224">
        <f>SUM(F10:F12)</f>
        <v>70073881</v>
      </c>
    </row>
    <row r="10" spans="1:6" x14ac:dyDescent="0.2">
      <c r="A10" s="354" t="s">
        <v>53</v>
      </c>
      <c r="B10" s="355"/>
      <c r="C10" s="355"/>
      <c r="D10" s="218">
        <v>537</v>
      </c>
      <c r="E10" s="143">
        <v>30</v>
      </c>
      <c r="F10" s="217">
        <v>507</v>
      </c>
    </row>
    <row r="11" spans="1:6" x14ac:dyDescent="0.2">
      <c r="A11" s="354" t="s">
        <v>279</v>
      </c>
      <c r="B11" s="355"/>
      <c r="C11" s="355"/>
      <c r="D11" s="218"/>
      <c r="E11" s="143"/>
      <c r="F11" s="217"/>
    </row>
    <row r="12" spans="1:6" s="146" customFormat="1" ht="12.75" customHeight="1" x14ac:dyDescent="0.2">
      <c r="A12" s="354" t="s">
        <v>223</v>
      </c>
      <c r="B12" s="355"/>
      <c r="C12" s="355"/>
      <c r="D12" s="216">
        <f>SUM(D13:D150)-D93</f>
        <v>85142195</v>
      </c>
      <c r="E12" s="143">
        <f>SUM(E13:E150)-E93</f>
        <v>15068821</v>
      </c>
      <c r="F12" s="217">
        <f>SUM(F13:F150)-F93</f>
        <v>70073374</v>
      </c>
    </row>
    <row r="13" spans="1:6" x14ac:dyDescent="0.2">
      <c r="A13" s="177">
        <v>1</v>
      </c>
      <c r="B13" s="178" t="s">
        <v>56</v>
      </c>
      <c r="C13" s="179" t="s">
        <v>41</v>
      </c>
      <c r="D13" s="180">
        <f>E13+F13</f>
        <v>528771</v>
      </c>
      <c r="E13" s="181">
        <v>80690</v>
      </c>
      <c r="F13" s="182">
        <v>448081</v>
      </c>
    </row>
    <row r="14" spans="1:6" x14ac:dyDescent="0.2">
      <c r="A14" s="177">
        <v>2</v>
      </c>
      <c r="B14" s="183" t="s">
        <v>57</v>
      </c>
      <c r="C14" s="179" t="s">
        <v>209</v>
      </c>
      <c r="D14" s="180">
        <f t="shared" ref="D14:D76" si="0">E14+F14</f>
        <v>507065</v>
      </c>
      <c r="E14" s="181">
        <v>68586</v>
      </c>
      <c r="F14" s="182">
        <v>438479</v>
      </c>
    </row>
    <row r="15" spans="1:6" x14ac:dyDescent="0.2">
      <c r="A15" s="177">
        <v>3</v>
      </c>
      <c r="B15" s="184" t="s">
        <v>58</v>
      </c>
      <c r="C15" s="179" t="s">
        <v>5</v>
      </c>
      <c r="D15" s="180">
        <f t="shared" si="0"/>
        <v>1387840</v>
      </c>
      <c r="E15" s="181">
        <v>205759</v>
      </c>
      <c r="F15" s="182">
        <v>1182081</v>
      </c>
    </row>
    <row r="16" spans="1:6" x14ac:dyDescent="0.2">
      <c r="A16" s="177">
        <v>4</v>
      </c>
      <c r="B16" s="178" t="s">
        <v>59</v>
      </c>
      <c r="C16" s="179" t="s">
        <v>210</v>
      </c>
      <c r="D16" s="180">
        <f t="shared" si="0"/>
        <v>613188</v>
      </c>
      <c r="E16" s="181">
        <v>96828</v>
      </c>
      <c r="F16" s="182">
        <v>516360</v>
      </c>
    </row>
    <row r="17" spans="1:6" ht="12.75" customHeight="1" x14ac:dyDescent="0.2">
      <c r="A17" s="177">
        <v>5</v>
      </c>
      <c r="B17" s="178" t="s">
        <v>60</v>
      </c>
      <c r="C17" s="179" t="s">
        <v>8</v>
      </c>
      <c r="D17" s="180">
        <f t="shared" si="0"/>
        <v>559109</v>
      </c>
      <c r="E17" s="181">
        <v>72621</v>
      </c>
      <c r="F17" s="182">
        <v>486488</v>
      </c>
    </row>
    <row r="18" spans="1:6" x14ac:dyDescent="0.2">
      <c r="A18" s="177">
        <v>6</v>
      </c>
      <c r="B18" s="184" t="s">
        <v>61</v>
      </c>
      <c r="C18" s="179" t="s">
        <v>62</v>
      </c>
      <c r="D18" s="180">
        <f t="shared" si="0"/>
        <v>2699150</v>
      </c>
      <c r="E18" s="181">
        <v>572898</v>
      </c>
      <c r="F18" s="182">
        <v>2126252</v>
      </c>
    </row>
    <row r="19" spans="1:6" x14ac:dyDescent="0.2">
      <c r="A19" s="177">
        <v>7</v>
      </c>
      <c r="B19" s="178" t="s">
        <v>63</v>
      </c>
      <c r="C19" s="179" t="s">
        <v>211</v>
      </c>
      <c r="D19" s="180">
        <f t="shared" si="0"/>
        <v>1246083</v>
      </c>
      <c r="E19" s="181">
        <v>221897</v>
      </c>
      <c r="F19" s="182">
        <v>1024186</v>
      </c>
    </row>
    <row r="20" spans="1:6" x14ac:dyDescent="0.2">
      <c r="A20" s="177">
        <v>8</v>
      </c>
      <c r="B20" s="184" t="s">
        <v>64</v>
      </c>
      <c r="C20" s="179" t="s">
        <v>17</v>
      </c>
      <c r="D20" s="180">
        <f t="shared" si="0"/>
        <v>511002</v>
      </c>
      <c r="E20" s="181">
        <v>92793</v>
      </c>
      <c r="F20" s="182">
        <v>418209</v>
      </c>
    </row>
    <row r="21" spans="1:6" x14ac:dyDescent="0.2">
      <c r="A21" s="177">
        <v>9</v>
      </c>
      <c r="B21" s="184" t="s">
        <v>65</v>
      </c>
      <c r="C21" s="179" t="s">
        <v>6</v>
      </c>
      <c r="D21" s="180">
        <f t="shared" si="0"/>
        <v>644593</v>
      </c>
      <c r="E21" s="181">
        <v>88759</v>
      </c>
      <c r="F21" s="182">
        <v>555834</v>
      </c>
    </row>
    <row r="22" spans="1:6" x14ac:dyDescent="0.2">
      <c r="A22" s="177">
        <v>10</v>
      </c>
      <c r="B22" s="184" t="s">
        <v>66</v>
      </c>
      <c r="C22" s="179" t="s">
        <v>18</v>
      </c>
      <c r="D22" s="180">
        <f t="shared" si="0"/>
        <v>762450</v>
      </c>
      <c r="E22" s="181">
        <v>117000</v>
      </c>
      <c r="F22" s="182">
        <v>645450</v>
      </c>
    </row>
    <row r="23" spans="1:6" x14ac:dyDescent="0.2">
      <c r="A23" s="177">
        <v>11</v>
      </c>
      <c r="B23" s="184" t="s">
        <v>67</v>
      </c>
      <c r="C23" s="179" t="s">
        <v>7</v>
      </c>
      <c r="D23" s="180">
        <f t="shared" si="0"/>
        <v>597148</v>
      </c>
      <c r="E23" s="181">
        <v>60517</v>
      </c>
      <c r="F23" s="182">
        <v>536631</v>
      </c>
    </row>
    <row r="24" spans="1:6" x14ac:dyDescent="0.2">
      <c r="A24" s="177">
        <v>12</v>
      </c>
      <c r="B24" s="184" t="s">
        <v>68</v>
      </c>
      <c r="C24" s="179" t="s">
        <v>19</v>
      </c>
      <c r="D24" s="180">
        <f t="shared" si="0"/>
        <v>1075175</v>
      </c>
      <c r="E24" s="181">
        <v>133138</v>
      </c>
      <c r="F24" s="182">
        <v>942037</v>
      </c>
    </row>
    <row r="25" spans="1:6" ht="12.75" customHeight="1" x14ac:dyDescent="0.2">
      <c r="A25" s="177">
        <v>13</v>
      </c>
      <c r="B25" s="184" t="s">
        <v>230</v>
      </c>
      <c r="C25" s="179" t="s">
        <v>231</v>
      </c>
      <c r="D25" s="180"/>
      <c r="E25" s="181"/>
      <c r="F25" s="182"/>
    </row>
    <row r="26" spans="1:6" x14ac:dyDescent="0.2">
      <c r="A26" s="177">
        <v>14</v>
      </c>
      <c r="B26" s="184" t="s">
        <v>69</v>
      </c>
      <c r="C26" s="179" t="s">
        <v>22</v>
      </c>
      <c r="D26" s="180">
        <f t="shared" si="0"/>
        <v>657628</v>
      </c>
      <c r="E26" s="181">
        <v>84724</v>
      </c>
      <c r="F26" s="182">
        <v>572904</v>
      </c>
    </row>
    <row r="27" spans="1:6" x14ac:dyDescent="0.2">
      <c r="A27" s="177">
        <v>15</v>
      </c>
      <c r="B27" s="184" t="s">
        <v>70</v>
      </c>
      <c r="C27" s="179" t="s">
        <v>10</v>
      </c>
      <c r="D27" s="180">
        <f t="shared" si="0"/>
        <v>750347</v>
      </c>
      <c r="E27" s="181">
        <v>104897</v>
      </c>
      <c r="F27" s="182">
        <v>645450</v>
      </c>
    </row>
    <row r="28" spans="1:6" x14ac:dyDescent="0.2">
      <c r="A28" s="177">
        <v>16</v>
      </c>
      <c r="B28" s="184" t="s">
        <v>71</v>
      </c>
      <c r="C28" s="179" t="s">
        <v>342</v>
      </c>
      <c r="D28" s="180">
        <f t="shared" si="0"/>
        <v>917280</v>
      </c>
      <c r="E28" s="181">
        <v>133138</v>
      </c>
      <c r="F28" s="182">
        <v>784142</v>
      </c>
    </row>
    <row r="29" spans="1:6" x14ac:dyDescent="0.2">
      <c r="A29" s="177">
        <v>17</v>
      </c>
      <c r="B29" s="184" t="s">
        <v>72</v>
      </c>
      <c r="C29" s="179" t="s">
        <v>9</v>
      </c>
      <c r="D29" s="180">
        <f t="shared" si="0"/>
        <v>1896071</v>
      </c>
      <c r="E29" s="181">
        <v>254173</v>
      </c>
      <c r="F29" s="182">
        <v>1641898</v>
      </c>
    </row>
    <row r="30" spans="1:6" x14ac:dyDescent="0.2">
      <c r="A30" s="177">
        <v>18</v>
      </c>
      <c r="B30" s="178" t="s">
        <v>73</v>
      </c>
      <c r="C30" s="179" t="s">
        <v>11</v>
      </c>
      <c r="D30" s="180">
        <f t="shared" si="0"/>
        <v>338465</v>
      </c>
      <c r="E30" s="181">
        <v>32276</v>
      </c>
      <c r="F30" s="182">
        <v>306189</v>
      </c>
    </row>
    <row r="31" spans="1:6" x14ac:dyDescent="0.2">
      <c r="A31" s="177">
        <v>19</v>
      </c>
      <c r="B31" s="178" t="s">
        <v>74</v>
      </c>
      <c r="C31" s="179" t="s">
        <v>212</v>
      </c>
      <c r="D31" s="180">
        <f t="shared" si="0"/>
        <v>307661</v>
      </c>
      <c r="E31" s="181">
        <v>48414</v>
      </c>
      <c r="F31" s="182">
        <v>259247</v>
      </c>
    </row>
    <row r="32" spans="1:6" x14ac:dyDescent="0.2">
      <c r="A32" s="177">
        <v>20</v>
      </c>
      <c r="B32" s="178" t="s">
        <v>75</v>
      </c>
      <c r="C32" s="179" t="s">
        <v>343</v>
      </c>
      <c r="D32" s="180">
        <f t="shared" si="0"/>
        <v>1469928</v>
      </c>
      <c r="E32" s="181">
        <v>262242</v>
      </c>
      <c r="F32" s="182">
        <v>1207686</v>
      </c>
    </row>
    <row r="33" spans="1:6" x14ac:dyDescent="0.2">
      <c r="A33" s="177">
        <v>21</v>
      </c>
      <c r="B33" s="178" t="s">
        <v>76</v>
      </c>
      <c r="C33" s="179" t="s">
        <v>38</v>
      </c>
      <c r="D33" s="180">
        <f t="shared" si="0"/>
        <v>930623</v>
      </c>
      <c r="E33" s="181">
        <v>197690</v>
      </c>
      <c r="F33" s="182">
        <v>732933</v>
      </c>
    </row>
    <row r="34" spans="1:6" x14ac:dyDescent="0.2">
      <c r="A34" s="177">
        <v>22</v>
      </c>
      <c r="B34" s="184" t="s">
        <v>77</v>
      </c>
      <c r="C34" s="179" t="s">
        <v>78</v>
      </c>
      <c r="D34" s="219">
        <f t="shared" si="0"/>
        <v>446067</v>
      </c>
      <c r="E34" s="220">
        <v>125069</v>
      </c>
      <c r="F34" s="221">
        <v>320998</v>
      </c>
    </row>
    <row r="35" spans="1:6" x14ac:dyDescent="0.2">
      <c r="A35" s="177">
        <v>23</v>
      </c>
      <c r="B35" s="184" t="s">
        <v>79</v>
      </c>
      <c r="C35" s="179" t="s">
        <v>80</v>
      </c>
      <c r="D35" s="180"/>
      <c r="E35" s="181"/>
      <c r="F35" s="182"/>
    </row>
    <row r="36" spans="1:6" x14ac:dyDescent="0.2">
      <c r="A36" s="177">
        <v>24</v>
      </c>
      <c r="B36" s="184" t="s">
        <v>81</v>
      </c>
      <c r="C36" s="179" t="s">
        <v>82</v>
      </c>
      <c r="D36" s="180"/>
      <c r="E36" s="181"/>
      <c r="F36" s="182"/>
    </row>
    <row r="37" spans="1:6" x14ac:dyDescent="0.2">
      <c r="A37" s="177">
        <v>25</v>
      </c>
      <c r="B37" s="178" t="s">
        <v>83</v>
      </c>
      <c r="C37" s="179" t="s">
        <v>84</v>
      </c>
      <c r="D37" s="180">
        <f t="shared" si="0"/>
        <v>6445024</v>
      </c>
      <c r="E37" s="181">
        <v>1161933</v>
      </c>
      <c r="F37" s="182">
        <v>5283091</v>
      </c>
    </row>
    <row r="38" spans="1:6" x14ac:dyDescent="0.2">
      <c r="A38" s="177">
        <v>26</v>
      </c>
      <c r="B38" s="184" t="s">
        <v>85</v>
      </c>
      <c r="C38" s="179" t="s">
        <v>86</v>
      </c>
      <c r="D38" s="180"/>
      <c r="E38" s="181"/>
      <c r="F38" s="182"/>
    </row>
    <row r="39" spans="1:6" x14ac:dyDescent="0.2">
      <c r="A39" s="177">
        <v>27</v>
      </c>
      <c r="B39" s="183" t="s">
        <v>87</v>
      </c>
      <c r="C39" s="179" t="s">
        <v>88</v>
      </c>
      <c r="D39" s="180"/>
      <c r="E39" s="181"/>
      <c r="F39" s="182"/>
    </row>
    <row r="40" spans="1:6" x14ac:dyDescent="0.2">
      <c r="A40" s="177">
        <v>28</v>
      </c>
      <c r="B40" s="183" t="s">
        <v>89</v>
      </c>
      <c r="C40" s="179" t="s">
        <v>39</v>
      </c>
      <c r="D40" s="180">
        <f t="shared" si="0"/>
        <v>1395615</v>
      </c>
      <c r="E40" s="181">
        <v>274345</v>
      </c>
      <c r="F40" s="182">
        <v>1121270</v>
      </c>
    </row>
    <row r="41" spans="1:6" x14ac:dyDescent="0.2">
      <c r="A41" s="177">
        <v>29</v>
      </c>
      <c r="B41" s="178" t="s">
        <v>90</v>
      </c>
      <c r="C41" s="179" t="s">
        <v>37</v>
      </c>
      <c r="D41" s="180">
        <f t="shared" si="0"/>
        <v>2440061</v>
      </c>
      <c r="E41" s="181">
        <v>496242</v>
      </c>
      <c r="F41" s="182">
        <v>1943819</v>
      </c>
    </row>
    <row r="42" spans="1:6" x14ac:dyDescent="0.2">
      <c r="A42" s="177">
        <v>30</v>
      </c>
      <c r="B42" s="183" t="s">
        <v>91</v>
      </c>
      <c r="C42" s="179" t="s">
        <v>16</v>
      </c>
      <c r="D42" s="180">
        <f t="shared" si="0"/>
        <v>575480</v>
      </c>
      <c r="E42" s="181">
        <v>84724</v>
      </c>
      <c r="F42" s="182">
        <v>490756</v>
      </c>
    </row>
    <row r="43" spans="1:6" x14ac:dyDescent="0.2">
      <c r="A43" s="177">
        <v>31</v>
      </c>
      <c r="B43" s="184" t="s">
        <v>92</v>
      </c>
      <c r="C43" s="179" t="s">
        <v>21</v>
      </c>
      <c r="D43" s="180">
        <f t="shared" si="0"/>
        <v>1814598</v>
      </c>
      <c r="E43" s="181">
        <v>334863</v>
      </c>
      <c r="F43" s="182">
        <v>1479735</v>
      </c>
    </row>
    <row r="44" spans="1:6" x14ac:dyDescent="0.2">
      <c r="A44" s="177">
        <v>32</v>
      </c>
      <c r="B44" s="183" t="s">
        <v>93</v>
      </c>
      <c r="C44" s="179" t="s">
        <v>24</v>
      </c>
      <c r="D44" s="180">
        <f t="shared" si="0"/>
        <v>725245</v>
      </c>
      <c r="E44" s="181">
        <v>133138</v>
      </c>
      <c r="F44" s="182">
        <v>592107</v>
      </c>
    </row>
    <row r="45" spans="1:6" x14ac:dyDescent="0.2">
      <c r="A45" s="177">
        <v>33</v>
      </c>
      <c r="B45" s="178" t="s">
        <v>94</v>
      </c>
      <c r="C45" s="179" t="s">
        <v>213</v>
      </c>
      <c r="D45" s="180">
        <f t="shared" si="0"/>
        <v>1748588</v>
      </c>
      <c r="E45" s="181">
        <v>351001</v>
      </c>
      <c r="F45" s="182">
        <v>1397587</v>
      </c>
    </row>
    <row r="46" spans="1:6" x14ac:dyDescent="0.2">
      <c r="A46" s="177">
        <v>34</v>
      </c>
      <c r="B46" s="185" t="s">
        <v>95</v>
      </c>
      <c r="C46" s="186" t="s">
        <v>214</v>
      </c>
      <c r="D46" s="180">
        <f t="shared" si="0"/>
        <v>718942</v>
      </c>
      <c r="E46" s="181">
        <v>112966</v>
      </c>
      <c r="F46" s="182">
        <v>605976</v>
      </c>
    </row>
    <row r="47" spans="1:6" x14ac:dyDescent="0.2">
      <c r="A47" s="177">
        <v>35</v>
      </c>
      <c r="B47" s="178" t="s">
        <v>96</v>
      </c>
      <c r="C47" s="179" t="s">
        <v>215</v>
      </c>
      <c r="D47" s="180">
        <f t="shared" si="0"/>
        <v>476961</v>
      </c>
      <c r="E47" s="181">
        <v>72621</v>
      </c>
      <c r="F47" s="182">
        <v>404340</v>
      </c>
    </row>
    <row r="48" spans="1:6" x14ac:dyDescent="0.2">
      <c r="A48" s="177">
        <v>36</v>
      </c>
      <c r="B48" s="178" t="s">
        <v>97</v>
      </c>
      <c r="C48" s="179" t="s">
        <v>23</v>
      </c>
      <c r="D48" s="180">
        <f t="shared" si="0"/>
        <v>945718</v>
      </c>
      <c r="E48" s="181">
        <v>121035</v>
      </c>
      <c r="F48" s="182">
        <v>824683</v>
      </c>
    </row>
    <row r="49" spans="1:6" x14ac:dyDescent="0.2">
      <c r="A49" s="177">
        <v>37</v>
      </c>
      <c r="B49" s="184" t="s">
        <v>98</v>
      </c>
      <c r="C49" s="179" t="s">
        <v>20</v>
      </c>
      <c r="D49" s="180">
        <f t="shared" si="0"/>
        <v>382108</v>
      </c>
      <c r="E49" s="181">
        <v>52448</v>
      </c>
      <c r="F49" s="182">
        <v>329660</v>
      </c>
    </row>
    <row r="50" spans="1:6" x14ac:dyDescent="0.2">
      <c r="A50" s="177">
        <v>38</v>
      </c>
      <c r="B50" s="183" t="s">
        <v>99</v>
      </c>
      <c r="C50" s="179" t="s">
        <v>100</v>
      </c>
      <c r="D50" s="180">
        <f t="shared" si="0"/>
        <v>453196</v>
      </c>
      <c r="E50" s="181">
        <v>133138</v>
      </c>
      <c r="F50" s="182">
        <v>320058</v>
      </c>
    </row>
    <row r="51" spans="1:6" x14ac:dyDescent="0.2">
      <c r="A51" s="177">
        <v>39</v>
      </c>
      <c r="B51" s="184" t="s">
        <v>101</v>
      </c>
      <c r="C51" s="179" t="s">
        <v>102</v>
      </c>
      <c r="D51" s="180">
        <f t="shared" si="0"/>
        <v>2232047</v>
      </c>
      <c r="E51" s="181">
        <v>403449</v>
      </c>
      <c r="F51" s="182">
        <v>1828598</v>
      </c>
    </row>
    <row r="52" spans="1:6" x14ac:dyDescent="0.2">
      <c r="A52" s="177">
        <v>40</v>
      </c>
      <c r="B52" s="178" t="s">
        <v>103</v>
      </c>
      <c r="C52" s="179" t="s">
        <v>220</v>
      </c>
      <c r="D52" s="180">
        <f t="shared" si="0"/>
        <v>719078</v>
      </c>
      <c r="E52" s="181">
        <v>129104</v>
      </c>
      <c r="F52" s="182">
        <v>589974</v>
      </c>
    </row>
    <row r="53" spans="1:6" x14ac:dyDescent="0.2">
      <c r="A53" s="177">
        <v>41</v>
      </c>
      <c r="B53" s="178" t="s">
        <v>104</v>
      </c>
      <c r="C53" s="179" t="s">
        <v>2</v>
      </c>
      <c r="D53" s="180">
        <f t="shared" si="0"/>
        <v>1507207</v>
      </c>
      <c r="E53" s="181">
        <v>318725</v>
      </c>
      <c r="F53" s="182">
        <v>1188482</v>
      </c>
    </row>
    <row r="54" spans="1:6" x14ac:dyDescent="0.2">
      <c r="A54" s="177">
        <v>42</v>
      </c>
      <c r="B54" s="184" t="s">
        <v>105</v>
      </c>
      <c r="C54" s="179" t="s">
        <v>3</v>
      </c>
      <c r="D54" s="180">
        <f t="shared" si="0"/>
        <v>491431</v>
      </c>
      <c r="E54" s="181">
        <v>80690</v>
      </c>
      <c r="F54" s="182">
        <v>410741</v>
      </c>
    </row>
    <row r="55" spans="1:6" x14ac:dyDescent="0.2">
      <c r="A55" s="177">
        <v>43</v>
      </c>
      <c r="B55" s="183" t="s">
        <v>151</v>
      </c>
      <c r="C55" s="179" t="s">
        <v>32</v>
      </c>
      <c r="D55" s="180">
        <f t="shared" si="0"/>
        <v>613458</v>
      </c>
      <c r="E55" s="181">
        <v>129104</v>
      </c>
      <c r="F55" s="182">
        <v>484354</v>
      </c>
    </row>
    <row r="56" spans="1:6" x14ac:dyDescent="0.2">
      <c r="A56" s="177">
        <v>44</v>
      </c>
      <c r="B56" s="184" t="s">
        <v>106</v>
      </c>
      <c r="C56" s="179" t="s">
        <v>216</v>
      </c>
      <c r="D56" s="180">
        <f t="shared" si="0"/>
        <v>807995</v>
      </c>
      <c r="E56" s="181">
        <v>141207</v>
      </c>
      <c r="F56" s="182">
        <v>666788</v>
      </c>
    </row>
    <row r="57" spans="1:6" x14ac:dyDescent="0.2">
      <c r="A57" s="177">
        <v>45</v>
      </c>
      <c r="B57" s="183" t="s">
        <v>107</v>
      </c>
      <c r="C57" s="179" t="s">
        <v>0</v>
      </c>
      <c r="D57" s="180">
        <f t="shared" si="0"/>
        <v>815132</v>
      </c>
      <c r="E57" s="181">
        <v>165414</v>
      </c>
      <c r="F57" s="182">
        <v>649718</v>
      </c>
    </row>
    <row r="58" spans="1:6" x14ac:dyDescent="0.2">
      <c r="A58" s="177">
        <v>46</v>
      </c>
      <c r="B58" s="184" t="s">
        <v>108</v>
      </c>
      <c r="C58" s="179" t="s">
        <v>4</v>
      </c>
      <c r="D58" s="180">
        <f t="shared" si="0"/>
        <v>338134</v>
      </c>
      <c r="E58" s="181">
        <v>56483</v>
      </c>
      <c r="F58" s="182">
        <v>281651</v>
      </c>
    </row>
    <row r="59" spans="1:6" x14ac:dyDescent="0.2">
      <c r="A59" s="177">
        <v>47</v>
      </c>
      <c r="B59" s="183" t="s">
        <v>109</v>
      </c>
      <c r="C59" s="179" t="s">
        <v>1</v>
      </c>
      <c r="D59" s="180">
        <f t="shared" si="0"/>
        <v>555209</v>
      </c>
      <c r="E59" s="181">
        <v>84724</v>
      </c>
      <c r="F59" s="182">
        <v>470485</v>
      </c>
    </row>
    <row r="60" spans="1:6" x14ac:dyDescent="0.2">
      <c r="A60" s="177">
        <v>48</v>
      </c>
      <c r="B60" s="184" t="s">
        <v>110</v>
      </c>
      <c r="C60" s="179" t="s">
        <v>217</v>
      </c>
      <c r="D60" s="180">
        <f t="shared" si="0"/>
        <v>1154123</v>
      </c>
      <c r="E60" s="181">
        <v>133138</v>
      </c>
      <c r="F60" s="182">
        <v>1020985</v>
      </c>
    </row>
    <row r="61" spans="1:6" x14ac:dyDescent="0.2">
      <c r="A61" s="177">
        <v>49</v>
      </c>
      <c r="B61" s="184" t="s">
        <v>111</v>
      </c>
      <c r="C61" s="179" t="s">
        <v>25</v>
      </c>
      <c r="D61" s="180">
        <f t="shared" si="0"/>
        <v>2901043</v>
      </c>
      <c r="E61" s="181">
        <v>476070</v>
      </c>
      <c r="F61" s="182">
        <v>2424973</v>
      </c>
    </row>
    <row r="62" spans="1:6" x14ac:dyDescent="0.2">
      <c r="A62" s="177">
        <v>50</v>
      </c>
      <c r="B62" s="184" t="s">
        <v>159</v>
      </c>
      <c r="C62" s="179" t="s">
        <v>52</v>
      </c>
      <c r="D62" s="180">
        <f t="shared" si="0"/>
        <v>460394</v>
      </c>
      <c r="E62" s="181">
        <v>100862</v>
      </c>
      <c r="F62" s="182">
        <v>359532</v>
      </c>
    </row>
    <row r="63" spans="1:6" x14ac:dyDescent="0.2">
      <c r="A63" s="177">
        <v>51</v>
      </c>
      <c r="B63" s="184" t="s">
        <v>112</v>
      </c>
      <c r="C63" s="179" t="s">
        <v>218</v>
      </c>
      <c r="D63" s="180">
        <f t="shared" si="0"/>
        <v>518568</v>
      </c>
      <c r="E63" s="181">
        <v>72621</v>
      </c>
      <c r="F63" s="182">
        <v>445947</v>
      </c>
    </row>
    <row r="64" spans="1:6" x14ac:dyDescent="0.2">
      <c r="A64" s="177">
        <v>52</v>
      </c>
      <c r="B64" s="183" t="s">
        <v>161</v>
      </c>
      <c r="C64" s="179" t="s">
        <v>219</v>
      </c>
      <c r="D64" s="180">
        <f t="shared" si="0"/>
        <v>642226</v>
      </c>
      <c r="E64" s="181">
        <v>92793</v>
      </c>
      <c r="F64" s="182">
        <v>549433</v>
      </c>
    </row>
    <row r="65" spans="1:6" x14ac:dyDescent="0.2">
      <c r="A65" s="177">
        <v>53</v>
      </c>
      <c r="B65" s="184" t="s">
        <v>222</v>
      </c>
      <c r="C65" s="179" t="s">
        <v>221</v>
      </c>
      <c r="D65" s="180"/>
      <c r="E65" s="181"/>
      <c r="F65" s="182"/>
    </row>
    <row r="66" spans="1:6" ht="12.75" customHeight="1" x14ac:dyDescent="0.2">
      <c r="A66" s="177">
        <v>54</v>
      </c>
      <c r="B66" s="184" t="s">
        <v>232</v>
      </c>
      <c r="C66" s="179" t="s">
        <v>233</v>
      </c>
      <c r="D66" s="180"/>
      <c r="E66" s="181"/>
      <c r="F66" s="182"/>
    </row>
    <row r="67" spans="1:6" ht="13.5" customHeight="1" x14ac:dyDescent="0.2">
      <c r="A67" s="177">
        <v>55</v>
      </c>
      <c r="B67" s="184" t="s">
        <v>113</v>
      </c>
      <c r="C67" s="179" t="s">
        <v>51</v>
      </c>
      <c r="D67" s="180"/>
      <c r="E67" s="181"/>
      <c r="F67" s="182"/>
    </row>
    <row r="68" spans="1:6" ht="12" customHeight="1" x14ac:dyDescent="0.2">
      <c r="A68" s="177">
        <v>56</v>
      </c>
      <c r="B68" s="183" t="s">
        <v>114</v>
      </c>
      <c r="C68" s="179" t="s">
        <v>234</v>
      </c>
      <c r="D68" s="180"/>
      <c r="E68" s="181"/>
      <c r="F68" s="182"/>
    </row>
    <row r="69" spans="1:6" ht="15.75" customHeight="1" x14ac:dyDescent="0.2">
      <c r="A69" s="177">
        <v>57</v>
      </c>
      <c r="B69" s="178" t="s">
        <v>115</v>
      </c>
      <c r="C69" s="179" t="s">
        <v>116</v>
      </c>
      <c r="D69" s="180"/>
      <c r="E69" s="181"/>
      <c r="F69" s="182"/>
    </row>
    <row r="70" spans="1:6" ht="12" customHeight="1" x14ac:dyDescent="0.2">
      <c r="A70" s="177">
        <v>58</v>
      </c>
      <c r="B70" s="183" t="s">
        <v>117</v>
      </c>
      <c r="C70" s="179" t="s">
        <v>235</v>
      </c>
      <c r="D70" s="180"/>
      <c r="E70" s="181"/>
      <c r="F70" s="182"/>
    </row>
    <row r="71" spans="1:6" ht="13.5" customHeight="1" x14ac:dyDescent="0.2">
      <c r="A71" s="177">
        <v>59</v>
      </c>
      <c r="B71" s="184" t="s">
        <v>118</v>
      </c>
      <c r="C71" s="179" t="s">
        <v>325</v>
      </c>
      <c r="D71" s="180"/>
      <c r="E71" s="181"/>
      <c r="F71" s="182"/>
    </row>
    <row r="72" spans="1:6" ht="27.75" customHeight="1" x14ac:dyDescent="0.2">
      <c r="A72" s="177">
        <v>60</v>
      </c>
      <c r="B72" s="178" t="s">
        <v>119</v>
      </c>
      <c r="C72" s="179" t="s">
        <v>236</v>
      </c>
      <c r="D72" s="180"/>
      <c r="E72" s="181"/>
      <c r="F72" s="182"/>
    </row>
    <row r="73" spans="1:6" ht="27.75" customHeight="1" x14ac:dyDescent="0.2">
      <c r="A73" s="177">
        <v>61</v>
      </c>
      <c r="B73" s="178" t="s">
        <v>120</v>
      </c>
      <c r="C73" s="179" t="s">
        <v>237</v>
      </c>
      <c r="D73" s="180"/>
      <c r="E73" s="181"/>
      <c r="F73" s="182"/>
    </row>
    <row r="74" spans="1:6" x14ac:dyDescent="0.2">
      <c r="A74" s="177">
        <v>62</v>
      </c>
      <c r="B74" s="183" t="s">
        <v>121</v>
      </c>
      <c r="C74" s="179" t="s">
        <v>238</v>
      </c>
      <c r="D74" s="180">
        <f t="shared" si="0"/>
        <v>2116826</v>
      </c>
      <c r="E74" s="181">
        <v>403449</v>
      </c>
      <c r="F74" s="182">
        <v>1713377</v>
      </c>
    </row>
    <row r="75" spans="1:6" x14ac:dyDescent="0.2">
      <c r="A75" s="177">
        <v>63</v>
      </c>
      <c r="B75" s="183" t="s">
        <v>122</v>
      </c>
      <c r="C75" s="179" t="s">
        <v>50</v>
      </c>
      <c r="D75" s="180">
        <f t="shared" si="0"/>
        <v>1392513</v>
      </c>
      <c r="E75" s="181">
        <v>254173</v>
      </c>
      <c r="F75" s="182">
        <v>1138340</v>
      </c>
    </row>
    <row r="76" spans="1:6" x14ac:dyDescent="0.2">
      <c r="A76" s="177">
        <v>64</v>
      </c>
      <c r="B76" s="183" t="s">
        <v>123</v>
      </c>
      <c r="C76" s="179" t="s">
        <v>239</v>
      </c>
      <c r="D76" s="180">
        <f t="shared" si="0"/>
        <v>2818526</v>
      </c>
      <c r="E76" s="181">
        <v>463966</v>
      </c>
      <c r="F76" s="182">
        <v>2354560</v>
      </c>
    </row>
    <row r="77" spans="1:6" ht="15" customHeight="1" x14ac:dyDescent="0.2">
      <c r="A77" s="177">
        <v>65</v>
      </c>
      <c r="B77" s="183" t="s">
        <v>124</v>
      </c>
      <c r="C77" s="179" t="s">
        <v>240</v>
      </c>
      <c r="D77" s="180"/>
      <c r="E77" s="181"/>
      <c r="F77" s="182"/>
    </row>
    <row r="78" spans="1:6" ht="15" customHeight="1" x14ac:dyDescent="0.2">
      <c r="A78" s="177">
        <v>66</v>
      </c>
      <c r="B78" s="178" t="s">
        <v>125</v>
      </c>
      <c r="C78" s="179" t="s">
        <v>241</v>
      </c>
      <c r="D78" s="180"/>
      <c r="E78" s="181"/>
      <c r="F78" s="182"/>
    </row>
    <row r="79" spans="1:6" ht="15" customHeight="1" x14ac:dyDescent="0.2">
      <c r="A79" s="177">
        <v>67</v>
      </c>
      <c r="B79" s="183" t="s">
        <v>126</v>
      </c>
      <c r="C79" s="179" t="s">
        <v>242</v>
      </c>
      <c r="D79" s="180"/>
      <c r="E79" s="181"/>
      <c r="F79" s="182"/>
    </row>
    <row r="80" spans="1:6" ht="15" customHeight="1" x14ac:dyDescent="0.2">
      <c r="A80" s="177">
        <v>68</v>
      </c>
      <c r="B80" s="183" t="s">
        <v>127</v>
      </c>
      <c r="C80" s="179" t="s">
        <v>243</v>
      </c>
      <c r="D80" s="180"/>
      <c r="E80" s="181"/>
      <c r="F80" s="182"/>
    </row>
    <row r="81" spans="1:6" ht="15" customHeight="1" x14ac:dyDescent="0.2">
      <c r="A81" s="177">
        <v>69</v>
      </c>
      <c r="B81" s="178" t="s">
        <v>128</v>
      </c>
      <c r="C81" s="179" t="s">
        <v>244</v>
      </c>
      <c r="D81" s="180"/>
      <c r="E81" s="181"/>
      <c r="F81" s="182"/>
    </row>
    <row r="82" spans="1:6" ht="15" customHeight="1" x14ac:dyDescent="0.2">
      <c r="A82" s="177">
        <v>70</v>
      </c>
      <c r="B82" s="178" t="s">
        <v>129</v>
      </c>
      <c r="C82" s="179" t="s">
        <v>245</v>
      </c>
      <c r="D82" s="180"/>
      <c r="E82" s="181"/>
      <c r="F82" s="182"/>
    </row>
    <row r="83" spans="1:6" ht="15" customHeight="1" x14ac:dyDescent="0.2">
      <c r="A83" s="177">
        <v>71</v>
      </c>
      <c r="B83" s="178" t="s">
        <v>130</v>
      </c>
      <c r="C83" s="179" t="s">
        <v>246</v>
      </c>
      <c r="D83" s="180"/>
      <c r="E83" s="181"/>
      <c r="F83" s="182"/>
    </row>
    <row r="84" spans="1:6" ht="15" customHeight="1" x14ac:dyDescent="0.2">
      <c r="A84" s="177">
        <v>72</v>
      </c>
      <c r="B84" s="184" t="s">
        <v>131</v>
      </c>
      <c r="C84" s="179" t="s">
        <v>132</v>
      </c>
      <c r="D84" s="180">
        <f t="shared" ref="D84:D140" si="1">E84+F84</f>
        <v>1632998</v>
      </c>
      <c r="E84" s="181">
        <v>338897</v>
      </c>
      <c r="F84" s="182">
        <v>1294101</v>
      </c>
    </row>
    <row r="85" spans="1:6" x14ac:dyDescent="0.2">
      <c r="A85" s="177">
        <v>73</v>
      </c>
      <c r="B85" s="178" t="s">
        <v>133</v>
      </c>
      <c r="C85" s="179" t="s">
        <v>247</v>
      </c>
      <c r="D85" s="180">
        <f t="shared" si="1"/>
        <v>3292728</v>
      </c>
      <c r="E85" s="181">
        <v>621311</v>
      </c>
      <c r="F85" s="182">
        <v>2671417</v>
      </c>
    </row>
    <row r="86" spans="1:6" x14ac:dyDescent="0.2">
      <c r="A86" s="177">
        <v>74</v>
      </c>
      <c r="B86" s="184" t="s">
        <v>134</v>
      </c>
      <c r="C86" s="179" t="s">
        <v>35</v>
      </c>
      <c r="D86" s="180">
        <f t="shared" si="1"/>
        <v>2344533</v>
      </c>
      <c r="E86" s="181">
        <v>395380</v>
      </c>
      <c r="F86" s="182">
        <v>1949153</v>
      </c>
    </row>
    <row r="87" spans="1:6" x14ac:dyDescent="0.2">
      <c r="A87" s="177">
        <v>75</v>
      </c>
      <c r="B87" s="178" t="s">
        <v>135</v>
      </c>
      <c r="C87" s="179" t="s">
        <v>413</v>
      </c>
      <c r="D87" s="180">
        <f t="shared" si="1"/>
        <v>1356374</v>
      </c>
      <c r="E87" s="181">
        <v>270311</v>
      </c>
      <c r="F87" s="182">
        <v>1086063</v>
      </c>
    </row>
    <row r="88" spans="1:6" x14ac:dyDescent="0.2">
      <c r="A88" s="177">
        <v>76</v>
      </c>
      <c r="B88" s="178" t="s">
        <v>136</v>
      </c>
      <c r="C88" s="179" t="s">
        <v>36</v>
      </c>
      <c r="D88" s="180">
        <f t="shared" si="1"/>
        <v>3833273</v>
      </c>
      <c r="E88" s="181">
        <v>738312</v>
      </c>
      <c r="F88" s="182">
        <v>3094961</v>
      </c>
    </row>
    <row r="89" spans="1:6" x14ac:dyDescent="0.2">
      <c r="A89" s="177">
        <v>77</v>
      </c>
      <c r="B89" s="178" t="s">
        <v>137</v>
      </c>
      <c r="C89" s="179" t="s">
        <v>49</v>
      </c>
      <c r="D89" s="180"/>
      <c r="E89" s="181">
        <v>0</v>
      </c>
      <c r="F89" s="182">
        <v>0</v>
      </c>
    </row>
    <row r="90" spans="1:6" s="146" customFormat="1" x14ac:dyDescent="0.2">
      <c r="A90" s="177">
        <v>78</v>
      </c>
      <c r="B90" s="178" t="s">
        <v>138</v>
      </c>
      <c r="C90" s="179" t="s">
        <v>228</v>
      </c>
      <c r="D90" s="180">
        <f t="shared" si="1"/>
        <v>3028367</v>
      </c>
      <c r="E90" s="181">
        <v>488173</v>
      </c>
      <c r="F90" s="182">
        <v>2540194</v>
      </c>
    </row>
    <row r="91" spans="1:6" x14ac:dyDescent="0.2">
      <c r="A91" s="177">
        <v>79</v>
      </c>
      <c r="B91" s="178" t="s">
        <v>139</v>
      </c>
      <c r="C91" s="179" t="s">
        <v>309</v>
      </c>
      <c r="D91" s="180"/>
      <c r="E91" s="181"/>
      <c r="F91" s="182"/>
    </row>
    <row r="92" spans="1:6" x14ac:dyDescent="0.2">
      <c r="A92" s="177">
        <v>80</v>
      </c>
      <c r="B92" s="183" t="s">
        <v>140</v>
      </c>
      <c r="C92" s="179" t="s">
        <v>258</v>
      </c>
      <c r="D92" s="180"/>
      <c r="E92" s="181"/>
      <c r="F92" s="182"/>
    </row>
    <row r="93" spans="1:6" s="146" customFormat="1" ht="27" customHeight="1" x14ac:dyDescent="0.2">
      <c r="A93" s="379">
        <v>81</v>
      </c>
      <c r="B93" s="382" t="s">
        <v>141</v>
      </c>
      <c r="C93" s="187" t="s">
        <v>248</v>
      </c>
      <c r="D93" s="188">
        <f t="shared" si="1"/>
        <v>16003</v>
      </c>
      <c r="E93" s="189"/>
      <c r="F93" s="190">
        <v>16003</v>
      </c>
    </row>
    <row r="94" spans="1:6" ht="43.5" customHeight="1" x14ac:dyDescent="0.2">
      <c r="A94" s="380"/>
      <c r="B94" s="383"/>
      <c r="C94" s="179" t="s">
        <v>307</v>
      </c>
      <c r="D94" s="180">
        <f t="shared" si="1"/>
        <v>16003</v>
      </c>
      <c r="E94" s="181"/>
      <c r="F94" s="182">
        <v>16003</v>
      </c>
    </row>
    <row r="95" spans="1:6" ht="27.75" customHeight="1" x14ac:dyDescent="0.2">
      <c r="A95" s="380"/>
      <c r="B95" s="383"/>
      <c r="C95" s="179" t="s">
        <v>249</v>
      </c>
      <c r="D95" s="180"/>
      <c r="E95" s="181"/>
      <c r="F95" s="182"/>
    </row>
    <row r="96" spans="1:6" ht="39" customHeight="1" x14ac:dyDescent="0.2">
      <c r="A96" s="381"/>
      <c r="B96" s="384"/>
      <c r="C96" s="191" t="s">
        <v>308</v>
      </c>
      <c r="D96" s="180"/>
      <c r="E96" s="181"/>
      <c r="F96" s="182"/>
    </row>
    <row r="97" spans="1:6" ht="25.5" x14ac:dyDescent="0.2">
      <c r="A97" s="177">
        <v>82</v>
      </c>
      <c r="B97" s="183" t="s">
        <v>142</v>
      </c>
      <c r="C97" s="179" t="s">
        <v>48</v>
      </c>
      <c r="D97" s="180"/>
      <c r="E97" s="181"/>
      <c r="F97" s="182"/>
    </row>
    <row r="98" spans="1:6" x14ac:dyDescent="0.2">
      <c r="A98" s="177">
        <v>83</v>
      </c>
      <c r="B98" s="183" t="s">
        <v>143</v>
      </c>
      <c r="C98" s="179" t="s">
        <v>144</v>
      </c>
      <c r="D98" s="180">
        <f t="shared" si="1"/>
        <v>160765</v>
      </c>
      <c r="E98" s="181">
        <v>24207</v>
      </c>
      <c r="F98" s="182">
        <v>136558</v>
      </c>
    </row>
    <row r="99" spans="1:6" x14ac:dyDescent="0.2">
      <c r="A99" s="177">
        <v>84</v>
      </c>
      <c r="B99" s="184" t="s">
        <v>145</v>
      </c>
      <c r="C99" s="179" t="s">
        <v>146</v>
      </c>
      <c r="D99" s="180">
        <f t="shared" si="1"/>
        <v>884380</v>
      </c>
      <c r="E99" s="181">
        <v>185587</v>
      </c>
      <c r="F99" s="182">
        <v>698793</v>
      </c>
    </row>
    <row r="100" spans="1:6" x14ac:dyDescent="0.2">
      <c r="A100" s="177">
        <v>85</v>
      </c>
      <c r="B100" s="183" t="s">
        <v>147</v>
      </c>
      <c r="C100" s="179" t="s">
        <v>27</v>
      </c>
      <c r="D100" s="180">
        <f t="shared" si="1"/>
        <v>408547</v>
      </c>
      <c r="E100" s="181">
        <v>56483</v>
      </c>
      <c r="F100" s="182">
        <v>352064</v>
      </c>
    </row>
    <row r="101" spans="1:6" x14ac:dyDescent="0.2">
      <c r="A101" s="177">
        <v>86</v>
      </c>
      <c r="B101" s="184" t="s">
        <v>148</v>
      </c>
      <c r="C101" s="179" t="s">
        <v>12</v>
      </c>
      <c r="D101" s="180">
        <f t="shared" si="1"/>
        <v>436052</v>
      </c>
      <c r="E101" s="181">
        <v>60517</v>
      </c>
      <c r="F101" s="182">
        <v>375535</v>
      </c>
    </row>
    <row r="102" spans="1:6" x14ac:dyDescent="0.2">
      <c r="A102" s="177">
        <v>87</v>
      </c>
      <c r="B102" s="184" t="s">
        <v>149</v>
      </c>
      <c r="C102" s="179" t="s">
        <v>26</v>
      </c>
      <c r="D102" s="180">
        <f t="shared" si="1"/>
        <v>1109954</v>
      </c>
      <c r="E102" s="181">
        <v>177518</v>
      </c>
      <c r="F102" s="182">
        <v>932436</v>
      </c>
    </row>
    <row r="103" spans="1:6" ht="12.75" customHeight="1" x14ac:dyDescent="0.2">
      <c r="A103" s="177">
        <v>88</v>
      </c>
      <c r="B103" s="183" t="s">
        <v>150</v>
      </c>
      <c r="C103" s="179" t="s">
        <v>42</v>
      </c>
      <c r="D103" s="180">
        <f t="shared" si="1"/>
        <v>547975</v>
      </c>
      <c r="E103" s="181">
        <v>80690</v>
      </c>
      <c r="F103" s="182">
        <v>467285</v>
      </c>
    </row>
    <row r="104" spans="1:6" x14ac:dyDescent="0.2">
      <c r="A104" s="177">
        <v>89</v>
      </c>
      <c r="B104" s="178" t="s">
        <v>152</v>
      </c>
      <c r="C104" s="179" t="s">
        <v>28</v>
      </c>
      <c r="D104" s="180">
        <f t="shared" si="1"/>
        <v>1149832</v>
      </c>
      <c r="E104" s="181">
        <v>225931</v>
      </c>
      <c r="F104" s="182">
        <v>923901</v>
      </c>
    </row>
    <row r="105" spans="1:6" x14ac:dyDescent="0.2">
      <c r="A105" s="177">
        <v>90</v>
      </c>
      <c r="B105" s="178" t="s">
        <v>153</v>
      </c>
      <c r="C105" s="179" t="s">
        <v>29</v>
      </c>
      <c r="D105" s="180">
        <f t="shared" si="1"/>
        <v>975664</v>
      </c>
      <c r="E105" s="181">
        <v>193656</v>
      </c>
      <c r="F105" s="182">
        <v>782008</v>
      </c>
    </row>
    <row r="106" spans="1:6" x14ac:dyDescent="0.2">
      <c r="A106" s="177">
        <v>91</v>
      </c>
      <c r="B106" s="184" t="s">
        <v>154</v>
      </c>
      <c r="C106" s="179" t="s">
        <v>14</v>
      </c>
      <c r="D106" s="180">
        <f t="shared" si="1"/>
        <v>405346</v>
      </c>
      <c r="E106" s="181">
        <v>56483</v>
      </c>
      <c r="F106" s="182">
        <v>348863</v>
      </c>
    </row>
    <row r="107" spans="1:6" x14ac:dyDescent="0.2">
      <c r="A107" s="177">
        <v>92</v>
      </c>
      <c r="B107" s="178" t="s">
        <v>155</v>
      </c>
      <c r="C107" s="179" t="s">
        <v>30</v>
      </c>
      <c r="D107" s="180">
        <f t="shared" si="1"/>
        <v>763420</v>
      </c>
      <c r="E107" s="181">
        <v>137173</v>
      </c>
      <c r="F107" s="182">
        <v>626247</v>
      </c>
    </row>
    <row r="108" spans="1:6" x14ac:dyDescent="0.2">
      <c r="A108" s="177">
        <v>93</v>
      </c>
      <c r="B108" s="178" t="s">
        <v>156</v>
      </c>
      <c r="C108" s="179" t="s">
        <v>15</v>
      </c>
      <c r="D108" s="180">
        <f t="shared" si="1"/>
        <v>588185</v>
      </c>
      <c r="E108" s="181">
        <v>104897</v>
      </c>
      <c r="F108" s="182">
        <v>483288</v>
      </c>
    </row>
    <row r="109" spans="1:6" x14ac:dyDescent="0.2">
      <c r="A109" s="177">
        <v>94</v>
      </c>
      <c r="B109" s="183" t="s">
        <v>157</v>
      </c>
      <c r="C109" s="179" t="s">
        <v>13</v>
      </c>
      <c r="D109" s="180">
        <f t="shared" si="1"/>
        <v>667034</v>
      </c>
      <c r="E109" s="181">
        <v>125069</v>
      </c>
      <c r="F109" s="182">
        <v>541965</v>
      </c>
    </row>
    <row r="110" spans="1:6" x14ac:dyDescent="0.2">
      <c r="A110" s="177">
        <v>95</v>
      </c>
      <c r="B110" s="184" t="s">
        <v>158</v>
      </c>
      <c r="C110" s="179" t="s">
        <v>31</v>
      </c>
      <c r="D110" s="180">
        <f t="shared" si="1"/>
        <v>373107</v>
      </c>
      <c r="E110" s="181">
        <v>60517</v>
      </c>
      <c r="F110" s="182">
        <v>312590</v>
      </c>
    </row>
    <row r="111" spans="1:6" x14ac:dyDescent="0.2">
      <c r="A111" s="177">
        <v>96</v>
      </c>
      <c r="B111" s="178" t="s">
        <v>160</v>
      </c>
      <c r="C111" s="179" t="s">
        <v>33</v>
      </c>
      <c r="D111" s="180">
        <f t="shared" si="1"/>
        <v>1174431</v>
      </c>
      <c r="E111" s="181">
        <v>169449</v>
      </c>
      <c r="F111" s="182">
        <v>1004982</v>
      </c>
    </row>
    <row r="112" spans="1:6" x14ac:dyDescent="0.2">
      <c r="A112" s="177">
        <v>97</v>
      </c>
      <c r="B112" s="178" t="s">
        <v>162</v>
      </c>
      <c r="C112" s="179" t="s">
        <v>163</v>
      </c>
      <c r="D112" s="180"/>
      <c r="E112" s="181"/>
      <c r="F112" s="182"/>
    </row>
    <row r="113" spans="1:6" x14ac:dyDescent="0.2">
      <c r="A113" s="177">
        <v>98</v>
      </c>
      <c r="B113" s="178" t="s">
        <v>164</v>
      </c>
      <c r="C113" s="179" t="s">
        <v>165</v>
      </c>
      <c r="D113" s="180"/>
      <c r="E113" s="181"/>
      <c r="F113" s="182"/>
    </row>
    <row r="114" spans="1:6" x14ac:dyDescent="0.2">
      <c r="A114" s="177">
        <v>99</v>
      </c>
      <c r="B114" s="184" t="s">
        <v>166</v>
      </c>
      <c r="C114" s="179" t="s">
        <v>167</v>
      </c>
      <c r="D114" s="180"/>
      <c r="E114" s="181"/>
      <c r="F114" s="182"/>
    </row>
    <row r="115" spans="1:6" ht="15.75" customHeight="1" x14ac:dyDescent="0.2">
      <c r="A115" s="177">
        <v>100</v>
      </c>
      <c r="B115" s="184" t="s">
        <v>168</v>
      </c>
      <c r="C115" s="179" t="s">
        <v>169</v>
      </c>
      <c r="D115" s="180"/>
      <c r="E115" s="181"/>
      <c r="F115" s="182"/>
    </row>
    <row r="116" spans="1:6" ht="12.75" customHeight="1" x14ac:dyDescent="0.2">
      <c r="A116" s="177">
        <v>101</v>
      </c>
      <c r="B116" s="184" t="s">
        <v>170</v>
      </c>
      <c r="C116" s="179" t="s">
        <v>171</v>
      </c>
      <c r="D116" s="180"/>
      <c r="E116" s="181"/>
      <c r="F116" s="182"/>
    </row>
    <row r="117" spans="1:6" x14ac:dyDescent="0.2">
      <c r="A117" s="177">
        <v>102</v>
      </c>
      <c r="B117" s="184" t="s">
        <v>172</v>
      </c>
      <c r="C117" s="179" t="s">
        <v>173</v>
      </c>
      <c r="D117" s="180"/>
      <c r="E117" s="181"/>
      <c r="F117" s="182"/>
    </row>
    <row r="118" spans="1:6" ht="12.75" customHeight="1" x14ac:dyDescent="0.2">
      <c r="A118" s="177">
        <v>103</v>
      </c>
      <c r="B118" s="184" t="s">
        <v>174</v>
      </c>
      <c r="C118" s="179" t="s">
        <v>175</v>
      </c>
      <c r="D118" s="180"/>
      <c r="E118" s="181"/>
      <c r="F118" s="182"/>
    </row>
    <row r="119" spans="1:6" x14ac:dyDescent="0.2">
      <c r="A119" s="177">
        <v>104</v>
      </c>
      <c r="B119" s="192" t="s">
        <v>176</v>
      </c>
      <c r="C119" s="186" t="s">
        <v>177</v>
      </c>
      <c r="D119" s="180"/>
      <c r="E119" s="181"/>
      <c r="F119" s="182"/>
    </row>
    <row r="120" spans="1:6" x14ac:dyDescent="0.2">
      <c r="A120" s="177">
        <v>105</v>
      </c>
      <c r="B120" s="183" t="s">
        <v>178</v>
      </c>
      <c r="C120" s="179" t="s">
        <v>179</v>
      </c>
      <c r="D120" s="180"/>
      <c r="E120" s="181"/>
      <c r="F120" s="182"/>
    </row>
    <row r="121" spans="1:6" ht="12.75" customHeight="1" x14ac:dyDescent="0.2">
      <c r="A121" s="177">
        <v>106</v>
      </c>
      <c r="B121" s="184" t="s">
        <v>180</v>
      </c>
      <c r="C121" s="179" t="s">
        <v>181</v>
      </c>
      <c r="D121" s="180"/>
      <c r="E121" s="181"/>
      <c r="F121" s="182"/>
    </row>
    <row r="122" spans="1:6" ht="12.75" customHeight="1" x14ac:dyDescent="0.2">
      <c r="A122" s="177">
        <v>107</v>
      </c>
      <c r="B122" s="178" t="s">
        <v>182</v>
      </c>
      <c r="C122" s="193" t="s">
        <v>183</v>
      </c>
      <c r="D122" s="180"/>
      <c r="E122" s="181"/>
      <c r="F122" s="182"/>
    </row>
    <row r="123" spans="1:6" x14ac:dyDescent="0.2">
      <c r="A123" s="177">
        <v>108</v>
      </c>
      <c r="B123" s="184" t="s">
        <v>184</v>
      </c>
      <c r="C123" s="179" t="s">
        <v>261</v>
      </c>
      <c r="D123" s="180"/>
      <c r="E123" s="181"/>
      <c r="F123" s="182"/>
    </row>
    <row r="124" spans="1:6" x14ac:dyDescent="0.2">
      <c r="A124" s="177">
        <v>109</v>
      </c>
      <c r="B124" s="183" t="s">
        <v>185</v>
      </c>
      <c r="C124" s="179" t="s">
        <v>250</v>
      </c>
      <c r="D124" s="180"/>
      <c r="E124" s="181"/>
      <c r="F124" s="182"/>
    </row>
    <row r="125" spans="1:6" x14ac:dyDescent="0.2">
      <c r="A125" s="177">
        <v>110</v>
      </c>
      <c r="B125" s="178" t="s">
        <v>329</v>
      </c>
      <c r="C125" s="179" t="s">
        <v>317</v>
      </c>
      <c r="D125" s="180"/>
      <c r="E125" s="181"/>
      <c r="F125" s="182"/>
    </row>
    <row r="126" spans="1:6" x14ac:dyDescent="0.2">
      <c r="A126" s="177">
        <v>111</v>
      </c>
      <c r="B126" s="194" t="s">
        <v>418</v>
      </c>
      <c r="C126" s="213" t="s">
        <v>419</v>
      </c>
      <c r="D126" s="180"/>
      <c r="E126" s="181"/>
      <c r="F126" s="182"/>
    </row>
    <row r="127" spans="1:6" x14ac:dyDescent="0.2">
      <c r="A127" s="177">
        <v>112</v>
      </c>
      <c r="B127" s="195" t="s">
        <v>186</v>
      </c>
      <c r="C127" s="214" t="s">
        <v>320</v>
      </c>
      <c r="D127" s="180"/>
      <c r="E127" s="181"/>
      <c r="F127" s="182"/>
    </row>
    <row r="128" spans="1:6" x14ac:dyDescent="0.2">
      <c r="A128" s="177">
        <v>113</v>
      </c>
      <c r="B128" s="184" t="s">
        <v>187</v>
      </c>
      <c r="C128" s="179" t="s">
        <v>188</v>
      </c>
      <c r="D128" s="180"/>
      <c r="E128" s="181"/>
      <c r="F128" s="182"/>
    </row>
    <row r="129" spans="1:6" ht="13.5" customHeight="1" x14ac:dyDescent="0.2">
      <c r="A129" s="177">
        <v>114</v>
      </c>
      <c r="B129" s="184" t="s">
        <v>189</v>
      </c>
      <c r="C129" s="215" t="s">
        <v>306</v>
      </c>
      <c r="D129" s="180"/>
      <c r="E129" s="181"/>
      <c r="F129" s="182"/>
    </row>
    <row r="130" spans="1:6" x14ac:dyDescent="0.2">
      <c r="A130" s="177">
        <v>115</v>
      </c>
      <c r="B130" s="184" t="s">
        <v>190</v>
      </c>
      <c r="C130" s="179" t="s">
        <v>225</v>
      </c>
      <c r="D130" s="180"/>
      <c r="E130" s="181"/>
      <c r="F130" s="182"/>
    </row>
    <row r="131" spans="1:6" x14ac:dyDescent="0.2">
      <c r="A131" s="177">
        <v>116</v>
      </c>
      <c r="B131" s="184" t="s">
        <v>191</v>
      </c>
      <c r="C131" s="179" t="s">
        <v>192</v>
      </c>
      <c r="D131" s="180"/>
      <c r="E131" s="181"/>
      <c r="F131" s="182"/>
    </row>
    <row r="132" spans="1:6" x14ac:dyDescent="0.2">
      <c r="A132" s="177">
        <v>117</v>
      </c>
      <c r="B132" s="184" t="s">
        <v>193</v>
      </c>
      <c r="C132" s="179" t="s">
        <v>40</v>
      </c>
      <c r="D132" s="180"/>
      <c r="E132" s="181"/>
      <c r="F132" s="182"/>
    </row>
    <row r="133" spans="1:6" x14ac:dyDescent="0.2">
      <c r="A133" s="177">
        <v>118</v>
      </c>
      <c r="B133" s="178" t="s">
        <v>194</v>
      </c>
      <c r="C133" s="179" t="s">
        <v>45</v>
      </c>
      <c r="D133" s="180"/>
      <c r="E133" s="181"/>
      <c r="F133" s="182"/>
    </row>
    <row r="134" spans="1:6" x14ac:dyDescent="0.2">
      <c r="A134" s="177">
        <v>119</v>
      </c>
      <c r="B134" s="178" t="s">
        <v>195</v>
      </c>
      <c r="C134" s="179" t="s">
        <v>227</v>
      </c>
      <c r="D134" s="180"/>
      <c r="E134" s="181"/>
      <c r="F134" s="182"/>
    </row>
    <row r="135" spans="1:6" x14ac:dyDescent="0.2">
      <c r="A135" s="177">
        <v>120</v>
      </c>
      <c r="B135" s="178" t="s">
        <v>196</v>
      </c>
      <c r="C135" s="179" t="s">
        <v>47</v>
      </c>
      <c r="D135" s="180"/>
      <c r="E135" s="181"/>
      <c r="F135" s="182"/>
    </row>
    <row r="136" spans="1:6" x14ac:dyDescent="0.2">
      <c r="A136" s="177">
        <v>121</v>
      </c>
      <c r="B136" s="184" t="s">
        <v>197</v>
      </c>
      <c r="C136" s="179" t="s">
        <v>46</v>
      </c>
      <c r="D136" s="180"/>
      <c r="E136" s="181"/>
      <c r="F136" s="182"/>
    </row>
    <row r="137" spans="1:6" x14ac:dyDescent="0.2">
      <c r="A137" s="177">
        <v>122</v>
      </c>
      <c r="B137" s="184" t="s">
        <v>198</v>
      </c>
      <c r="C137" s="179" t="s">
        <v>199</v>
      </c>
      <c r="D137" s="180"/>
      <c r="E137" s="181"/>
      <c r="F137" s="182"/>
    </row>
    <row r="138" spans="1:6" x14ac:dyDescent="0.2">
      <c r="A138" s="177">
        <v>123</v>
      </c>
      <c r="B138" s="184" t="s">
        <v>200</v>
      </c>
      <c r="C138" s="179" t="s">
        <v>468</v>
      </c>
      <c r="D138" s="180"/>
      <c r="E138" s="181"/>
      <c r="F138" s="182"/>
    </row>
    <row r="139" spans="1:6" x14ac:dyDescent="0.2">
      <c r="A139" s="177">
        <v>124</v>
      </c>
      <c r="B139" s="178" t="s">
        <v>201</v>
      </c>
      <c r="C139" s="179" t="s">
        <v>226</v>
      </c>
      <c r="D139" s="180">
        <f t="shared" si="1"/>
        <v>1363242</v>
      </c>
      <c r="E139" s="181">
        <v>262242</v>
      </c>
      <c r="F139" s="182">
        <v>1101000</v>
      </c>
    </row>
    <row r="140" spans="1:6" x14ac:dyDescent="0.2">
      <c r="A140" s="177">
        <v>125</v>
      </c>
      <c r="B140" s="183" t="s">
        <v>202</v>
      </c>
      <c r="C140" s="232" t="s">
        <v>459</v>
      </c>
      <c r="D140" s="180">
        <f t="shared" si="1"/>
        <v>1578895</v>
      </c>
      <c r="E140" s="181">
        <v>407483</v>
      </c>
      <c r="F140" s="182">
        <v>1171412</v>
      </c>
    </row>
    <row r="141" spans="1:6" x14ac:dyDescent="0.2">
      <c r="A141" s="177">
        <v>126</v>
      </c>
      <c r="B141" s="184" t="s">
        <v>203</v>
      </c>
      <c r="C141" s="179" t="s">
        <v>204</v>
      </c>
      <c r="D141" s="180"/>
      <c r="E141" s="181"/>
      <c r="F141" s="182"/>
    </row>
    <row r="142" spans="1:6" x14ac:dyDescent="0.2">
      <c r="A142" s="177">
        <v>127</v>
      </c>
      <c r="B142" s="178" t="s">
        <v>205</v>
      </c>
      <c r="C142" s="179" t="s">
        <v>206</v>
      </c>
      <c r="D142" s="180"/>
      <c r="E142" s="181"/>
      <c r="F142" s="182"/>
    </row>
    <row r="143" spans="1:6" x14ac:dyDescent="0.2">
      <c r="A143" s="177">
        <v>128</v>
      </c>
      <c r="B143" s="184" t="s">
        <v>207</v>
      </c>
      <c r="C143" s="179" t="s">
        <v>208</v>
      </c>
      <c r="D143" s="180"/>
      <c r="E143" s="181"/>
      <c r="F143" s="182"/>
    </row>
    <row r="144" spans="1:6" x14ac:dyDescent="0.2">
      <c r="A144" s="177">
        <v>129</v>
      </c>
      <c r="B144" s="196" t="s">
        <v>251</v>
      </c>
      <c r="C144" s="197" t="s">
        <v>252</v>
      </c>
      <c r="D144" s="180"/>
      <c r="E144" s="181"/>
      <c r="F144" s="182"/>
    </row>
    <row r="145" spans="1:6" x14ac:dyDescent="0.2">
      <c r="A145" s="177">
        <v>130</v>
      </c>
      <c r="B145" s="198" t="s">
        <v>253</v>
      </c>
      <c r="C145" s="199" t="s">
        <v>254</v>
      </c>
      <c r="D145" s="180"/>
      <c r="E145" s="181"/>
      <c r="F145" s="182"/>
    </row>
    <row r="146" spans="1:6" x14ac:dyDescent="0.2">
      <c r="A146" s="177">
        <v>131</v>
      </c>
      <c r="B146" s="200" t="s">
        <v>255</v>
      </c>
      <c r="C146" s="201" t="s">
        <v>451</v>
      </c>
      <c r="D146" s="180"/>
      <c r="E146" s="181"/>
      <c r="F146" s="182"/>
    </row>
    <row r="147" spans="1:6" x14ac:dyDescent="0.2">
      <c r="A147" s="177">
        <v>132</v>
      </c>
      <c r="B147" s="202" t="s">
        <v>259</v>
      </c>
      <c r="C147" s="203" t="s">
        <v>260</v>
      </c>
      <c r="D147" s="180"/>
      <c r="E147" s="181"/>
      <c r="F147" s="182"/>
    </row>
    <row r="148" spans="1:6" x14ac:dyDescent="0.2">
      <c r="A148" s="177">
        <v>133</v>
      </c>
      <c r="B148" s="204" t="s">
        <v>311</v>
      </c>
      <c r="C148" s="203" t="s">
        <v>310</v>
      </c>
      <c r="D148" s="180"/>
      <c r="E148" s="181"/>
      <c r="F148" s="182"/>
    </row>
    <row r="149" spans="1:6" x14ac:dyDescent="0.2">
      <c r="A149" s="177">
        <v>134</v>
      </c>
      <c r="B149" s="205" t="s">
        <v>319</v>
      </c>
      <c r="C149" s="206" t="s">
        <v>316</v>
      </c>
      <c r="D149" s="180"/>
      <c r="E149" s="181"/>
      <c r="F149" s="182"/>
    </row>
    <row r="150" spans="1:6" ht="14.25" customHeight="1" thickBot="1" x14ac:dyDescent="0.25">
      <c r="A150" s="207">
        <v>135</v>
      </c>
      <c r="B150" s="208" t="s">
        <v>411</v>
      </c>
      <c r="C150" s="209" t="s">
        <v>412</v>
      </c>
      <c r="D150" s="210"/>
      <c r="E150" s="211"/>
      <c r="F150" s="212"/>
    </row>
  </sheetData>
  <mergeCells count="15">
    <mergeCell ref="A1:F1"/>
    <mergeCell ref="A3:A8"/>
    <mergeCell ref="B3:B8"/>
    <mergeCell ref="C3:C8"/>
    <mergeCell ref="D4:D8"/>
    <mergeCell ref="E5:E8"/>
    <mergeCell ref="D3:F3"/>
    <mergeCell ref="A93:A96"/>
    <mergeCell ref="B93:B96"/>
    <mergeCell ref="F5:F8"/>
    <mergeCell ref="E4:F4"/>
    <mergeCell ref="A11:C11"/>
    <mergeCell ref="A9:C9"/>
    <mergeCell ref="A10:C10"/>
    <mergeCell ref="A12:C12"/>
  </mergeCells>
  <pageMargins left="0.59055118110236227" right="0.39370078740157483" top="0.19685039370078741" bottom="0" header="0" footer="0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B150"/>
  <sheetViews>
    <sheetView zoomScale="98" zoomScaleNormal="98" workbookViewId="0">
      <selection activeCell="G12" sqref="G12"/>
    </sheetView>
  </sheetViews>
  <sheetFormatPr defaultColWidth="9.140625" defaultRowHeight="12" x14ac:dyDescent="0.2"/>
  <cols>
    <col min="1" max="1" width="4.7109375" style="46" customWidth="1"/>
    <col min="2" max="2" width="9.28515625" style="46" customWidth="1"/>
    <col min="3" max="3" width="59.42578125" style="7" customWidth="1"/>
    <col min="4" max="4" width="15.5703125" style="45" customWidth="1"/>
    <col min="5" max="16384" width="9.140625" style="1"/>
  </cols>
  <sheetData>
    <row r="2" spans="1:4" ht="36" customHeight="1" x14ac:dyDescent="0.2">
      <c r="A2" s="297" t="s">
        <v>434</v>
      </c>
      <c r="B2" s="297"/>
      <c r="C2" s="297"/>
      <c r="D2" s="297"/>
    </row>
    <row r="3" spans="1:4" x14ac:dyDescent="0.2">
      <c r="C3" s="47"/>
      <c r="D3" s="45" t="s">
        <v>277</v>
      </c>
    </row>
    <row r="4" spans="1:4" s="3" customFormat="1" ht="15.75" customHeight="1" x14ac:dyDescent="0.2">
      <c r="A4" s="271" t="s">
        <v>43</v>
      </c>
      <c r="B4" s="271" t="s">
        <v>55</v>
      </c>
      <c r="C4" s="271" t="s">
        <v>44</v>
      </c>
      <c r="D4" s="404" t="s">
        <v>371</v>
      </c>
    </row>
    <row r="5" spans="1:4" ht="25.5" customHeight="1" x14ac:dyDescent="0.2">
      <c r="A5" s="271"/>
      <c r="B5" s="271"/>
      <c r="C5" s="271"/>
      <c r="D5" s="405"/>
    </row>
    <row r="6" spans="1:4" ht="14.25" customHeight="1" x14ac:dyDescent="0.2">
      <c r="A6" s="271"/>
      <c r="B6" s="271"/>
      <c r="C6" s="271"/>
      <c r="D6" s="405"/>
    </row>
    <row r="7" spans="1:4" ht="21.75" customHeight="1" x14ac:dyDescent="0.2">
      <c r="A7" s="271"/>
      <c r="B7" s="271"/>
      <c r="C7" s="271"/>
      <c r="D7" s="406"/>
    </row>
    <row r="8" spans="1:4" s="3" customFormat="1" x14ac:dyDescent="0.2">
      <c r="A8" s="265" t="s">
        <v>224</v>
      </c>
      <c r="B8" s="265"/>
      <c r="C8" s="265"/>
      <c r="D8" s="123">
        <f>D11+D10+D9</f>
        <v>450555530</v>
      </c>
    </row>
    <row r="9" spans="1:4" s="3" customFormat="1" ht="11.25" customHeight="1" x14ac:dyDescent="0.2">
      <c r="A9" s="84"/>
      <c r="B9" s="84"/>
      <c r="C9" s="11" t="s">
        <v>53</v>
      </c>
      <c r="D9" s="31">
        <v>312306661.69</v>
      </c>
    </row>
    <row r="10" spans="1:4" s="3" customFormat="1" ht="11.25" customHeight="1" x14ac:dyDescent="0.2">
      <c r="A10" s="84"/>
      <c r="B10" s="84"/>
      <c r="C10" s="11" t="s">
        <v>279</v>
      </c>
      <c r="D10" s="31"/>
    </row>
    <row r="11" spans="1:4" s="3" customFormat="1" x14ac:dyDescent="0.2">
      <c r="A11" s="265" t="s">
        <v>223</v>
      </c>
      <c r="B11" s="265"/>
      <c r="C11" s="265"/>
      <c r="D11" s="30">
        <f>SUM(D12:D148)-D92</f>
        <v>138248868.31</v>
      </c>
    </row>
    <row r="12" spans="1:4" x14ac:dyDescent="0.2">
      <c r="A12" s="20">
        <v>1</v>
      </c>
      <c r="B12" s="12" t="s">
        <v>56</v>
      </c>
      <c r="C12" s="10" t="s">
        <v>41</v>
      </c>
      <c r="D12" s="29">
        <v>0</v>
      </c>
    </row>
    <row r="13" spans="1:4" x14ac:dyDescent="0.2">
      <c r="A13" s="20">
        <v>2</v>
      </c>
      <c r="B13" s="13" t="s">
        <v>57</v>
      </c>
      <c r="C13" s="10" t="s">
        <v>209</v>
      </c>
      <c r="D13" s="29">
        <v>0</v>
      </c>
    </row>
    <row r="14" spans="1:4" x14ac:dyDescent="0.2">
      <c r="A14" s="20">
        <v>3</v>
      </c>
      <c r="B14" s="21" t="s">
        <v>58</v>
      </c>
      <c r="C14" s="10" t="s">
        <v>5</v>
      </c>
      <c r="D14" s="29">
        <v>5050285.0200000005</v>
      </c>
    </row>
    <row r="15" spans="1:4" x14ac:dyDescent="0.2">
      <c r="A15" s="20">
        <v>4</v>
      </c>
      <c r="B15" s="12" t="s">
        <v>59</v>
      </c>
      <c r="C15" s="10" t="s">
        <v>210</v>
      </c>
      <c r="D15" s="29">
        <v>0</v>
      </c>
    </row>
    <row r="16" spans="1:4" x14ac:dyDescent="0.2">
      <c r="A16" s="20">
        <v>5</v>
      </c>
      <c r="B16" s="12" t="s">
        <v>60</v>
      </c>
      <c r="C16" s="10" t="s">
        <v>8</v>
      </c>
      <c r="D16" s="29">
        <v>0</v>
      </c>
    </row>
    <row r="17" spans="1:4" x14ac:dyDescent="0.2">
      <c r="A17" s="20">
        <v>6</v>
      </c>
      <c r="B17" s="21" t="s">
        <v>61</v>
      </c>
      <c r="C17" s="10" t="s">
        <v>62</v>
      </c>
      <c r="D17" s="29">
        <v>9181614.7800000012</v>
      </c>
    </row>
    <row r="18" spans="1:4" x14ac:dyDescent="0.2">
      <c r="A18" s="20">
        <v>7</v>
      </c>
      <c r="B18" s="12" t="s">
        <v>63</v>
      </c>
      <c r="C18" s="10" t="s">
        <v>211</v>
      </c>
      <c r="D18" s="29">
        <v>4722919.7300000004</v>
      </c>
    </row>
    <row r="19" spans="1:4" x14ac:dyDescent="0.2">
      <c r="A19" s="20">
        <v>8</v>
      </c>
      <c r="B19" s="21" t="s">
        <v>64</v>
      </c>
      <c r="C19" s="10" t="s">
        <v>17</v>
      </c>
      <c r="D19" s="29">
        <v>0</v>
      </c>
    </row>
    <row r="20" spans="1:4" x14ac:dyDescent="0.2">
      <c r="A20" s="20">
        <v>9</v>
      </c>
      <c r="B20" s="21" t="s">
        <v>65</v>
      </c>
      <c r="C20" s="10" t="s">
        <v>6</v>
      </c>
      <c r="D20" s="29">
        <v>0</v>
      </c>
    </row>
    <row r="21" spans="1:4" x14ac:dyDescent="0.2">
      <c r="A21" s="20">
        <v>10</v>
      </c>
      <c r="B21" s="21" t="s">
        <v>66</v>
      </c>
      <c r="C21" s="10" t="s">
        <v>18</v>
      </c>
      <c r="D21" s="29">
        <v>0</v>
      </c>
    </row>
    <row r="22" spans="1:4" x14ac:dyDescent="0.2">
      <c r="A22" s="20">
        <v>11</v>
      </c>
      <c r="B22" s="21" t="s">
        <v>67</v>
      </c>
      <c r="C22" s="10" t="s">
        <v>7</v>
      </c>
      <c r="D22" s="29">
        <v>0</v>
      </c>
    </row>
    <row r="23" spans="1:4" x14ac:dyDescent="0.2">
      <c r="A23" s="20">
        <v>12</v>
      </c>
      <c r="B23" s="21" t="s">
        <v>68</v>
      </c>
      <c r="C23" s="10" t="s">
        <v>19</v>
      </c>
      <c r="D23" s="29">
        <v>0</v>
      </c>
    </row>
    <row r="24" spans="1:4" x14ac:dyDescent="0.2">
      <c r="A24" s="20">
        <v>13</v>
      </c>
      <c r="B24" s="21" t="s">
        <v>230</v>
      </c>
      <c r="C24" s="10" t="s">
        <v>231</v>
      </c>
      <c r="D24" s="29">
        <v>0</v>
      </c>
    </row>
    <row r="25" spans="1:4" x14ac:dyDescent="0.2">
      <c r="A25" s="20">
        <v>14</v>
      </c>
      <c r="B25" s="21" t="s">
        <v>69</v>
      </c>
      <c r="C25" s="10" t="s">
        <v>22</v>
      </c>
      <c r="D25" s="29">
        <v>0</v>
      </c>
    </row>
    <row r="26" spans="1:4" x14ac:dyDescent="0.2">
      <c r="A26" s="20">
        <v>15</v>
      </c>
      <c r="B26" s="21" t="s">
        <v>70</v>
      </c>
      <c r="C26" s="10" t="s">
        <v>10</v>
      </c>
      <c r="D26" s="29">
        <v>0</v>
      </c>
    </row>
    <row r="27" spans="1:4" x14ac:dyDescent="0.2">
      <c r="A27" s="20">
        <v>16</v>
      </c>
      <c r="B27" s="21" t="s">
        <v>71</v>
      </c>
      <c r="C27" s="10" t="s">
        <v>342</v>
      </c>
      <c r="D27" s="29">
        <v>0</v>
      </c>
    </row>
    <row r="28" spans="1:4" x14ac:dyDescent="0.2">
      <c r="A28" s="20">
        <v>17</v>
      </c>
      <c r="B28" s="21" t="s">
        <v>72</v>
      </c>
      <c r="C28" s="10" t="s">
        <v>9</v>
      </c>
      <c r="D28" s="29">
        <v>7900303.04</v>
      </c>
    </row>
    <row r="29" spans="1:4" x14ac:dyDescent="0.2">
      <c r="A29" s="20">
        <v>18</v>
      </c>
      <c r="B29" s="12" t="s">
        <v>73</v>
      </c>
      <c r="C29" s="10" t="s">
        <v>11</v>
      </c>
      <c r="D29" s="29">
        <v>0</v>
      </c>
    </row>
    <row r="30" spans="1:4" x14ac:dyDescent="0.2">
      <c r="A30" s="20">
        <v>19</v>
      </c>
      <c r="B30" s="12" t="s">
        <v>74</v>
      </c>
      <c r="C30" s="10" t="s">
        <v>212</v>
      </c>
      <c r="D30" s="29">
        <v>0</v>
      </c>
    </row>
    <row r="31" spans="1:4" x14ac:dyDescent="0.2">
      <c r="A31" s="20">
        <v>20</v>
      </c>
      <c r="B31" s="12" t="s">
        <v>75</v>
      </c>
      <c r="C31" s="10" t="s">
        <v>343</v>
      </c>
      <c r="D31" s="29">
        <v>0</v>
      </c>
    </row>
    <row r="32" spans="1:4" x14ac:dyDescent="0.2">
      <c r="A32" s="20">
        <v>21</v>
      </c>
      <c r="B32" s="12" t="s">
        <v>76</v>
      </c>
      <c r="C32" s="10" t="s">
        <v>38</v>
      </c>
      <c r="D32" s="29">
        <v>5008753.9000000004</v>
      </c>
    </row>
    <row r="33" spans="1:4" x14ac:dyDescent="0.2">
      <c r="A33" s="20">
        <v>22</v>
      </c>
      <c r="B33" s="21" t="s">
        <v>77</v>
      </c>
      <c r="C33" s="10" t="s">
        <v>78</v>
      </c>
      <c r="D33" s="29">
        <v>0</v>
      </c>
    </row>
    <row r="34" spans="1:4" x14ac:dyDescent="0.2">
      <c r="A34" s="20">
        <v>23</v>
      </c>
      <c r="B34" s="21" t="s">
        <v>79</v>
      </c>
      <c r="C34" s="10" t="s">
        <v>80</v>
      </c>
      <c r="D34" s="29">
        <v>0</v>
      </c>
    </row>
    <row r="35" spans="1:4" x14ac:dyDescent="0.2">
      <c r="A35" s="20">
        <v>24</v>
      </c>
      <c r="B35" s="21" t="s">
        <v>81</v>
      </c>
      <c r="C35" s="10" t="s">
        <v>82</v>
      </c>
      <c r="D35" s="29">
        <v>0</v>
      </c>
    </row>
    <row r="36" spans="1:4" x14ac:dyDescent="0.2">
      <c r="A36" s="20">
        <v>25</v>
      </c>
      <c r="B36" s="12" t="s">
        <v>83</v>
      </c>
      <c r="C36" s="10" t="s">
        <v>84</v>
      </c>
      <c r="D36" s="29">
        <v>13654541.270000001</v>
      </c>
    </row>
    <row r="37" spans="1:4" x14ac:dyDescent="0.2">
      <c r="A37" s="20">
        <v>26</v>
      </c>
      <c r="B37" s="21" t="s">
        <v>85</v>
      </c>
      <c r="C37" s="10" t="s">
        <v>86</v>
      </c>
      <c r="D37" s="29">
        <v>0</v>
      </c>
    </row>
    <row r="38" spans="1:4" x14ac:dyDescent="0.2">
      <c r="A38" s="20">
        <v>27</v>
      </c>
      <c r="B38" s="13" t="s">
        <v>87</v>
      </c>
      <c r="C38" s="10" t="s">
        <v>88</v>
      </c>
      <c r="D38" s="29">
        <v>0</v>
      </c>
    </row>
    <row r="39" spans="1:4" x14ac:dyDescent="0.2">
      <c r="A39" s="20">
        <v>28</v>
      </c>
      <c r="B39" s="13" t="s">
        <v>89</v>
      </c>
      <c r="C39" s="10" t="s">
        <v>39</v>
      </c>
      <c r="D39" s="29">
        <v>4413304.6899999995</v>
      </c>
    </row>
    <row r="40" spans="1:4" x14ac:dyDescent="0.2">
      <c r="A40" s="20">
        <v>29</v>
      </c>
      <c r="B40" s="12" t="s">
        <v>90</v>
      </c>
      <c r="C40" s="10" t="s">
        <v>37</v>
      </c>
      <c r="D40" s="29">
        <v>8083652.6700000037</v>
      </c>
    </row>
    <row r="41" spans="1:4" x14ac:dyDescent="0.2">
      <c r="A41" s="20">
        <v>30</v>
      </c>
      <c r="B41" s="13" t="s">
        <v>91</v>
      </c>
      <c r="C41" s="10" t="s">
        <v>16</v>
      </c>
      <c r="D41" s="29">
        <v>0</v>
      </c>
    </row>
    <row r="42" spans="1:4" x14ac:dyDescent="0.2">
      <c r="A42" s="20">
        <v>31</v>
      </c>
      <c r="B42" s="21" t="s">
        <v>92</v>
      </c>
      <c r="C42" s="10" t="s">
        <v>21</v>
      </c>
      <c r="D42" s="29">
        <v>4151481.5700000003</v>
      </c>
    </row>
    <row r="43" spans="1:4" x14ac:dyDescent="0.2">
      <c r="A43" s="20">
        <v>32</v>
      </c>
      <c r="B43" s="13" t="s">
        <v>93</v>
      </c>
      <c r="C43" s="10" t="s">
        <v>24</v>
      </c>
      <c r="D43" s="29">
        <v>0</v>
      </c>
    </row>
    <row r="44" spans="1:4" x14ac:dyDescent="0.2">
      <c r="A44" s="20">
        <v>33</v>
      </c>
      <c r="B44" s="12" t="s">
        <v>94</v>
      </c>
      <c r="C44" s="10" t="s">
        <v>213</v>
      </c>
      <c r="D44" s="29">
        <v>0</v>
      </c>
    </row>
    <row r="45" spans="1:4" x14ac:dyDescent="0.2">
      <c r="A45" s="20">
        <v>34</v>
      </c>
      <c r="B45" s="14" t="s">
        <v>95</v>
      </c>
      <c r="C45" s="15" t="s">
        <v>214</v>
      </c>
      <c r="D45" s="29">
        <v>0</v>
      </c>
    </row>
    <row r="46" spans="1:4" x14ac:dyDescent="0.2">
      <c r="A46" s="20">
        <v>35</v>
      </c>
      <c r="B46" s="12" t="s">
        <v>96</v>
      </c>
      <c r="C46" s="10" t="s">
        <v>215</v>
      </c>
      <c r="D46" s="29">
        <v>0</v>
      </c>
    </row>
    <row r="47" spans="1:4" x14ac:dyDescent="0.2">
      <c r="A47" s="20">
        <v>36</v>
      </c>
      <c r="B47" s="12" t="s">
        <v>97</v>
      </c>
      <c r="C47" s="10" t="s">
        <v>23</v>
      </c>
      <c r="D47" s="29">
        <v>0</v>
      </c>
    </row>
    <row r="48" spans="1:4" x14ac:dyDescent="0.2">
      <c r="A48" s="20">
        <v>37</v>
      </c>
      <c r="B48" s="21" t="s">
        <v>98</v>
      </c>
      <c r="C48" s="10" t="s">
        <v>20</v>
      </c>
      <c r="D48" s="29">
        <v>0</v>
      </c>
    </row>
    <row r="49" spans="1:4" x14ac:dyDescent="0.2">
      <c r="A49" s="20">
        <v>38</v>
      </c>
      <c r="B49" s="13" t="s">
        <v>99</v>
      </c>
      <c r="C49" s="10" t="s">
        <v>100</v>
      </c>
      <c r="D49" s="29">
        <v>0</v>
      </c>
    </row>
    <row r="50" spans="1:4" x14ac:dyDescent="0.2">
      <c r="A50" s="20">
        <v>39</v>
      </c>
      <c r="B50" s="21" t="s">
        <v>101</v>
      </c>
      <c r="C50" s="10" t="s">
        <v>102</v>
      </c>
      <c r="D50" s="29">
        <v>13267776.08</v>
      </c>
    </row>
    <row r="51" spans="1:4" x14ac:dyDescent="0.2">
      <c r="A51" s="20">
        <v>40</v>
      </c>
      <c r="B51" s="12" t="s">
        <v>103</v>
      </c>
      <c r="C51" s="10" t="s">
        <v>220</v>
      </c>
      <c r="D51" s="29">
        <v>0</v>
      </c>
    </row>
    <row r="52" spans="1:4" x14ac:dyDescent="0.2">
      <c r="A52" s="20">
        <v>41</v>
      </c>
      <c r="B52" s="12" t="s">
        <v>104</v>
      </c>
      <c r="C52" s="10" t="s">
        <v>2</v>
      </c>
      <c r="D52" s="29">
        <v>0</v>
      </c>
    </row>
    <row r="53" spans="1:4" x14ac:dyDescent="0.2">
      <c r="A53" s="20">
        <v>42</v>
      </c>
      <c r="B53" s="21" t="s">
        <v>105</v>
      </c>
      <c r="C53" s="10" t="s">
        <v>3</v>
      </c>
      <c r="D53" s="29">
        <v>0</v>
      </c>
    </row>
    <row r="54" spans="1:4" x14ac:dyDescent="0.2">
      <c r="A54" s="20">
        <v>43</v>
      </c>
      <c r="B54" s="13" t="s">
        <v>151</v>
      </c>
      <c r="C54" s="10" t="s">
        <v>32</v>
      </c>
      <c r="D54" s="29">
        <v>0</v>
      </c>
    </row>
    <row r="55" spans="1:4" x14ac:dyDescent="0.2">
      <c r="A55" s="20">
        <v>44</v>
      </c>
      <c r="B55" s="21" t="s">
        <v>106</v>
      </c>
      <c r="C55" s="10" t="s">
        <v>216</v>
      </c>
      <c r="D55" s="29">
        <v>0</v>
      </c>
    </row>
    <row r="56" spans="1:4" x14ac:dyDescent="0.2">
      <c r="A56" s="20">
        <v>45</v>
      </c>
      <c r="B56" s="13" t="s">
        <v>107</v>
      </c>
      <c r="C56" s="10" t="s">
        <v>0</v>
      </c>
      <c r="D56" s="29">
        <v>0</v>
      </c>
    </row>
    <row r="57" spans="1:4" x14ac:dyDescent="0.2">
      <c r="A57" s="20">
        <v>46</v>
      </c>
      <c r="B57" s="21" t="s">
        <v>108</v>
      </c>
      <c r="C57" s="10" t="s">
        <v>4</v>
      </c>
      <c r="D57" s="29">
        <v>0</v>
      </c>
    </row>
    <row r="58" spans="1:4" x14ac:dyDescent="0.2">
      <c r="A58" s="20">
        <v>47</v>
      </c>
      <c r="B58" s="13" t="s">
        <v>109</v>
      </c>
      <c r="C58" s="10" t="s">
        <v>1</v>
      </c>
      <c r="D58" s="29">
        <v>0</v>
      </c>
    </row>
    <row r="59" spans="1:4" x14ac:dyDescent="0.2">
      <c r="A59" s="20">
        <v>48</v>
      </c>
      <c r="B59" s="21" t="s">
        <v>110</v>
      </c>
      <c r="C59" s="10" t="s">
        <v>217</v>
      </c>
      <c r="D59" s="29">
        <v>0</v>
      </c>
    </row>
    <row r="60" spans="1:4" x14ac:dyDescent="0.2">
      <c r="A60" s="20">
        <v>49</v>
      </c>
      <c r="B60" s="21" t="s">
        <v>111</v>
      </c>
      <c r="C60" s="10" t="s">
        <v>25</v>
      </c>
      <c r="D60" s="29">
        <v>0</v>
      </c>
    </row>
    <row r="61" spans="1:4" x14ac:dyDescent="0.2">
      <c r="A61" s="20">
        <v>50</v>
      </c>
      <c r="B61" s="21" t="s">
        <v>159</v>
      </c>
      <c r="C61" s="10" t="s">
        <v>52</v>
      </c>
      <c r="D61" s="29">
        <v>0</v>
      </c>
    </row>
    <row r="62" spans="1:4" x14ac:dyDescent="0.2">
      <c r="A62" s="20">
        <v>51</v>
      </c>
      <c r="B62" s="21" t="s">
        <v>112</v>
      </c>
      <c r="C62" s="10" t="s">
        <v>218</v>
      </c>
      <c r="D62" s="29">
        <v>0</v>
      </c>
    </row>
    <row r="63" spans="1:4" x14ac:dyDescent="0.2">
      <c r="A63" s="20">
        <v>52</v>
      </c>
      <c r="B63" s="13" t="s">
        <v>161</v>
      </c>
      <c r="C63" s="10" t="s">
        <v>219</v>
      </c>
      <c r="D63" s="29">
        <v>0</v>
      </c>
    </row>
    <row r="64" spans="1:4" x14ac:dyDescent="0.2">
      <c r="A64" s="20">
        <v>53</v>
      </c>
      <c r="B64" s="21" t="s">
        <v>222</v>
      </c>
      <c r="C64" s="10" t="s">
        <v>221</v>
      </c>
      <c r="D64" s="29">
        <v>0</v>
      </c>
    </row>
    <row r="65" spans="1:4" x14ac:dyDescent="0.2">
      <c r="A65" s="20">
        <v>54</v>
      </c>
      <c r="B65" s="21" t="s">
        <v>232</v>
      </c>
      <c r="C65" s="10" t="s">
        <v>233</v>
      </c>
      <c r="D65" s="29">
        <v>0</v>
      </c>
    </row>
    <row r="66" spans="1:4" x14ac:dyDescent="0.2">
      <c r="A66" s="20">
        <v>55</v>
      </c>
      <c r="B66" s="21" t="s">
        <v>113</v>
      </c>
      <c r="C66" s="10" t="s">
        <v>51</v>
      </c>
      <c r="D66" s="29">
        <v>0</v>
      </c>
    </row>
    <row r="67" spans="1:4" x14ac:dyDescent="0.2">
      <c r="A67" s="20">
        <v>56</v>
      </c>
      <c r="B67" s="13" t="s">
        <v>114</v>
      </c>
      <c r="C67" s="10" t="s">
        <v>234</v>
      </c>
      <c r="D67" s="29">
        <v>0</v>
      </c>
    </row>
    <row r="68" spans="1:4" x14ac:dyDescent="0.2">
      <c r="A68" s="20">
        <v>57</v>
      </c>
      <c r="B68" s="12" t="s">
        <v>115</v>
      </c>
      <c r="C68" s="10" t="s">
        <v>116</v>
      </c>
      <c r="D68" s="29">
        <v>0</v>
      </c>
    </row>
    <row r="69" spans="1:4" x14ac:dyDescent="0.2">
      <c r="A69" s="20">
        <v>58</v>
      </c>
      <c r="B69" s="13" t="s">
        <v>117</v>
      </c>
      <c r="C69" s="10" t="s">
        <v>235</v>
      </c>
      <c r="D69" s="29">
        <v>0</v>
      </c>
    </row>
    <row r="70" spans="1:4" x14ac:dyDescent="0.2">
      <c r="A70" s="20">
        <v>59</v>
      </c>
      <c r="B70" s="21" t="s">
        <v>118</v>
      </c>
      <c r="C70" s="10" t="s">
        <v>325</v>
      </c>
      <c r="D70" s="29">
        <v>0</v>
      </c>
    </row>
    <row r="71" spans="1:4" x14ac:dyDescent="0.2">
      <c r="A71" s="20">
        <v>60</v>
      </c>
      <c r="B71" s="12" t="s">
        <v>119</v>
      </c>
      <c r="C71" s="10" t="s">
        <v>236</v>
      </c>
      <c r="D71" s="29">
        <v>0</v>
      </c>
    </row>
    <row r="72" spans="1:4" x14ac:dyDescent="0.2">
      <c r="A72" s="20">
        <v>61</v>
      </c>
      <c r="B72" s="12" t="s">
        <v>120</v>
      </c>
      <c r="C72" s="10" t="s">
        <v>237</v>
      </c>
      <c r="D72" s="29">
        <v>0</v>
      </c>
    </row>
    <row r="73" spans="1:4" x14ac:dyDescent="0.2">
      <c r="A73" s="20">
        <v>62</v>
      </c>
      <c r="B73" s="13" t="s">
        <v>121</v>
      </c>
      <c r="C73" s="10" t="s">
        <v>238</v>
      </c>
      <c r="D73" s="29">
        <v>0</v>
      </c>
    </row>
    <row r="74" spans="1:4" x14ac:dyDescent="0.2">
      <c r="A74" s="20">
        <v>63</v>
      </c>
      <c r="B74" s="13" t="s">
        <v>122</v>
      </c>
      <c r="C74" s="10" t="s">
        <v>50</v>
      </c>
      <c r="D74" s="29">
        <v>4942965.8199999994</v>
      </c>
    </row>
    <row r="75" spans="1:4" x14ac:dyDescent="0.2">
      <c r="A75" s="20">
        <v>64</v>
      </c>
      <c r="B75" s="13" t="s">
        <v>123</v>
      </c>
      <c r="C75" s="10" t="s">
        <v>239</v>
      </c>
      <c r="D75" s="29">
        <v>0</v>
      </c>
    </row>
    <row r="76" spans="1:4" x14ac:dyDescent="0.2">
      <c r="A76" s="20">
        <v>65</v>
      </c>
      <c r="B76" s="13" t="s">
        <v>124</v>
      </c>
      <c r="C76" s="10" t="s">
        <v>240</v>
      </c>
      <c r="D76" s="29">
        <v>0</v>
      </c>
    </row>
    <row r="77" spans="1:4" x14ac:dyDescent="0.2">
      <c r="A77" s="20">
        <v>66</v>
      </c>
      <c r="B77" s="12" t="s">
        <v>125</v>
      </c>
      <c r="C77" s="10" t="s">
        <v>241</v>
      </c>
      <c r="D77" s="29">
        <v>0</v>
      </c>
    </row>
    <row r="78" spans="1:4" x14ac:dyDescent="0.2">
      <c r="A78" s="20">
        <v>67</v>
      </c>
      <c r="B78" s="13" t="s">
        <v>126</v>
      </c>
      <c r="C78" s="10" t="s">
        <v>242</v>
      </c>
      <c r="D78" s="29">
        <v>0</v>
      </c>
    </row>
    <row r="79" spans="1:4" x14ac:dyDescent="0.2">
      <c r="A79" s="20">
        <v>68</v>
      </c>
      <c r="B79" s="13" t="s">
        <v>127</v>
      </c>
      <c r="C79" s="10" t="s">
        <v>243</v>
      </c>
      <c r="D79" s="29">
        <v>0</v>
      </c>
    </row>
    <row r="80" spans="1:4" x14ac:dyDescent="0.2">
      <c r="A80" s="20">
        <v>69</v>
      </c>
      <c r="B80" s="12" t="s">
        <v>128</v>
      </c>
      <c r="C80" s="10" t="s">
        <v>244</v>
      </c>
      <c r="D80" s="29">
        <v>0</v>
      </c>
    </row>
    <row r="81" spans="1:4" x14ac:dyDescent="0.2">
      <c r="A81" s="20">
        <v>70</v>
      </c>
      <c r="B81" s="12" t="s">
        <v>129</v>
      </c>
      <c r="C81" s="10" t="s">
        <v>245</v>
      </c>
      <c r="D81" s="29">
        <v>0</v>
      </c>
    </row>
    <row r="82" spans="1:4" x14ac:dyDescent="0.2">
      <c r="A82" s="20">
        <v>71</v>
      </c>
      <c r="B82" s="12" t="s">
        <v>130</v>
      </c>
      <c r="C82" s="10" t="s">
        <v>246</v>
      </c>
      <c r="D82" s="29">
        <v>0</v>
      </c>
    </row>
    <row r="83" spans="1:4" x14ac:dyDescent="0.2">
      <c r="A83" s="20">
        <v>72</v>
      </c>
      <c r="B83" s="21" t="s">
        <v>131</v>
      </c>
      <c r="C83" s="10" t="s">
        <v>132</v>
      </c>
      <c r="D83" s="29">
        <v>6512317.1500000004</v>
      </c>
    </row>
    <row r="84" spans="1:4" x14ac:dyDescent="0.2">
      <c r="A84" s="20">
        <v>73</v>
      </c>
      <c r="B84" s="12" t="s">
        <v>133</v>
      </c>
      <c r="C84" s="10" t="s">
        <v>247</v>
      </c>
      <c r="D84" s="29">
        <v>5717718</v>
      </c>
    </row>
    <row r="85" spans="1:4" x14ac:dyDescent="0.2">
      <c r="A85" s="20">
        <v>74</v>
      </c>
      <c r="B85" s="21" t="s">
        <v>134</v>
      </c>
      <c r="C85" s="10" t="s">
        <v>35</v>
      </c>
      <c r="D85" s="29">
        <v>6666686.2400000021</v>
      </c>
    </row>
    <row r="86" spans="1:4" x14ac:dyDescent="0.2">
      <c r="A86" s="20">
        <v>75</v>
      </c>
      <c r="B86" s="12" t="s">
        <v>135</v>
      </c>
      <c r="C86" s="10" t="s">
        <v>413</v>
      </c>
      <c r="D86" s="29">
        <v>0</v>
      </c>
    </row>
    <row r="87" spans="1:4" x14ac:dyDescent="0.2">
      <c r="A87" s="20">
        <v>76</v>
      </c>
      <c r="B87" s="12" t="s">
        <v>136</v>
      </c>
      <c r="C87" s="10" t="s">
        <v>36</v>
      </c>
      <c r="D87" s="29">
        <v>8465188.7300000023</v>
      </c>
    </row>
    <row r="88" spans="1:4" x14ac:dyDescent="0.2">
      <c r="A88" s="20">
        <v>77</v>
      </c>
      <c r="B88" s="12" t="s">
        <v>137</v>
      </c>
      <c r="C88" s="10" t="s">
        <v>49</v>
      </c>
      <c r="D88" s="29">
        <v>0</v>
      </c>
    </row>
    <row r="89" spans="1:4" x14ac:dyDescent="0.2">
      <c r="A89" s="20">
        <v>78</v>
      </c>
      <c r="B89" s="12" t="s">
        <v>138</v>
      </c>
      <c r="C89" s="10" t="s">
        <v>228</v>
      </c>
      <c r="D89" s="29">
        <v>27778233.619999997</v>
      </c>
    </row>
    <row r="90" spans="1:4" x14ac:dyDescent="0.2">
      <c r="A90" s="20">
        <v>79</v>
      </c>
      <c r="B90" s="12" t="s">
        <v>139</v>
      </c>
      <c r="C90" s="10" t="s">
        <v>309</v>
      </c>
      <c r="D90" s="29">
        <v>0</v>
      </c>
    </row>
    <row r="91" spans="1:4" x14ac:dyDescent="0.2">
      <c r="A91" s="20">
        <v>80</v>
      </c>
      <c r="B91" s="13" t="s">
        <v>140</v>
      </c>
      <c r="C91" s="10" t="s">
        <v>258</v>
      </c>
      <c r="D91" s="29">
        <v>0</v>
      </c>
    </row>
    <row r="92" spans="1:4" x14ac:dyDescent="0.2">
      <c r="A92" s="256">
        <v>81</v>
      </c>
      <c r="B92" s="259" t="s">
        <v>141</v>
      </c>
      <c r="C92" s="16" t="s">
        <v>248</v>
      </c>
      <c r="D92" s="29">
        <v>0</v>
      </c>
    </row>
    <row r="93" spans="1:4" ht="24" x14ac:dyDescent="0.2">
      <c r="A93" s="257"/>
      <c r="B93" s="260"/>
      <c r="C93" s="10" t="s">
        <v>307</v>
      </c>
      <c r="D93" s="29">
        <v>0</v>
      </c>
    </row>
    <row r="94" spans="1:4" x14ac:dyDescent="0.2">
      <c r="A94" s="257"/>
      <c r="B94" s="260"/>
      <c r="C94" s="10" t="s">
        <v>249</v>
      </c>
      <c r="D94" s="29">
        <v>0</v>
      </c>
    </row>
    <row r="95" spans="1:4" ht="24" x14ac:dyDescent="0.2">
      <c r="A95" s="258"/>
      <c r="B95" s="261"/>
      <c r="C95" s="22" t="s">
        <v>308</v>
      </c>
      <c r="D95" s="29">
        <v>0</v>
      </c>
    </row>
    <row r="96" spans="1:4" x14ac:dyDescent="0.2">
      <c r="A96" s="20">
        <v>82</v>
      </c>
      <c r="B96" s="13" t="s">
        <v>142</v>
      </c>
      <c r="C96" s="10" t="s">
        <v>48</v>
      </c>
      <c r="D96" s="29">
        <v>0</v>
      </c>
    </row>
    <row r="97" spans="1:4" x14ac:dyDescent="0.2">
      <c r="A97" s="20">
        <v>83</v>
      </c>
      <c r="B97" s="13" t="s">
        <v>143</v>
      </c>
      <c r="C97" s="10" t="s">
        <v>144</v>
      </c>
      <c r="D97" s="29">
        <v>0</v>
      </c>
    </row>
    <row r="98" spans="1:4" x14ac:dyDescent="0.2">
      <c r="A98" s="20">
        <v>84</v>
      </c>
      <c r="B98" s="21" t="s">
        <v>145</v>
      </c>
      <c r="C98" s="10" t="s">
        <v>146</v>
      </c>
      <c r="D98" s="29">
        <v>0</v>
      </c>
    </row>
    <row r="99" spans="1:4" x14ac:dyDescent="0.2">
      <c r="A99" s="20">
        <v>85</v>
      </c>
      <c r="B99" s="13" t="s">
        <v>147</v>
      </c>
      <c r="C99" s="10" t="s">
        <v>27</v>
      </c>
      <c r="D99" s="29">
        <v>0</v>
      </c>
    </row>
    <row r="100" spans="1:4" x14ac:dyDescent="0.2">
      <c r="A100" s="20">
        <v>86</v>
      </c>
      <c r="B100" s="21" t="s">
        <v>148</v>
      </c>
      <c r="C100" s="10" t="s">
        <v>12</v>
      </c>
      <c r="D100" s="29">
        <v>0</v>
      </c>
    </row>
    <row r="101" spans="1:4" x14ac:dyDescent="0.2">
      <c r="A101" s="20">
        <v>87</v>
      </c>
      <c r="B101" s="21" t="s">
        <v>149</v>
      </c>
      <c r="C101" s="10" t="s">
        <v>26</v>
      </c>
      <c r="D101" s="29">
        <v>0</v>
      </c>
    </row>
    <row r="102" spans="1:4" x14ac:dyDescent="0.2">
      <c r="A102" s="20">
        <v>88</v>
      </c>
      <c r="B102" s="13" t="s">
        <v>150</v>
      </c>
      <c r="C102" s="10" t="s">
        <v>42</v>
      </c>
      <c r="D102" s="29">
        <v>0</v>
      </c>
    </row>
    <row r="103" spans="1:4" x14ac:dyDescent="0.2">
      <c r="A103" s="20">
        <v>89</v>
      </c>
      <c r="B103" s="12" t="s">
        <v>152</v>
      </c>
      <c r="C103" s="10" t="s">
        <v>28</v>
      </c>
      <c r="D103" s="29">
        <v>0</v>
      </c>
    </row>
    <row r="104" spans="1:4" x14ac:dyDescent="0.2">
      <c r="A104" s="20">
        <v>90</v>
      </c>
      <c r="B104" s="12" t="s">
        <v>153</v>
      </c>
      <c r="C104" s="10" t="s">
        <v>29</v>
      </c>
      <c r="D104" s="29">
        <v>0</v>
      </c>
    </row>
    <row r="105" spans="1:4" x14ac:dyDescent="0.2">
      <c r="A105" s="20">
        <v>91</v>
      </c>
      <c r="B105" s="21" t="s">
        <v>154</v>
      </c>
      <c r="C105" s="10" t="s">
        <v>14</v>
      </c>
      <c r="D105" s="29">
        <v>0</v>
      </c>
    </row>
    <row r="106" spans="1:4" x14ac:dyDescent="0.2">
      <c r="A106" s="20">
        <v>92</v>
      </c>
      <c r="B106" s="12" t="s">
        <v>155</v>
      </c>
      <c r="C106" s="10" t="s">
        <v>30</v>
      </c>
      <c r="D106" s="29">
        <v>0</v>
      </c>
    </row>
    <row r="107" spans="1:4" x14ac:dyDescent="0.2">
      <c r="A107" s="20">
        <v>93</v>
      </c>
      <c r="B107" s="12" t="s">
        <v>156</v>
      </c>
      <c r="C107" s="10" t="s">
        <v>15</v>
      </c>
      <c r="D107" s="29">
        <v>0</v>
      </c>
    </row>
    <row r="108" spans="1:4" x14ac:dyDescent="0.2">
      <c r="A108" s="20">
        <v>94</v>
      </c>
      <c r="B108" s="13" t="s">
        <v>157</v>
      </c>
      <c r="C108" s="10" t="s">
        <v>13</v>
      </c>
      <c r="D108" s="29">
        <v>2731126</v>
      </c>
    </row>
    <row r="109" spans="1:4" x14ac:dyDescent="0.2">
      <c r="A109" s="20">
        <v>95</v>
      </c>
      <c r="B109" s="21" t="s">
        <v>158</v>
      </c>
      <c r="C109" s="10" t="s">
        <v>31</v>
      </c>
      <c r="D109" s="29">
        <v>0</v>
      </c>
    </row>
    <row r="110" spans="1:4" x14ac:dyDescent="0.2">
      <c r="A110" s="20">
        <v>96</v>
      </c>
      <c r="B110" s="12" t="s">
        <v>160</v>
      </c>
      <c r="C110" s="10" t="s">
        <v>33</v>
      </c>
      <c r="D110" s="29">
        <v>0</v>
      </c>
    </row>
    <row r="111" spans="1:4" x14ac:dyDescent="0.2">
      <c r="A111" s="20">
        <v>97</v>
      </c>
      <c r="B111" s="12" t="s">
        <v>162</v>
      </c>
      <c r="C111" s="10" t="s">
        <v>163</v>
      </c>
      <c r="D111" s="29">
        <v>0</v>
      </c>
    </row>
    <row r="112" spans="1:4" x14ac:dyDescent="0.2">
      <c r="A112" s="20">
        <v>98</v>
      </c>
      <c r="B112" s="12" t="s">
        <v>164</v>
      </c>
      <c r="C112" s="10" t="s">
        <v>165</v>
      </c>
      <c r="D112" s="29">
        <v>0</v>
      </c>
    </row>
    <row r="113" spans="1:4" x14ac:dyDescent="0.2">
      <c r="A113" s="20">
        <v>99</v>
      </c>
      <c r="B113" s="21" t="s">
        <v>166</v>
      </c>
      <c r="C113" s="10" t="s">
        <v>167</v>
      </c>
      <c r="D113" s="29">
        <v>0</v>
      </c>
    </row>
    <row r="114" spans="1:4" x14ac:dyDescent="0.2">
      <c r="A114" s="20">
        <v>100</v>
      </c>
      <c r="B114" s="21" t="s">
        <v>168</v>
      </c>
      <c r="C114" s="10" t="s">
        <v>169</v>
      </c>
      <c r="D114" s="29">
        <v>0</v>
      </c>
    </row>
    <row r="115" spans="1:4" x14ac:dyDescent="0.2">
      <c r="A115" s="20">
        <v>101</v>
      </c>
      <c r="B115" s="21" t="s">
        <v>170</v>
      </c>
      <c r="C115" s="10" t="s">
        <v>171</v>
      </c>
      <c r="D115" s="29">
        <v>0</v>
      </c>
    </row>
    <row r="116" spans="1:4" x14ac:dyDescent="0.2">
      <c r="A116" s="20">
        <v>102</v>
      </c>
      <c r="B116" s="21" t="s">
        <v>172</v>
      </c>
      <c r="C116" s="10" t="s">
        <v>173</v>
      </c>
      <c r="D116" s="29">
        <v>0</v>
      </c>
    </row>
    <row r="117" spans="1:4" x14ac:dyDescent="0.2">
      <c r="A117" s="20">
        <v>103</v>
      </c>
      <c r="B117" s="21" t="s">
        <v>174</v>
      </c>
      <c r="C117" s="10" t="s">
        <v>175</v>
      </c>
      <c r="D117" s="29">
        <v>0</v>
      </c>
    </row>
    <row r="118" spans="1:4" x14ac:dyDescent="0.2">
      <c r="A118" s="20">
        <v>104</v>
      </c>
      <c r="B118" s="17" t="s">
        <v>176</v>
      </c>
      <c r="C118" s="15" t="s">
        <v>177</v>
      </c>
      <c r="D118" s="29">
        <v>0</v>
      </c>
    </row>
    <row r="119" spans="1:4" x14ac:dyDescent="0.2">
      <c r="A119" s="20">
        <v>105</v>
      </c>
      <c r="B119" s="13" t="s">
        <v>178</v>
      </c>
      <c r="C119" s="10" t="s">
        <v>179</v>
      </c>
      <c r="D119" s="29">
        <v>0</v>
      </c>
    </row>
    <row r="120" spans="1:4" x14ac:dyDescent="0.2">
      <c r="A120" s="20">
        <v>106</v>
      </c>
      <c r="B120" s="21" t="s">
        <v>180</v>
      </c>
      <c r="C120" s="10" t="s">
        <v>181</v>
      </c>
      <c r="D120" s="29">
        <v>0</v>
      </c>
    </row>
    <row r="121" spans="1:4" x14ac:dyDescent="0.2">
      <c r="A121" s="20">
        <v>107</v>
      </c>
      <c r="B121" s="12" t="s">
        <v>182</v>
      </c>
      <c r="C121" s="18" t="s">
        <v>183</v>
      </c>
      <c r="D121" s="29">
        <v>0</v>
      </c>
    </row>
    <row r="122" spans="1:4" x14ac:dyDescent="0.2">
      <c r="A122" s="20">
        <v>108</v>
      </c>
      <c r="B122" s="21" t="s">
        <v>184</v>
      </c>
      <c r="C122" s="10" t="s">
        <v>261</v>
      </c>
      <c r="D122" s="29">
        <v>0</v>
      </c>
    </row>
    <row r="123" spans="1:4" x14ac:dyDescent="0.2">
      <c r="A123" s="20">
        <v>109</v>
      </c>
      <c r="B123" s="13" t="s">
        <v>185</v>
      </c>
      <c r="C123" s="10" t="s">
        <v>250</v>
      </c>
      <c r="D123" s="29">
        <v>0</v>
      </c>
    </row>
    <row r="124" spans="1:4" x14ac:dyDescent="0.2">
      <c r="A124" s="20">
        <v>110</v>
      </c>
      <c r="B124" s="12" t="s">
        <v>329</v>
      </c>
      <c r="C124" s="10" t="s">
        <v>317</v>
      </c>
      <c r="D124" s="29">
        <v>0</v>
      </c>
    </row>
    <row r="125" spans="1:4" x14ac:dyDescent="0.2">
      <c r="A125" s="20">
        <v>111</v>
      </c>
      <c r="B125" s="53" t="s">
        <v>418</v>
      </c>
      <c r="C125" s="15" t="s">
        <v>419</v>
      </c>
      <c r="D125" s="29">
        <v>0</v>
      </c>
    </row>
    <row r="126" spans="1:4" x14ac:dyDescent="0.2">
      <c r="A126" s="20">
        <v>112</v>
      </c>
      <c r="B126" s="13" t="s">
        <v>186</v>
      </c>
      <c r="C126" s="10" t="s">
        <v>320</v>
      </c>
      <c r="D126" s="29">
        <v>0</v>
      </c>
    </row>
    <row r="127" spans="1:4" x14ac:dyDescent="0.2">
      <c r="A127" s="20">
        <v>113</v>
      </c>
      <c r="B127" s="21" t="s">
        <v>187</v>
      </c>
      <c r="C127" s="10" t="s">
        <v>188</v>
      </c>
      <c r="D127" s="29">
        <v>0</v>
      </c>
    </row>
    <row r="128" spans="1:4" x14ac:dyDescent="0.2">
      <c r="A128" s="20">
        <v>114</v>
      </c>
      <c r="B128" s="21" t="s">
        <v>189</v>
      </c>
      <c r="C128" s="35" t="s">
        <v>306</v>
      </c>
      <c r="D128" s="29">
        <v>0</v>
      </c>
    </row>
    <row r="129" spans="1:4" x14ac:dyDescent="0.2">
      <c r="A129" s="20">
        <v>115</v>
      </c>
      <c r="B129" s="21" t="s">
        <v>190</v>
      </c>
      <c r="C129" s="10" t="s">
        <v>225</v>
      </c>
      <c r="D129" s="29">
        <v>0</v>
      </c>
    </row>
    <row r="130" spans="1:4" x14ac:dyDescent="0.2">
      <c r="A130" s="20">
        <v>116</v>
      </c>
      <c r="B130" s="21" t="s">
        <v>191</v>
      </c>
      <c r="C130" s="10" t="s">
        <v>192</v>
      </c>
      <c r="D130" s="29">
        <v>0</v>
      </c>
    </row>
    <row r="131" spans="1:4" x14ac:dyDescent="0.2">
      <c r="A131" s="20">
        <v>117</v>
      </c>
      <c r="B131" s="21" t="s">
        <v>193</v>
      </c>
      <c r="C131" s="10" t="s">
        <v>40</v>
      </c>
      <c r="D131" s="29">
        <v>0</v>
      </c>
    </row>
    <row r="132" spans="1:4" x14ac:dyDescent="0.2">
      <c r="A132" s="20">
        <v>118</v>
      </c>
      <c r="B132" s="12" t="s">
        <v>194</v>
      </c>
      <c r="C132" s="10" t="s">
        <v>45</v>
      </c>
      <c r="D132" s="29">
        <v>0</v>
      </c>
    </row>
    <row r="133" spans="1:4" x14ac:dyDescent="0.2">
      <c r="A133" s="20">
        <v>119</v>
      </c>
      <c r="B133" s="12" t="s">
        <v>195</v>
      </c>
      <c r="C133" s="10" t="s">
        <v>227</v>
      </c>
      <c r="D133" s="29">
        <v>0</v>
      </c>
    </row>
    <row r="134" spans="1:4" x14ac:dyDescent="0.2">
      <c r="A134" s="20">
        <v>120</v>
      </c>
      <c r="B134" s="12" t="s">
        <v>196</v>
      </c>
      <c r="C134" s="10" t="s">
        <v>47</v>
      </c>
      <c r="D134" s="29">
        <v>0</v>
      </c>
    </row>
    <row r="135" spans="1:4" x14ac:dyDescent="0.2">
      <c r="A135" s="20">
        <v>121</v>
      </c>
      <c r="B135" s="21" t="s">
        <v>197</v>
      </c>
      <c r="C135" s="10" t="s">
        <v>46</v>
      </c>
      <c r="D135" s="29">
        <v>0</v>
      </c>
    </row>
    <row r="136" spans="1:4" x14ac:dyDescent="0.2">
      <c r="A136" s="20">
        <v>122</v>
      </c>
      <c r="B136" s="21" t="s">
        <v>198</v>
      </c>
      <c r="C136" s="10" t="s">
        <v>199</v>
      </c>
      <c r="D136" s="29">
        <v>0</v>
      </c>
    </row>
    <row r="137" spans="1:4" x14ac:dyDescent="0.2">
      <c r="A137" s="20">
        <v>123</v>
      </c>
      <c r="B137" s="21" t="s">
        <v>200</v>
      </c>
      <c r="C137" s="10" t="s">
        <v>468</v>
      </c>
      <c r="D137" s="29">
        <v>0</v>
      </c>
    </row>
    <row r="138" spans="1:4" x14ac:dyDescent="0.2">
      <c r="A138" s="20">
        <v>124</v>
      </c>
      <c r="B138" s="12" t="s">
        <v>201</v>
      </c>
      <c r="C138" s="10" t="s">
        <v>226</v>
      </c>
      <c r="D138" s="29">
        <v>0</v>
      </c>
    </row>
    <row r="139" spans="1:4" ht="12.75" x14ac:dyDescent="0.2">
      <c r="A139" s="20">
        <v>125</v>
      </c>
      <c r="B139" s="13" t="s">
        <v>202</v>
      </c>
      <c r="C139" s="232" t="s">
        <v>459</v>
      </c>
      <c r="D139" s="29">
        <v>0</v>
      </c>
    </row>
    <row r="140" spans="1:4" x14ac:dyDescent="0.2">
      <c r="A140" s="20">
        <v>126</v>
      </c>
      <c r="B140" s="21" t="s">
        <v>203</v>
      </c>
      <c r="C140" s="10" t="s">
        <v>204</v>
      </c>
      <c r="D140" s="29">
        <v>0</v>
      </c>
    </row>
    <row r="141" spans="1:4" x14ac:dyDescent="0.2">
      <c r="A141" s="20">
        <v>127</v>
      </c>
      <c r="B141" s="12" t="s">
        <v>205</v>
      </c>
      <c r="C141" s="10" t="s">
        <v>206</v>
      </c>
      <c r="D141" s="29">
        <v>0</v>
      </c>
    </row>
    <row r="142" spans="1:4" x14ac:dyDescent="0.2">
      <c r="A142" s="20">
        <v>128</v>
      </c>
      <c r="B142" s="21" t="s">
        <v>207</v>
      </c>
      <c r="C142" s="10" t="s">
        <v>208</v>
      </c>
      <c r="D142" s="29">
        <v>0</v>
      </c>
    </row>
    <row r="143" spans="1:4" x14ac:dyDescent="0.2">
      <c r="A143" s="20">
        <v>129</v>
      </c>
      <c r="B143" s="83" t="s">
        <v>251</v>
      </c>
      <c r="C143" s="85" t="s">
        <v>252</v>
      </c>
      <c r="D143" s="29">
        <v>0</v>
      </c>
    </row>
    <row r="144" spans="1:4" x14ac:dyDescent="0.2">
      <c r="A144" s="20">
        <v>130</v>
      </c>
      <c r="B144" s="86" t="s">
        <v>253</v>
      </c>
      <c r="C144" s="41" t="s">
        <v>254</v>
      </c>
      <c r="D144" s="29">
        <v>0</v>
      </c>
    </row>
    <row r="145" spans="1:28" x14ac:dyDescent="0.2">
      <c r="A145" s="20">
        <v>131</v>
      </c>
      <c r="B145" s="87" t="s">
        <v>255</v>
      </c>
      <c r="C145" s="134" t="s">
        <v>416</v>
      </c>
      <c r="D145" s="29">
        <v>0</v>
      </c>
    </row>
    <row r="146" spans="1:28" x14ac:dyDescent="0.2">
      <c r="A146" s="20">
        <v>132</v>
      </c>
      <c r="B146" s="20" t="s">
        <v>259</v>
      </c>
      <c r="C146" s="28" t="s">
        <v>260</v>
      </c>
      <c r="D146" s="29">
        <v>0</v>
      </c>
    </row>
    <row r="147" spans="1:28" x14ac:dyDescent="0.2">
      <c r="A147" s="20">
        <v>133</v>
      </c>
      <c r="B147" s="53" t="s">
        <v>311</v>
      </c>
      <c r="C147" s="28" t="s">
        <v>310</v>
      </c>
      <c r="D147" s="29">
        <v>0</v>
      </c>
    </row>
    <row r="148" spans="1:28" s="45" customFormat="1" x14ac:dyDescent="0.2">
      <c r="A148" s="20">
        <v>134</v>
      </c>
      <c r="B148" s="53" t="s">
        <v>319</v>
      </c>
      <c r="C148" s="28" t="s">
        <v>316</v>
      </c>
      <c r="D148" s="29">
        <v>0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2">
      <c r="A149" s="20">
        <v>135</v>
      </c>
      <c r="B149" s="53" t="s">
        <v>411</v>
      </c>
      <c r="C149" s="15" t="s">
        <v>412</v>
      </c>
      <c r="D149" s="38">
        <v>0</v>
      </c>
    </row>
    <row r="150" spans="1:28" s="45" customFormat="1" x14ac:dyDescent="0.2">
      <c r="A150" s="46"/>
      <c r="B150" s="46"/>
      <c r="C150" s="7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</sheetData>
  <mergeCells count="9">
    <mergeCell ref="A11:C11"/>
    <mergeCell ref="A92:A95"/>
    <mergeCell ref="B92:B95"/>
    <mergeCell ref="A2:D2"/>
    <mergeCell ref="A4:A7"/>
    <mergeCell ref="B4:B7"/>
    <mergeCell ref="C4:C7"/>
    <mergeCell ref="D4:D7"/>
    <mergeCell ref="A8:C8"/>
  </mergeCells>
  <pageMargins left="0" right="0" top="0" bottom="0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14</vt:i4>
      </vt:variant>
    </vt:vector>
  </HeadingPairs>
  <TitlesOfParts>
    <vt:vector size="31" baseType="lpstr">
      <vt:lpstr>Свод 2026 ТПОМС РБ</vt:lpstr>
      <vt:lpstr>Свод 2026 БП</vt:lpstr>
      <vt:lpstr> СМП </vt:lpstr>
      <vt:lpstr>ДС(6-26)</vt:lpstr>
      <vt:lpstr>КС</vt:lpstr>
      <vt:lpstr> Профилактика 6-26</vt:lpstr>
      <vt:lpstr>Диспан.набл.(КП) </vt:lpstr>
      <vt:lpstr>Дистанционное набл.(КП)</vt:lpstr>
      <vt:lpstr>Центры здоровья</vt:lpstr>
      <vt:lpstr>АПУ неотл.пом.(6-26)</vt:lpstr>
      <vt:lpstr>АПУ обращения  (6-26)</vt:lpstr>
      <vt:lpstr>Мед.реаб.(АПУ,ДС,КС)(6-26) </vt:lpstr>
      <vt:lpstr>ОДИ ПГГ(6-26)</vt:lpstr>
      <vt:lpstr>Школа(7-26)</vt:lpstr>
      <vt:lpstr>ФАП(6-26)</vt:lpstr>
      <vt:lpstr>Гемодиализ по видам МП(6-26)</vt:lpstr>
      <vt:lpstr>Гемодиализ по услугам (пр.6-26)</vt:lpstr>
      <vt:lpstr>' Профилактика 6-26'!Заголовки_для_печати</vt:lpstr>
      <vt:lpstr>' СМП '!Заголовки_для_печати</vt:lpstr>
      <vt:lpstr>'АПУ неотл.пом.(6-26)'!Заголовки_для_печати</vt:lpstr>
      <vt:lpstr>'АПУ обращения  (6-26)'!Заголовки_для_печати</vt:lpstr>
      <vt:lpstr>'Гемодиализ по видам МП(6-26)'!Заголовки_для_печати</vt:lpstr>
      <vt:lpstr>'ДС(6-26)'!Заголовки_для_печати</vt:lpstr>
      <vt:lpstr>КС!Заголовки_для_печати</vt:lpstr>
      <vt:lpstr>'Мед.реаб.(АПУ,ДС,КС)(6-26) '!Заголовки_для_печати</vt:lpstr>
      <vt:lpstr>'ОДИ ПГГ(6-26)'!Заголовки_для_печати</vt:lpstr>
      <vt:lpstr>'Свод 2026 БП'!Заголовки_для_печати</vt:lpstr>
      <vt:lpstr>'Свод 2026 ТПОМС РБ'!Заголовки_для_печати</vt:lpstr>
      <vt:lpstr>'ФАП(6-26)'!Заголовки_для_печати</vt:lpstr>
      <vt:lpstr>'Центры здоровья'!Заголовки_для_печати</vt:lpstr>
      <vt:lpstr>'Школа(7-26)'!Заголовки_для_печати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Ocit_3</dc:creator>
  <cp:lastModifiedBy>Ардеева Г.М.</cp:lastModifiedBy>
  <cp:lastPrinted>2024-12-20T11:10:34Z</cp:lastPrinted>
  <dcterms:created xsi:type="dcterms:W3CDTF">2012-12-23T03:42:29Z</dcterms:created>
  <dcterms:modified xsi:type="dcterms:W3CDTF">2026-06-09T07:04:47Z</dcterms:modified>
</cp:coreProperties>
</file>