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2-24\"/>
    </mc:Choice>
  </mc:AlternateContent>
  <xr:revisionPtr revIDLastSave="0" documentId="13_ncr:1_{096CC7A1-FD2B-4E7F-A6B2-97183A95D369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4 ТПОМС РБ" sheetId="31" r:id="rId1"/>
    <sheet name="Свод 2024 БП" sheetId="17" r:id="rId2"/>
    <sheet name=" СМП " sheetId="20" r:id="rId3"/>
    <sheet name="ДС" sheetId="34" r:id="rId4"/>
    <sheet name="КС" sheetId="22" r:id="rId5"/>
    <sheet name="АПУ профилактика" sheetId="18" r:id="rId6"/>
    <sheet name="ДН" sheetId="35" r:id="rId7"/>
    <sheet name="АПУ неотл.пом." sheetId="23" r:id="rId8"/>
    <sheet name="АПУ обращения " sheetId="24" r:id="rId9"/>
    <sheet name="ОДИ ПГГ" sheetId="25" r:id="rId10"/>
    <sheet name="ОДИ МЗ РБ " sheetId="26" r:id="rId11"/>
    <sheet name="ФАП(02-24) " sheetId="27" r:id="rId12"/>
    <sheet name="Гемодиализ " sheetId="28" r:id="rId13"/>
    <sheet name="Мед.реаб.(АПУ,ДС,КС) " sheetId="29" r:id="rId14"/>
  </sheets>
  <externalReferences>
    <externalReference r:id="rId15"/>
    <externalReference r:id="rId16"/>
  </externalReferences>
  <definedNames>
    <definedName name="__xlnm.Print_Area_2" localSheetId="2">#REF!</definedName>
    <definedName name="__xlnm.Print_Area_2" localSheetId="7">#REF!</definedName>
    <definedName name="__xlnm.Print_Area_2" localSheetId="8">#REF!</definedName>
    <definedName name="__xlnm.Print_Area_2" localSheetId="5">#REF!</definedName>
    <definedName name="__xlnm.Print_Area_2" localSheetId="12">#REF!</definedName>
    <definedName name="__xlnm.Print_Area_2" localSheetId="6">#REF!</definedName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10">#REF!</definedName>
    <definedName name="__xlnm.Print_Area_2" localSheetId="9">#REF!</definedName>
    <definedName name="__xlnm.Print_Area_2" localSheetId="0">#REF!</definedName>
    <definedName name="__xlnm.Print_Area_2" localSheetId="11">#REF!</definedName>
    <definedName name="_xlnm._FilterDatabase" localSheetId="2" hidden="1">' СМП '!$A$11:$C$147</definedName>
    <definedName name="_xlnm._FilterDatabase" localSheetId="7" hidden="1">'АПУ неотл.пом.'!$A$11:$C$147</definedName>
    <definedName name="_xlnm._FilterDatabase" localSheetId="8" hidden="1">'АПУ обращения '!$A$11:$C$147</definedName>
    <definedName name="_xlnm._FilterDatabase" localSheetId="5" hidden="1">'АПУ профилактика'!$A$7:$C$7</definedName>
    <definedName name="_xlnm._FilterDatabase" localSheetId="12" hidden="1">'Гемодиализ '!$A$11:$C$147</definedName>
    <definedName name="_xlnm._FilterDatabase" localSheetId="6" hidden="1">ДН!$A$7:$C$7</definedName>
    <definedName name="_xlnm._FilterDatabase" localSheetId="3" hidden="1">ДС!$A$11:$C$147</definedName>
    <definedName name="_xlnm._FilterDatabase" localSheetId="4" hidden="1">КС!$A$11:$BT$11</definedName>
    <definedName name="_xlnm._FilterDatabase" localSheetId="13" hidden="1">'Мед.реаб.(АПУ,ДС,КС) '!$A$11:$R$11</definedName>
    <definedName name="_xlnm._FilterDatabase" localSheetId="10" hidden="1">'ОДИ МЗ РБ '!$A$11:$C$147</definedName>
    <definedName name="_xlnm._FilterDatabase" localSheetId="9" hidden="1">'ОДИ ПГГ'!$A$11:$C$147</definedName>
    <definedName name="_xlnm._FilterDatabase" localSheetId="1" hidden="1">'Свод 2024 БП'!$A$11:$C$147</definedName>
    <definedName name="_xlnm._FilterDatabase" localSheetId="0" hidden="1">'Свод 2024 ТПОМС РБ'!$A$10:$AZ$146</definedName>
    <definedName name="_xlnm._FilterDatabase" localSheetId="11" hidden="1">'ФАП(02-24) '!$A$11:$C$147</definedName>
    <definedName name="Kbcn" localSheetId="2">#REF!</definedName>
    <definedName name="Kbcn" localSheetId="7">#REF!</definedName>
    <definedName name="Kbcn" localSheetId="8">#REF!</definedName>
    <definedName name="Kbcn" localSheetId="5">#REF!</definedName>
    <definedName name="Kbcn" localSheetId="12">#REF!</definedName>
    <definedName name="Kbcn" localSheetId="6">#REF!</definedName>
    <definedName name="Kbcn" localSheetId="3">#REF!</definedName>
    <definedName name="Kbcn" localSheetId="4">#REF!</definedName>
    <definedName name="Kbcn" localSheetId="13">#REF!</definedName>
    <definedName name="Kbcn" localSheetId="10">#REF!</definedName>
    <definedName name="Kbcn" localSheetId="9">#REF!</definedName>
    <definedName name="Kbcn" localSheetId="0">#REF!</definedName>
    <definedName name="Kbcn" localSheetId="11">#REF!</definedName>
    <definedName name="Neot_17" localSheetId="2">#REF!</definedName>
    <definedName name="Neot_17" localSheetId="7">#REF!</definedName>
    <definedName name="Neot_17" localSheetId="8">#REF!</definedName>
    <definedName name="Neot_17" localSheetId="5">#REF!</definedName>
    <definedName name="Neot_17" localSheetId="12">#REF!</definedName>
    <definedName name="Neot_17" localSheetId="6">#REF!</definedName>
    <definedName name="Neot_17" localSheetId="3">#REF!</definedName>
    <definedName name="Neot_17" localSheetId="4">#REF!</definedName>
    <definedName name="Neot_17" localSheetId="13">#REF!</definedName>
    <definedName name="Neot_17" localSheetId="10">#REF!</definedName>
    <definedName name="Neot_17" localSheetId="9">#REF!</definedName>
    <definedName name="Neot_17" localSheetId="0">#REF!</definedName>
    <definedName name="Neot_17" localSheetId="11">#REF!</definedName>
    <definedName name="res2_range" localSheetId="2">#REF!</definedName>
    <definedName name="res2_range" localSheetId="7">#REF!</definedName>
    <definedName name="res2_range" localSheetId="8">#REF!</definedName>
    <definedName name="res2_range" localSheetId="5">#REF!</definedName>
    <definedName name="res2_range" localSheetId="12">#REF!</definedName>
    <definedName name="res2_range" localSheetId="6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10">#REF!</definedName>
    <definedName name="res2_range" localSheetId="9">#REF!</definedName>
    <definedName name="res2_range" localSheetId="0">#REF!</definedName>
    <definedName name="res2_range" localSheetId="11">#REF!</definedName>
    <definedName name="Tg_CZ" localSheetId="2">#REF!</definedName>
    <definedName name="Tg_CZ" localSheetId="7">#REF!</definedName>
    <definedName name="Tg_CZ" localSheetId="8">#REF!</definedName>
    <definedName name="Tg_CZ" localSheetId="5">#REF!</definedName>
    <definedName name="Tg_CZ" localSheetId="12">#REF!</definedName>
    <definedName name="Tg_CZ" localSheetId="6">#REF!</definedName>
    <definedName name="Tg_CZ" localSheetId="3">#REF!</definedName>
    <definedName name="Tg_CZ" localSheetId="4">#REF!</definedName>
    <definedName name="Tg_CZ" localSheetId="13">#REF!</definedName>
    <definedName name="Tg_CZ" localSheetId="10">#REF!</definedName>
    <definedName name="Tg_CZ" localSheetId="9">#REF!</definedName>
    <definedName name="Tg_CZ" localSheetId="0">#REF!</definedName>
    <definedName name="Tg_CZ" localSheetId="11">#REF!</definedName>
    <definedName name="Tg_Disp" localSheetId="2">#REF!</definedName>
    <definedName name="Tg_Disp" localSheetId="7">#REF!</definedName>
    <definedName name="Tg_Disp" localSheetId="8">#REF!</definedName>
    <definedName name="Tg_Disp" localSheetId="5">#REF!</definedName>
    <definedName name="Tg_Disp" localSheetId="12">#REF!</definedName>
    <definedName name="Tg_Disp" localSheetId="6">#REF!</definedName>
    <definedName name="Tg_Disp" localSheetId="3">#REF!</definedName>
    <definedName name="Tg_Disp" localSheetId="4">#REF!</definedName>
    <definedName name="Tg_Disp" localSheetId="13">#REF!</definedName>
    <definedName name="Tg_Disp" localSheetId="10">#REF!</definedName>
    <definedName name="Tg_Disp" localSheetId="9">#REF!</definedName>
    <definedName name="Tg_Disp" localSheetId="0">#REF!</definedName>
    <definedName name="Tg_Disp" localSheetId="11">#REF!</definedName>
    <definedName name="Tg_Geri" localSheetId="2">#REF!</definedName>
    <definedName name="Tg_Geri" localSheetId="7">#REF!</definedName>
    <definedName name="Tg_Geri" localSheetId="8">#REF!</definedName>
    <definedName name="Tg_Geri" localSheetId="5">#REF!</definedName>
    <definedName name="Tg_Geri" localSheetId="12">#REF!</definedName>
    <definedName name="Tg_Geri" localSheetId="6">#REF!</definedName>
    <definedName name="Tg_Geri" localSheetId="3">#REF!</definedName>
    <definedName name="Tg_Geri" localSheetId="4">#REF!</definedName>
    <definedName name="Tg_Geri" localSheetId="13">#REF!</definedName>
    <definedName name="Tg_Geri" localSheetId="10">#REF!</definedName>
    <definedName name="Tg_Geri" localSheetId="9">#REF!</definedName>
    <definedName name="Tg_Geri" localSheetId="0">#REF!</definedName>
    <definedName name="Tg_Geri" localSheetId="11">#REF!</definedName>
    <definedName name="Tg_Kons" localSheetId="2">#REF!</definedName>
    <definedName name="Tg_Kons" localSheetId="7">#REF!</definedName>
    <definedName name="Tg_Kons" localSheetId="8">#REF!</definedName>
    <definedName name="Tg_Kons" localSheetId="5">#REF!</definedName>
    <definedName name="Tg_Kons" localSheetId="12">#REF!</definedName>
    <definedName name="Tg_Kons" localSheetId="6">#REF!</definedName>
    <definedName name="Tg_Kons" localSheetId="3">#REF!</definedName>
    <definedName name="Tg_Kons" localSheetId="4">#REF!</definedName>
    <definedName name="Tg_Kons" localSheetId="13">#REF!</definedName>
    <definedName name="Tg_Kons" localSheetId="10">#REF!</definedName>
    <definedName name="Tg_Kons" localSheetId="9">#REF!</definedName>
    <definedName name="Tg_Kons" localSheetId="0">#REF!</definedName>
    <definedName name="Tg_Kons" localSheetId="11">#REF!</definedName>
    <definedName name="Tg_Med" localSheetId="2">#REF!</definedName>
    <definedName name="Tg_Med" localSheetId="7">#REF!</definedName>
    <definedName name="Tg_Med" localSheetId="8">#REF!</definedName>
    <definedName name="Tg_Med" localSheetId="5">#REF!</definedName>
    <definedName name="Tg_Med" localSheetId="12">#REF!</definedName>
    <definedName name="Tg_Med" localSheetId="6">#REF!</definedName>
    <definedName name="Tg_Med" localSheetId="3">#REF!</definedName>
    <definedName name="Tg_Med" localSheetId="4">#REF!</definedName>
    <definedName name="Tg_Med" localSheetId="13">#REF!</definedName>
    <definedName name="Tg_Med" localSheetId="10">#REF!</definedName>
    <definedName name="Tg_Med" localSheetId="9">#REF!</definedName>
    <definedName name="Tg_Med" localSheetId="0">#REF!</definedName>
    <definedName name="Tg_Med" localSheetId="11">#REF!</definedName>
    <definedName name="Tg_Neot" localSheetId="2">#REF!</definedName>
    <definedName name="Tg_Neot" localSheetId="7">#REF!</definedName>
    <definedName name="Tg_Neot" localSheetId="8">#REF!</definedName>
    <definedName name="Tg_Neot" localSheetId="5">#REF!</definedName>
    <definedName name="Tg_Neot" localSheetId="12">#REF!</definedName>
    <definedName name="Tg_Neot" localSheetId="6">#REF!</definedName>
    <definedName name="Tg_Neot" localSheetId="3">#REF!</definedName>
    <definedName name="Tg_Neot" localSheetId="4">#REF!</definedName>
    <definedName name="Tg_Neot" localSheetId="13">#REF!</definedName>
    <definedName name="Tg_Neot" localSheetId="10">#REF!</definedName>
    <definedName name="Tg_Neot" localSheetId="9">#REF!</definedName>
    <definedName name="Tg_Neot" localSheetId="0">#REF!</definedName>
    <definedName name="Tg_Neot" localSheetId="11">#REF!</definedName>
    <definedName name="Tg_Nepr" localSheetId="2">#REF!</definedName>
    <definedName name="Tg_Nepr" localSheetId="7">#REF!</definedName>
    <definedName name="Tg_Nepr" localSheetId="8">#REF!</definedName>
    <definedName name="Tg_Nepr" localSheetId="5">#REF!</definedName>
    <definedName name="Tg_Nepr" localSheetId="12">#REF!</definedName>
    <definedName name="Tg_Nepr" localSheetId="6">#REF!</definedName>
    <definedName name="Tg_Nepr" localSheetId="3">#REF!</definedName>
    <definedName name="Tg_Nepr" localSheetId="4">#REF!</definedName>
    <definedName name="Tg_Nepr" localSheetId="13">#REF!</definedName>
    <definedName name="Tg_Nepr" localSheetId="10">#REF!</definedName>
    <definedName name="Tg_Nepr" localSheetId="9">#REF!</definedName>
    <definedName name="Tg_Nepr" localSheetId="0">#REF!</definedName>
    <definedName name="Tg_Nepr" localSheetId="11">#REF!</definedName>
    <definedName name="Tg_Obr" localSheetId="2">#REF!</definedName>
    <definedName name="Tg_Obr" localSheetId="7">#REF!</definedName>
    <definedName name="Tg_Obr" localSheetId="8">#REF!</definedName>
    <definedName name="Tg_Obr" localSheetId="5">#REF!</definedName>
    <definedName name="Tg_Obr" localSheetId="12">#REF!</definedName>
    <definedName name="Tg_Obr" localSheetId="6">#REF!</definedName>
    <definedName name="Tg_Obr" localSheetId="3">#REF!</definedName>
    <definedName name="Tg_Obr" localSheetId="4">#REF!</definedName>
    <definedName name="Tg_Obr" localSheetId="13">#REF!</definedName>
    <definedName name="Tg_Obr" localSheetId="10">#REF!</definedName>
    <definedName name="Tg_Obr" localSheetId="9">#REF!</definedName>
    <definedName name="Tg_Obr" localSheetId="0">#REF!</definedName>
    <definedName name="Tg_Obr" localSheetId="11">#REF!</definedName>
    <definedName name="Tg_Reestr" localSheetId="2">#REF!</definedName>
    <definedName name="Tg_Reestr" localSheetId="7">#REF!</definedName>
    <definedName name="Tg_Reestr" localSheetId="8">#REF!</definedName>
    <definedName name="Tg_Reestr" localSheetId="5">#REF!</definedName>
    <definedName name="Tg_Reestr" localSheetId="12">#REF!</definedName>
    <definedName name="Tg_Reestr" localSheetId="6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10">#REF!</definedName>
    <definedName name="Tg_Reestr" localSheetId="9">#REF!</definedName>
    <definedName name="Tg_Reestr" localSheetId="0">#REF!</definedName>
    <definedName name="Tg_Reestr" localSheetId="11">#REF!</definedName>
    <definedName name="TgSMP" localSheetId="2">#REF!</definedName>
    <definedName name="TgSMP" localSheetId="7">#REF!</definedName>
    <definedName name="TgSMP" localSheetId="8">#REF!</definedName>
    <definedName name="TgSMP" localSheetId="5">#REF!</definedName>
    <definedName name="TgSMP" localSheetId="12">#REF!</definedName>
    <definedName name="TgSMP" localSheetId="6">#REF!</definedName>
    <definedName name="TgSMP" localSheetId="3">#REF!</definedName>
    <definedName name="TgSMP" localSheetId="4">#REF!</definedName>
    <definedName name="TgSMP" localSheetId="13">#REF!</definedName>
    <definedName name="TgSMP" localSheetId="10">#REF!</definedName>
    <definedName name="TgSMP" localSheetId="9">#REF!</definedName>
    <definedName name="TgSMP" localSheetId="0">#REF!</definedName>
    <definedName name="TgSMP" localSheetId="11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12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10">#REF!</definedName>
    <definedName name="_xlnm.Database" localSheetId="9">#REF!</definedName>
    <definedName name="_xlnm.Database" localSheetId="0">#REF!</definedName>
    <definedName name="_xlnm.Database" localSheetId="11">#REF!</definedName>
    <definedName name="_xlnm.Database">#REF!</definedName>
    <definedName name="Д">[2]Данные!$B$1:$EF$178</definedName>
    <definedName name="_xlnm.Print_Titles" localSheetId="2">' СМП '!$4:$7</definedName>
    <definedName name="_xlnm.Print_Titles" localSheetId="7">'АПУ неотл.пом.'!$4:$7</definedName>
    <definedName name="_xlnm.Print_Titles" localSheetId="8">'АПУ обращения '!$4:$7</definedName>
    <definedName name="_xlnm.Print_Titles" localSheetId="5">'АПУ профилактика'!$3:$7</definedName>
    <definedName name="_xlnm.Print_Titles" localSheetId="12">'Гемодиализ '!$4:$7</definedName>
    <definedName name="_xlnm.Print_Titles" localSheetId="6">ДН!$3:$7</definedName>
    <definedName name="_xlnm.Print_Titles" localSheetId="3">ДС!$6:$7</definedName>
    <definedName name="_xlnm.Print_Titles" localSheetId="4">КС!$4:$7</definedName>
    <definedName name="_xlnm.Print_Titles" localSheetId="13">'Мед.реаб.(АПУ,ДС,КС) '!$4:$7</definedName>
    <definedName name="_xlnm.Print_Titles" localSheetId="10">'ОДИ МЗ РБ '!$4:$7</definedName>
    <definedName name="_xlnm.Print_Titles" localSheetId="9">'ОДИ ПГГ'!$4:$7</definedName>
    <definedName name="_xlnm.Print_Titles" localSheetId="1">'Свод 2024 БП'!$4:$7</definedName>
    <definedName name="_xlnm.Print_Titles" localSheetId="0">'Свод 2024 ТПОМС РБ'!$3:$6</definedName>
    <definedName name="_xlnm.Print_Titles" localSheetId="11">'ФАП(02-24) '!$4:$7</definedName>
    <definedName name="ЗД">[2]Данные!$BY$3:$DB$3</definedName>
    <definedName name="ппорь" localSheetId="2">#REF!</definedName>
    <definedName name="ппорь" localSheetId="7">#REF!</definedName>
    <definedName name="ппорь" localSheetId="8">#REF!</definedName>
    <definedName name="ппорь" localSheetId="5">#REF!</definedName>
    <definedName name="ппорь" localSheetId="12">#REF!</definedName>
    <definedName name="ппорь" localSheetId="6">#REF!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10">#REF!</definedName>
    <definedName name="ппорь" localSheetId="9">#REF!</definedName>
    <definedName name="ппорь" localSheetId="0">#REF!</definedName>
    <definedName name="ппорь" localSheetId="11">#REF!</definedName>
    <definedName name="смп" localSheetId="2">#REF!</definedName>
    <definedName name="смп" localSheetId="7">#REF!</definedName>
    <definedName name="смп" localSheetId="8">#REF!</definedName>
    <definedName name="смп" localSheetId="5">#REF!</definedName>
    <definedName name="смп" localSheetId="12">#REF!</definedName>
    <definedName name="смп" localSheetId="6">#REF!</definedName>
    <definedName name="смп" localSheetId="3">#REF!</definedName>
    <definedName name="смп" localSheetId="4">#REF!</definedName>
    <definedName name="смп" localSheetId="13">#REF!</definedName>
    <definedName name="смп" localSheetId="10">#REF!</definedName>
    <definedName name="смп" localSheetId="9">#REF!</definedName>
    <definedName name="смп" localSheetId="0">#REF!</definedName>
    <definedName name="смп" localSheetId="11">#REF!</definedName>
    <definedName name="ФЗ">[2]Данные!$DC$3:$EF$3</definedName>
    <definedName name="Шт">[2]Данные!$AU$3:$BX$3</definedName>
    <definedName name="ЭКО" localSheetId="2">#REF!</definedName>
    <definedName name="ЭКО" localSheetId="7">#REF!</definedName>
    <definedName name="ЭКО" localSheetId="8">#REF!</definedName>
    <definedName name="ЭКО" localSheetId="5">#REF!</definedName>
    <definedName name="ЭКО" localSheetId="12">#REF!</definedName>
    <definedName name="ЭКО" localSheetId="6">#REF!</definedName>
    <definedName name="ЭКО" localSheetId="3">#REF!</definedName>
    <definedName name="ЭКО" localSheetId="4">#REF!</definedName>
    <definedName name="ЭКО" localSheetId="13">#REF!</definedName>
    <definedName name="ЭКО" localSheetId="10">#REF!</definedName>
    <definedName name="ЭКО" localSheetId="9">#REF!</definedName>
    <definedName name="ЭКО" localSheetId="0">#REF!</definedName>
    <definedName name="ЭКО" localSheetId="11">#REF!</definedName>
  </definedNames>
  <calcPr calcId="191029"/>
</workbook>
</file>

<file path=xl/calcChain.xml><?xml version="1.0" encoding="utf-8"?>
<calcChain xmlns="http://schemas.openxmlformats.org/spreadsheetml/2006/main">
  <c r="E8" i="20" l="1"/>
  <c r="F8" i="20"/>
  <c r="G8" i="20"/>
  <c r="D8" i="20"/>
  <c r="E8" i="34"/>
  <c r="F8" i="34"/>
  <c r="G8" i="34"/>
  <c r="H8" i="34"/>
  <c r="I8" i="34"/>
  <c r="J8" i="34"/>
  <c r="K8" i="34"/>
  <c r="D8" i="34"/>
  <c r="E9" i="34"/>
  <c r="E8" i="22"/>
  <c r="F8" i="22"/>
  <c r="G8" i="22"/>
  <c r="H8" i="22"/>
  <c r="D8" i="22"/>
  <c r="E9" i="22"/>
  <c r="E9" i="18"/>
  <c r="F9" i="18"/>
  <c r="G9" i="18"/>
  <c r="H9" i="18"/>
  <c r="I9" i="18"/>
  <c r="J9" i="18"/>
  <c r="K9" i="18"/>
  <c r="L9" i="18"/>
  <c r="M9" i="18"/>
  <c r="N9" i="18"/>
  <c r="D9" i="18"/>
  <c r="M10" i="18"/>
  <c r="E9" i="35"/>
  <c r="F9" i="35"/>
  <c r="G9" i="35"/>
  <c r="H9" i="35"/>
  <c r="D9" i="35"/>
  <c r="D8" i="23"/>
  <c r="D9" i="23"/>
  <c r="E8" i="24"/>
  <c r="F8" i="24"/>
  <c r="G8" i="24"/>
  <c r="H8" i="24"/>
  <c r="D8" i="24"/>
  <c r="E9" i="24"/>
  <c r="E8" i="25"/>
  <c r="F8" i="25"/>
  <c r="G8" i="25"/>
  <c r="H8" i="25"/>
  <c r="I8" i="25"/>
  <c r="J8" i="25"/>
  <c r="K8" i="25"/>
  <c r="D8" i="25"/>
  <c r="E8" i="26"/>
  <c r="F8" i="26"/>
  <c r="G8" i="26"/>
  <c r="H8" i="26"/>
  <c r="I8" i="26"/>
  <c r="J8" i="26"/>
  <c r="K8" i="26"/>
  <c r="L8" i="26"/>
  <c r="D8" i="26"/>
  <c r="E8" i="28"/>
  <c r="F8" i="28"/>
  <c r="G8" i="28"/>
  <c r="H8" i="28"/>
  <c r="I8" i="28"/>
  <c r="D8" i="28"/>
  <c r="D9" i="28"/>
  <c r="D9" i="29"/>
  <c r="D149" i="22" l="1"/>
  <c r="J150" i="18"/>
  <c r="D150" i="18" s="1"/>
  <c r="J149" i="18"/>
  <c r="D149" i="18" s="1"/>
  <c r="D150" i="35"/>
  <c r="D149" i="24" l="1"/>
  <c r="J149" i="26"/>
  <c r="D149" i="26" s="1"/>
  <c r="D149" i="28"/>
  <c r="D149" i="29"/>
  <c r="N11" i="17" l="1"/>
  <c r="N8" i="17" s="1"/>
  <c r="J148" i="31"/>
  <c r="I148" i="31"/>
  <c r="H148" i="31"/>
  <c r="Q149" i="17" l="1"/>
  <c r="P149" i="17"/>
  <c r="O149" i="17"/>
  <c r="M149" i="17"/>
  <c r="L149" i="17"/>
  <c r="K149" i="17"/>
  <c r="J149" i="17"/>
  <c r="I149" i="17"/>
  <c r="H149" i="17"/>
  <c r="G149" i="17"/>
  <c r="D149" i="17"/>
  <c r="D148" i="31"/>
  <c r="G10" i="31"/>
  <c r="G7" i="31" s="1"/>
  <c r="L10" i="31"/>
  <c r="L7" i="31" s="1"/>
  <c r="F149" i="17" l="1"/>
  <c r="F148" i="31" l="1"/>
  <c r="E11" i="34" l="1"/>
  <c r="F11" i="34"/>
  <c r="G11" i="34"/>
  <c r="H11" i="34"/>
  <c r="I11" i="34"/>
  <c r="J11" i="34"/>
  <c r="K11" i="34"/>
  <c r="D91" i="34"/>
  <c r="D149" i="34" l="1"/>
  <c r="E149" i="17" s="1"/>
  <c r="E148" i="31" l="1"/>
  <c r="K148" i="31" s="1"/>
  <c r="M148" i="31" s="1"/>
  <c r="R149" i="17"/>
  <c r="D16" i="22"/>
  <c r="D9" i="34"/>
  <c r="D10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1" i="34" l="1"/>
  <c r="D11" i="23"/>
  <c r="D148" i="24" l="1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0" i="24"/>
  <c r="D9" i="24"/>
  <c r="G11" i="24"/>
  <c r="H11" i="24"/>
  <c r="D149" i="35" l="1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H12" i="35"/>
  <c r="G12" i="35"/>
  <c r="F12" i="35"/>
  <c r="E12" i="35"/>
  <c r="D12" i="35" l="1"/>
  <c r="J148" i="18"/>
  <c r="D148" i="18" s="1"/>
  <c r="J147" i="18"/>
  <c r="D147" i="18" s="1"/>
  <c r="J146" i="18"/>
  <c r="D146" i="18" s="1"/>
  <c r="J145" i="18"/>
  <c r="D145" i="18" s="1"/>
  <c r="J144" i="18"/>
  <c r="D144" i="18" s="1"/>
  <c r="J143" i="18"/>
  <c r="D143" i="18" s="1"/>
  <c r="J142" i="18"/>
  <c r="D142" i="18" s="1"/>
  <c r="J141" i="18"/>
  <c r="F141" i="18"/>
  <c r="J140" i="18"/>
  <c r="F140" i="18"/>
  <c r="J139" i="18"/>
  <c r="F139" i="18"/>
  <c r="J138" i="18"/>
  <c r="F138" i="18"/>
  <c r="J137" i="18"/>
  <c r="F137" i="18"/>
  <c r="J136" i="18"/>
  <c r="F136" i="18"/>
  <c r="J135" i="18"/>
  <c r="F135" i="18"/>
  <c r="J134" i="18"/>
  <c r="F134" i="18"/>
  <c r="J133" i="18"/>
  <c r="F133" i="18"/>
  <c r="J132" i="18"/>
  <c r="F132" i="18"/>
  <c r="J131" i="18"/>
  <c r="D131" i="18" s="1"/>
  <c r="J130" i="18"/>
  <c r="D130" i="18" s="1"/>
  <c r="J129" i="18"/>
  <c r="D129" i="18" s="1"/>
  <c r="J128" i="18"/>
  <c r="D128" i="18" s="1"/>
  <c r="J127" i="18"/>
  <c r="D127" i="18" s="1"/>
  <c r="J126" i="18"/>
  <c r="D126" i="18" s="1"/>
  <c r="J125" i="18"/>
  <c r="D125" i="18" s="1"/>
  <c r="J124" i="18"/>
  <c r="D124" i="18" s="1"/>
  <c r="J123" i="18"/>
  <c r="D123" i="18" s="1"/>
  <c r="J122" i="18"/>
  <c r="D122" i="18" s="1"/>
  <c r="J121" i="18"/>
  <c r="D121" i="18" s="1"/>
  <c r="J120" i="18"/>
  <c r="D120" i="18" s="1"/>
  <c r="J119" i="18"/>
  <c r="D119" i="18" s="1"/>
  <c r="J118" i="18"/>
  <c r="D118" i="18" s="1"/>
  <c r="J117" i="18"/>
  <c r="D117" i="18" s="1"/>
  <c r="J116" i="18"/>
  <c r="D116" i="18" s="1"/>
  <c r="J115" i="18"/>
  <c r="D115" i="18" s="1"/>
  <c r="J114" i="18"/>
  <c r="D114" i="18" s="1"/>
  <c r="J113" i="18"/>
  <c r="D113" i="18" s="1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F97" i="18"/>
  <c r="J96" i="18"/>
  <c r="F96" i="18"/>
  <c r="J95" i="18"/>
  <c r="F95" i="18"/>
  <c r="J94" i="18"/>
  <c r="F94" i="18"/>
  <c r="J93" i="18"/>
  <c r="F93" i="18"/>
  <c r="J92" i="18"/>
  <c r="F92" i="18"/>
  <c r="J91" i="18"/>
  <c r="J90" i="18"/>
  <c r="D90" i="18" s="1"/>
  <c r="J89" i="18"/>
  <c r="F89" i="18"/>
  <c r="J88" i="18"/>
  <c r="F88" i="18"/>
  <c r="J87" i="18"/>
  <c r="F87" i="18"/>
  <c r="J86" i="18"/>
  <c r="F86" i="18"/>
  <c r="J85" i="18"/>
  <c r="F85" i="18"/>
  <c r="J84" i="18"/>
  <c r="F84" i="18"/>
  <c r="J83" i="18"/>
  <c r="F83" i="18"/>
  <c r="J82" i="18"/>
  <c r="F82" i="18"/>
  <c r="J81" i="18"/>
  <c r="F81" i="18"/>
  <c r="J80" i="18"/>
  <c r="F80" i="18"/>
  <c r="J79" i="18"/>
  <c r="F79" i="18"/>
  <c r="J78" i="18"/>
  <c r="F78" i="18"/>
  <c r="J77" i="18"/>
  <c r="F77" i="18"/>
  <c r="J76" i="18"/>
  <c r="F76" i="18"/>
  <c r="J75" i="18"/>
  <c r="F75" i="18"/>
  <c r="J74" i="18"/>
  <c r="F74" i="18"/>
  <c r="J73" i="18"/>
  <c r="F73" i="18"/>
  <c r="J72" i="18"/>
  <c r="F72" i="18"/>
  <c r="J71" i="18"/>
  <c r="F71" i="18"/>
  <c r="J70" i="18"/>
  <c r="F70" i="18"/>
  <c r="J69" i="18"/>
  <c r="F69" i="18"/>
  <c r="J68" i="18"/>
  <c r="F68" i="18"/>
  <c r="J67" i="18"/>
  <c r="F67" i="18"/>
  <c r="J66" i="18"/>
  <c r="F66" i="18"/>
  <c r="J65" i="18"/>
  <c r="F65" i="18"/>
  <c r="J64" i="18"/>
  <c r="D64" i="18" s="1"/>
  <c r="J63" i="18"/>
  <c r="D63" i="18" s="1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N12" i="18"/>
  <c r="M12" i="18"/>
  <c r="L12" i="18"/>
  <c r="K12" i="18"/>
  <c r="I12" i="18"/>
  <c r="H12" i="18"/>
  <c r="G12" i="18"/>
  <c r="E12" i="18"/>
  <c r="J11" i="18"/>
  <c r="F11" i="18"/>
  <c r="J10" i="18"/>
  <c r="F10" i="18"/>
  <c r="D50" i="18" l="1"/>
  <c r="D67" i="18"/>
  <c r="D83" i="18"/>
  <c r="D28" i="18"/>
  <c r="D40" i="18"/>
  <c r="D52" i="18"/>
  <c r="D60" i="18"/>
  <c r="D89" i="18"/>
  <c r="D102" i="18"/>
  <c r="D88" i="18"/>
  <c r="D103" i="18"/>
  <c r="D15" i="18"/>
  <c r="D111" i="18"/>
  <c r="D13" i="18"/>
  <c r="D17" i="18"/>
  <c r="D21" i="18"/>
  <c r="D33" i="18"/>
  <c r="D37" i="18"/>
  <c r="D72" i="18"/>
  <c r="D76" i="18"/>
  <c r="D104" i="18"/>
  <c r="D112" i="18"/>
  <c r="D87" i="18"/>
  <c r="D134" i="18"/>
  <c r="D68" i="18"/>
  <c r="D18" i="18"/>
  <c r="D22" i="18"/>
  <c r="D34" i="18"/>
  <c r="D38" i="18"/>
  <c r="D66" i="18"/>
  <c r="D141" i="18"/>
  <c r="D11" i="18"/>
  <c r="D42" i="18"/>
  <c r="D46" i="18"/>
  <c r="D54" i="18"/>
  <c r="D62" i="18"/>
  <c r="D70" i="18"/>
  <c r="D74" i="18"/>
  <c r="D82" i="18"/>
  <c r="D86" i="18"/>
  <c r="D139" i="18"/>
  <c r="D36" i="18"/>
  <c r="D44" i="18"/>
  <c r="D48" i="18"/>
  <c r="D100" i="18"/>
  <c r="D136" i="18"/>
  <c r="D30" i="18"/>
  <c r="D41" i="18"/>
  <c r="D45" i="18"/>
  <c r="D49" i="18"/>
  <c r="D80" i="18"/>
  <c r="D97" i="18"/>
  <c r="D19" i="18"/>
  <c r="D61" i="18"/>
  <c r="D77" i="18"/>
  <c r="D105" i="18"/>
  <c r="D138" i="18"/>
  <c r="D26" i="18"/>
  <c r="D32" i="18"/>
  <c r="D71" i="18"/>
  <c r="D93" i="18"/>
  <c r="D99" i="18"/>
  <c r="D133" i="18"/>
  <c r="D23" i="18"/>
  <c r="D29" i="18"/>
  <c r="D56" i="18"/>
  <c r="D73" i="18"/>
  <c r="D78" i="18"/>
  <c r="D95" i="18"/>
  <c r="D107" i="18"/>
  <c r="D14" i="18"/>
  <c r="D25" i="18"/>
  <c r="D57" i="18"/>
  <c r="D79" i="18"/>
  <c r="D84" i="18"/>
  <c r="D53" i="18"/>
  <c r="D58" i="18"/>
  <c r="D75" i="18"/>
  <c r="D92" i="18"/>
  <c r="D98" i="18"/>
  <c r="D27" i="18"/>
  <c r="D43" i="18"/>
  <c r="D59" i="18"/>
  <c r="D69" i="18"/>
  <c r="D85" i="18"/>
  <c r="D96" i="18"/>
  <c r="D137" i="18"/>
  <c r="D140" i="18"/>
  <c r="D16" i="18"/>
  <c r="D31" i="18"/>
  <c r="D47" i="18"/>
  <c r="D108" i="18"/>
  <c r="D94" i="18"/>
  <c r="D101" i="18"/>
  <c r="D20" i="18"/>
  <c r="D35" i="18"/>
  <c r="D51" i="18"/>
  <c r="D109" i="18"/>
  <c r="D135" i="18"/>
  <c r="J12" i="18"/>
  <c r="D24" i="18"/>
  <c r="D39" i="18"/>
  <c r="D55" i="18"/>
  <c r="D65" i="18"/>
  <c r="D81" i="18"/>
  <c r="D106" i="18"/>
  <c r="D110" i="18"/>
  <c r="D132" i="18"/>
  <c r="F91" i="18"/>
  <c r="D10" i="18"/>
  <c r="F12" i="18" l="1"/>
  <c r="D91" i="18"/>
  <c r="D12" i="18" l="1"/>
  <c r="J148" i="26"/>
  <c r="D148" i="26" s="1"/>
  <c r="J147" i="26"/>
  <c r="D147" i="26" s="1"/>
  <c r="J146" i="26"/>
  <c r="D146" i="26" s="1"/>
  <c r="J145" i="26"/>
  <c r="D145" i="26" s="1"/>
  <c r="J144" i="26"/>
  <c r="D144" i="26" s="1"/>
  <c r="J143" i="26"/>
  <c r="D143" i="26" s="1"/>
  <c r="J142" i="26"/>
  <c r="D142" i="26" s="1"/>
  <c r="J141" i="26"/>
  <c r="D141" i="26" s="1"/>
  <c r="J140" i="26"/>
  <c r="D140" i="26" s="1"/>
  <c r="J139" i="26"/>
  <c r="D139" i="26" s="1"/>
  <c r="J138" i="26"/>
  <c r="D138" i="26" s="1"/>
  <c r="J137" i="26"/>
  <c r="D137" i="26" s="1"/>
  <c r="J136" i="26"/>
  <c r="D136" i="26" s="1"/>
  <c r="J135" i="26"/>
  <c r="D135" i="26" s="1"/>
  <c r="J134" i="26"/>
  <c r="D134" i="26" s="1"/>
  <c r="J133" i="26"/>
  <c r="D133" i="26" s="1"/>
  <c r="J132" i="26"/>
  <c r="D132" i="26" s="1"/>
  <c r="J131" i="26"/>
  <c r="D131" i="26" s="1"/>
  <c r="J130" i="26"/>
  <c r="D130" i="26" s="1"/>
  <c r="J129" i="26"/>
  <c r="D129" i="26" s="1"/>
  <c r="J128" i="26"/>
  <c r="D128" i="26" s="1"/>
  <c r="J127" i="26"/>
  <c r="D127" i="26" s="1"/>
  <c r="J126" i="26"/>
  <c r="D126" i="26" s="1"/>
  <c r="J125" i="26"/>
  <c r="D125" i="26" s="1"/>
  <c r="J124" i="26"/>
  <c r="D124" i="26" s="1"/>
  <c r="J123" i="26"/>
  <c r="D123" i="26" s="1"/>
  <c r="J122" i="26"/>
  <c r="D122" i="26" s="1"/>
  <c r="J121" i="26"/>
  <c r="D121" i="26" s="1"/>
  <c r="J120" i="26"/>
  <c r="D120" i="26" s="1"/>
  <c r="J119" i="26"/>
  <c r="D119" i="26" s="1"/>
  <c r="J118" i="26"/>
  <c r="D118" i="26" s="1"/>
  <c r="J117" i="26"/>
  <c r="D117" i="26" s="1"/>
  <c r="J116" i="26"/>
  <c r="D116" i="26" s="1"/>
  <c r="J115" i="26"/>
  <c r="D115" i="26" s="1"/>
  <c r="J114" i="26"/>
  <c r="D114" i="26" s="1"/>
  <c r="J113" i="26"/>
  <c r="D113" i="26" s="1"/>
  <c r="J112" i="26"/>
  <c r="D112" i="26" s="1"/>
  <c r="J111" i="26"/>
  <c r="D111" i="26" s="1"/>
  <c r="J110" i="26"/>
  <c r="D110" i="26" s="1"/>
  <c r="J109" i="26"/>
  <c r="D109" i="26" s="1"/>
  <c r="J108" i="26"/>
  <c r="D108" i="26" s="1"/>
  <c r="J107" i="26"/>
  <c r="D107" i="26" s="1"/>
  <c r="J106" i="26"/>
  <c r="D106" i="26" s="1"/>
  <c r="J105" i="26"/>
  <c r="D105" i="26" s="1"/>
  <c r="J104" i="26"/>
  <c r="D104" i="26" s="1"/>
  <c r="J103" i="26"/>
  <c r="D103" i="26" s="1"/>
  <c r="J102" i="26"/>
  <c r="D102" i="26" s="1"/>
  <c r="J101" i="26"/>
  <c r="D101" i="26" s="1"/>
  <c r="J100" i="26"/>
  <c r="D100" i="26" s="1"/>
  <c r="J99" i="26"/>
  <c r="D99" i="26" s="1"/>
  <c r="J98" i="26"/>
  <c r="D98" i="26" s="1"/>
  <c r="J97" i="26"/>
  <c r="D97" i="26" s="1"/>
  <c r="J96" i="26"/>
  <c r="D96" i="26" s="1"/>
  <c r="J95" i="26"/>
  <c r="D95" i="26" s="1"/>
  <c r="J94" i="26"/>
  <c r="D94" i="26" s="1"/>
  <c r="J93" i="26"/>
  <c r="D93" i="26" s="1"/>
  <c r="J92" i="26"/>
  <c r="D92" i="26" s="1"/>
  <c r="J91" i="26"/>
  <c r="D91" i="26" s="1"/>
  <c r="J90" i="26"/>
  <c r="D90" i="26" s="1"/>
  <c r="J89" i="26"/>
  <c r="D89" i="26" s="1"/>
  <c r="J88" i="26"/>
  <c r="D88" i="26" s="1"/>
  <c r="J87" i="26"/>
  <c r="D87" i="26" s="1"/>
  <c r="J86" i="26"/>
  <c r="D86" i="26" s="1"/>
  <c r="J85" i="26"/>
  <c r="D85" i="26" s="1"/>
  <c r="J84" i="26"/>
  <c r="D84" i="26" s="1"/>
  <c r="J83" i="26"/>
  <c r="D83" i="26" s="1"/>
  <c r="J82" i="26"/>
  <c r="D82" i="26" s="1"/>
  <c r="J81" i="26"/>
  <c r="D81" i="26" s="1"/>
  <c r="J80" i="26"/>
  <c r="D80" i="26" s="1"/>
  <c r="J79" i="26"/>
  <c r="D79" i="26" s="1"/>
  <c r="J78" i="26"/>
  <c r="D78" i="26" s="1"/>
  <c r="J77" i="26"/>
  <c r="D77" i="26" s="1"/>
  <c r="J76" i="26"/>
  <c r="D76" i="26" s="1"/>
  <c r="J75" i="26"/>
  <c r="D75" i="26" s="1"/>
  <c r="J74" i="26"/>
  <c r="D74" i="26" s="1"/>
  <c r="J73" i="26"/>
  <c r="D73" i="26" s="1"/>
  <c r="J72" i="26"/>
  <c r="D72" i="26" s="1"/>
  <c r="J71" i="26"/>
  <c r="D71" i="26" s="1"/>
  <c r="J70" i="26"/>
  <c r="D70" i="26" s="1"/>
  <c r="J69" i="26"/>
  <c r="D69" i="26" s="1"/>
  <c r="J68" i="26"/>
  <c r="D68" i="26" s="1"/>
  <c r="J67" i="26"/>
  <c r="D67" i="26" s="1"/>
  <c r="J66" i="26"/>
  <c r="D66" i="26" s="1"/>
  <c r="J65" i="26"/>
  <c r="D65" i="26" s="1"/>
  <c r="J64" i="26"/>
  <c r="D64" i="26" s="1"/>
  <c r="J63" i="26"/>
  <c r="D63" i="26" s="1"/>
  <c r="J62" i="26"/>
  <c r="D62" i="26" s="1"/>
  <c r="J61" i="26"/>
  <c r="D61" i="26" s="1"/>
  <c r="J60" i="26"/>
  <c r="D60" i="26" s="1"/>
  <c r="J59" i="26"/>
  <c r="D59" i="26" s="1"/>
  <c r="J58" i="26"/>
  <c r="D58" i="26" s="1"/>
  <c r="J57" i="26"/>
  <c r="D57" i="26" s="1"/>
  <c r="J56" i="26"/>
  <c r="D56" i="26" s="1"/>
  <c r="J55" i="26"/>
  <c r="D55" i="26" s="1"/>
  <c r="J54" i="26"/>
  <c r="D54" i="26" s="1"/>
  <c r="J53" i="26"/>
  <c r="D53" i="26" s="1"/>
  <c r="J52" i="26"/>
  <c r="D52" i="26" s="1"/>
  <c r="J51" i="26"/>
  <c r="D51" i="26" s="1"/>
  <c r="J50" i="26"/>
  <c r="D50" i="26" s="1"/>
  <c r="J49" i="26"/>
  <c r="D49" i="26" s="1"/>
  <c r="J48" i="26"/>
  <c r="D48" i="26" s="1"/>
  <c r="J47" i="26"/>
  <c r="D47" i="26" s="1"/>
  <c r="J46" i="26"/>
  <c r="D46" i="26" s="1"/>
  <c r="J45" i="26"/>
  <c r="D45" i="26" s="1"/>
  <c r="J44" i="26"/>
  <c r="D44" i="26" s="1"/>
  <c r="J43" i="26"/>
  <c r="D43" i="26" s="1"/>
  <c r="J42" i="26"/>
  <c r="D42" i="26" s="1"/>
  <c r="J41" i="26"/>
  <c r="D41" i="26" s="1"/>
  <c r="J40" i="26"/>
  <c r="D40" i="26" s="1"/>
  <c r="J39" i="26"/>
  <c r="D39" i="26" s="1"/>
  <c r="J38" i="26"/>
  <c r="D38" i="26" s="1"/>
  <c r="J37" i="26"/>
  <c r="D37" i="26" s="1"/>
  <c r="J36" i="26"/>
  <c r="D36" i="26" s="1"/>
  <c r="J35" i="26"/>
  <c r="D35" i="26" s="1"/>
  <c r="J34" i="26"/>
  <c r="D34" i="26" s="1"/>
  <c r="J33" i="26"/>
  <c r="D33" i="26" s="1"/>
  <c r="J32" i="26"/>
  <c r="D32" i="26" s="1"/>
  <c r="J31" i="26"/>
  <c r="D31" i="26" s="1"/>
  <c r="J30" i="26"/>
  <c r="D30" i="26" s="1"/>
  <c r="J29" i="26"/>
  <c r="D29" i="26" s="1"/>
  <c r="J28" i="26"/>
  <c r="D28" i="26" s="1"/>
  <c r="J27" i="26"/>
  <c r="D27" i="26" s="1"/>
  <c r="J26" i="26"/>
  <c r="D26" i="26" s="1"/>
  <c r="J25" i="26"/>
  <c r="D25" i="26" s="1"/>
  <c r="J24" i="26"/>
  <c r="D24" i="26" s="1"/>
  <c r="J23" i="26"/>
  <c r="D23" i="26" s="1"/>
  <c r="J22" i="26"/>
  <c r="D22" i="26" s="1"/>
  <c r="J21" i="26"/>
  <c r="D21" i="26" s="1"/>
  <c r="J20" i="26"/>
  <c r="D20" i="26" s="1"/>
  <c r="J19" i="26"/>
  <c r="D19" i="26" s="1"/>
  <c r="J18" i="26"/>
  <c r="D18" i="26" s="1"/>
  <c r="J17" i="26"/>
  <c r="D17" i="26" s="1"/>
  <c r="J16" i="26"/>
  <c r="D16" i="26" s="1"/>
  <c r="J15" i="26"/>
  <c r="D15" i="26" s="1"/>
  <c r="J14" i="26"/>
  <c r="D14" i="26" s="1"/>
  <c r="J13" i="26"/>
  <c r="D13" i="26" s="1"/>
  <c r="J12" i="26"/>
  <c r="D12" i="26" s="1"/>
  <c r="J10" i="26"/>
  <c r="D10" i="26" s="1"/>
  <c r="J9" i="26"/>
  <c r="D9" i="26" s="1"/>
  <c r="L11" i="26"/>
  <c r="K11" i="26"/>
  <c r="J11" i="26" l="1"/>
  <c r="D10" i="25"/>
  <c r="D9" i="25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11" i="17" l="1"/>
  <c r="H8" i="17" s="1"/>
  <c r="D10" i="20"/>
  <c r="D9" i="20"/>
  <c r="I11" i="26" l="1"/>
  <c r="D147" i="20" l="1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48" i="29" l="1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G11" i="29"/>
  <c r="G8" i="29" s="1"/>
  <c r="F11" i="29"/>
  <c r="F8" i="29" s="1"/>
  <c r="E11" i="29"/>
  <c r="D10" i="29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5" i="22"/>
  <c r="D14" i="22"/>
  <c r="D13" i="22"/>
  <c r="D12" i="22"/>
  <c r="G11" i="22"/>
  <c r="F11" i="22"/>
  <c r="E11" i="22"/>
  <c r="D10" i="22"/>
  <c r="D9" i="22"/>
  <c r="E8" i="29" l="1"/>
  <c r="D11" i="29"/>
  <c r="D8" i="29" s="1"/>
  <c r="E11" i="20" l="1"/>
  <c r="F11" i="20"/>
  <c r="G11" i="20"/>
  <c r="E11" i="24"/>
  <c r="F11" i="24"/>
  <c r="E11" i="25"/>
  <c r="F11" i="25"/>
  <c r="G11" i="25"/>
  <c r="H11" i="25"/>
  <c r="I11" i="25"/>
  <c r="J11" i="25"/>
  <c r="K11" i="25"/>
  <c r="E11" i="26"/>
  <c r="F11" i="26"/>
  <c r="G11" i="26"/>
  <c r="H11" i="26"/>
  <c r="D11" i="27"/>
  <c r="D8" i="27" s="1"/>
  <c r="E11" i="28"/>
  <c r="F11" i="28"/>
  <c r="G11" i="28"/>
  <c r="H11" i="28"/>
  <c r="I11" i="28"/>
  <c r="M148" i="17" l="1"/>
  <c r="K148" i="17"/>
  <c r="I148" i="17"/>
  <c r="D148" i="28"/>
  <c r="G148" i="17"/>
  <c r="E148" i="17"/>
  <c r="E147" i="31" s="1"/>
  <c r="D148" i="20"/>
  <c r="O148" i="17" s="1"/>
  <c r="I147" i="31" l="1"/>
  <c r="L148" i="17"/>
  <c r="J148" i="17"/>
  <c r="J147" i="31"/>
  <c r="P148" i="17"/>
  <c r="Q148" i="17"/>
  <c r="H147" i="31"/>
  <c r="F148" i="17" l="1"/>
  <c r="F147" i="31" s="1"/>
  <c r="L106" i="17" l="1"/>
  <c r="E91" i="17" l="1"/>
  <c r="E90" i="31" s="1"/>
  <c r="E10" i="17"/>
  <c r="E9" i="31" s="1"/>
  <c r="E9" i="17"/>
  <c r="E8" i="31" s="1"/>
  <c r="E147" i="17" l="1"/>
  <c r="E146" i="31" s="1"/>
  <c r="E146" i="17"/>
  <c r="E145" i="31" s="1"/>
  <c r="E145" i="17"/>
  <c r="E144" i="31" s="1"/>
  <c r="E144" i="17"/>
  <c r="E143" i="31" s="1"/>
  <c r="E143" i="17"/>
  <c r="E142" i="31" s="1"/>
  <c r="E142" i="17"/>
  <c r="E141" i="31" s="1"/>
  <c r="E141" i="17"/>
  <c r="E140" i="31" s="1"/>
  <c r="E140" i="17"/>
  <c r="E139" i="31" s="1"/>
  <c r="E139" i="17"/>
  <c r="E138" i="31" s="1"/>
  <c r="E138" i="17"/>
  <c r="E137" i="31" s="1"/>
  <c r="E137" i="17"/>
  <c r="E136" i="31" s="1"/>
  <c r="E136" i="17"/>
  <c r="E135" i="31" s="1"/>
  <c r="E135" i="17"/>
  <c r="E134" i="31" s="1"/>
  <c r="E134" i="17"/>
  <c r="E133" i="31" s="1"/>
  <c r="E133" i="17"/>
  <c r="E132" i="31" s="1"/>
  <c r="E132" i="17"/>
  <c r="E131" i="31" s="1"/>
  <c r="E131" i="17"/>
  <c r="E130" i="31" s="1"/>
  <c r="E130" i="17"/>
  <c r="E129" i="31" s="1"/>
  <c r="E129" i="17"/>
  <c r="E128" i="31" s="1"/>
  <c r="E128" i="17"/>
  <c r="E127" i="31" s="1"/>
  <c r="E127" i="17"/>
  <c r="E126" i="31" s="1"/>
  <c r="E126" i="17"/>
  <c r="E125" i="31" s="1"/>
  <c r="E125" i="17"/>
  <c r="E124" i="31" s="1"/>
  <c r="E124" i="17"/>
  <c r="E123" i="31" s="1"/>
  <c r="E123" i="17"/>
  <c r="E122" i="31" s="1"/>
  <c r="E122" i="17"/>
  <c r="E121" i="31" s="1"/>
  <c r="E121" i="17"/>
  <c r="E120" i="31" s="1"/>
  <c r="E120" i="17"/>
  <c r="E119" i="31" s="1"/>
  <c r="E119" i="17"/>
  <c r="E118" i="31" s="1"/>
  <c r="E118" i="17"/>
  <c r="E117" i="31" s="1"/>
  <c r="E117" i="17"/>
  <c r="E116" i="31" s="1"/>
  <c r="E116" i="17"/>
  <c r="E115" i="31" s="1"/>
  <c r="E115" i="17"/>
  <c r="E114" i="31" s="1"/>
  <c r="E114" i="17"/>
  <c r="E113" i="31" s="1"/>
  <c r="E113" i="17"/>
  <c r="E112" i="31" s="1"/>
  <c r="E112" i="17"/>
  <c r="E111" i="31" s="1"/>
  <c r="E111" i="17"/>
  <c r="E110" i="31" s="1"/>
  <c r="E110" i="17"/>
  <c r="E109" i="31" s="1"/>
  <c r="E109" i="17"/>
  <c r="E108" i="31" s="1"/>
  <c r="E108" i="17"/>
  <c r="E107" i="31" s="1"/>
  <c r="E107" i="17"/>
  <c r="E106" i="31" s="1"/>
  <c r="E106" i="17"/>
  <c r="E105" i="31" s="1"/>
  <c r="E105" i="17"/>
  <c r="E104" i="31" s="1"/>
  <c r="E104" i="17"/>
  <c r="E103" i="31" s="1"/>
  <c r="E103" i="17"/>
  <c r="E102" i="31" s="1"/>
  <c r="E102" i="17"/>
  <c r="E101" i="31" s="1"/>
  <c r="E101" i="17"/>
  <c r="E100" i="31" s="1"/>
  <c r="E100" i="17"/>
  <c r="E99" i="31" s="1"/>
  <c r="E99" i="17"/>
  <c r="E98" i="31" s="1"/>
  <c r="E98" i="17"/>
  <c r="E97" i="31" s="1"/>
  <c r="E97" i="17"/>
  <c r="E96" i="31" s="1"/>
  <c r="E96" i="17"/>
  <c r="E95" i="31" s="1"/>
  <c r="E95" i="17"/>
  <c r="E94" i="31" s="1"/>
  <c r="E94" i="17"/>
  <c r="E93" i="31" s="1"/>
  <c r="E92" i="17"/>
  <c r="E91" i="31" s="1"/>
  <c r="E90" i="17"/>
  <c r="E89" i="17"/>
  <c r="E88" i="31" s="1"/>
  <c r="E88" i="17"/>
  <c r="E87" i="31" s="1"/>
  <c r="E87" i="17"/>
  <c r="E86" i="31" s="1"/>
  <c r="E86" i="17"/>
  <c r="E85" i="31" s="1"/>
  <c r="E85" i="17"/>
  <c r="E84" i="31" s="1"/>
  <c r="E84" i="17"/>
  <c r="E83" i="31" s="1"/>
  <c r="E83" i="17"/>
  <c r="E82" i="31" s="1"/>
  <c r="E82" i="17"/>
  <c r="E81" i="31" s="1"/>
  <c r="E81" i="17"/>
  <c r="E80" i="31" s="1"/>
  <c r="E80" i="17"/>
  <c r="E79" i="31" s="1"/>
  <c r="E79" i="17"/>
  <c r="E78" i="31" s="1"/>
  <c r="E78" i="17"/>
  <c r="E77" i="31" s="1"/>
  <c r="E77" i="17"/>
  <c r="E76" i="31" s="1"/>
  <c r="E76" i="17"/>
  <c r="E75" i="31" s="1"/>
  <c r="E75" i="17"/>
  <c r="E74" i="31" s="1"/>
  <c r="E74" i="17"/>
  <c r="E73" i="31" s="1"/>
  <c r="E73" i="17"/>
  <c r="E72" i="31" s="1"/>
  <c r="E72" i="17"/>
  <c r="E71" i="31" s="1"/>
  <c r="E71" i="17"/>
  <c r="E70" i="31" s="1"/>
  <c r="E70" i="17"/>
  <c r="E69" i="31" s="1"/>
  <c r="E69" i="17"/>
  <c r="E68" i="31" s="1"/>
  <c r="E68" i="17"/>
  <c r="E67" i="31" s="1"/>
  <c r="E67" i="17"/>
  <c r="E66" i="31" s="1"/>
  <c r="E66" i="17"/>
  <c r="E65" i="31" s="1"/>
  <c r="E65" i="17"/>
  <c r="E64" i="31" s="1"/>
  <c r="E64" i="17"/>
  <c r="E63" i="31" s="1"/>
  <c r="E63" i="17"/>
  <c r="E62" i="31" s="1"/>
  <c r="E62" i="17"/>
  <c r="E61" i="31" s="1"/>
  <c r="E61" i="17"/>
  <c r="E60" i="31" s="1"/>
  <c r="E60" i="17"/>
  <c r="E59" i="31" s="1"/>
  <c r="E59" i="17"/>
  <c r="E58" i="31" s="1"/>
  <c r="E58" i="17"/>
  <c r="E57" i="31" s="1"/>
  <c r="E57" i="17"/>
  <c r="E56" i="31" s="1"/>
  <c r="E56" i="17"/>
  <c r="E55" i="31" s="1"/>
  <c r="E55" i="17"/>
  <c r="E54" i="31" s="1"/>
  <c r="E54" i="17"/>
  <c r="E53" i="31" s="1"/>
  <c r="E53" i="17"/>
  <c r="E52" i="31" s="1"/>
  <c r="E52" i="17"/>
  <c r="E51" i="31" s="1"/>
  <c r="E51" i="17"/>
  <c r="E50" i="31" s="1"/>
  <c r="E50" i="17"/>
  <c r="E49" i="31" s="1"/>
  <c r="E49" i="17"/>
  <c r="E48" i="31" s="1"/>
  <c r="E48" i="17"/>
  <c r="E47" i="31" s="1"/>
  <c r="E47" i="17"/>
  <c r="E46" i="31" s="1"/>
  <c r="E46" i="17"/>
  <c r="E45" i="31" s="1"/>
  <c r="E45" i="17"/>
  <c r="E44" i="31" s="1"/>
  <c r="E44" i="17"/>
  <c r="E43" i="31" s="1"/>
  <c r="E43" i="17"/>
  <c r="E42" i="31" s="1"/>
  <c r="E42" i="17"/>
  <c r="E41" i="31" s="1"/>
  <c r="E41" i="17"/>
  <c r="E40" i="31" s="1"/>
  <c r="E40" i="17"/>
  <c r="E39" i="31" s="1"/>
  <c r="E39" i="17"/>
  <c r="E38" i="31" s="1"/>
  <c r="E38" i="17"/>
  <c r="E37" i="31" s="1"/>
  <c r="E37" i="17"/>
  <c r="E36" i="31" s="1"/>
  <c r="E36" i="17"/>
  <c r="E35" i="31" s="1"/>
  <c r="E35" i="17"/>
  <c r="E34" i="31" s="1"/>
  <c r="E34" i="17"/>
  <c r="E33" i="31" s="1"/>
  <c r="E33" i="17"/>
  <c r="E32" i="31" s="1"/>
  <c r="E32" i="17"/>
  <c r="E31" i="31" s="1"/>
  <c r="E31" i="17"/>
  <c r="E30" i="31" s="1"/>
  <c r="E30" i="17"/>
  <c r="E29" i="31" s="1"/>
  <c r="E29" i="17"/>
  <c r="E28" i="31" s="1"/>
  <c r="E28" i="17"/>
  <c r="E27" i="31" s="1"/>
  <c r="E27" i="17"/>
  <c r="E26" i="31" s="1"/>
  <c r="E26" i="17"/>
  <c r="E25" i="31" s="1"/>
  <c r="E25" i="17"/>
  <c r="E24" i="31" s="1"/>
  <c r="E24" i="17"/>
  <c r="E23" i="31" s="1"/>
  <c r="E23" i="17"/>
  <c r="E22" i="31" s="1"/>
  <c r="E22" i="17"/>
  <c r="E21" i="31" s="1"/>
  <c r="E21" i="17"/>
  <c r="E20" i="31" s="1"/>
  <c r="E20" i="17"/>
  <c r="E19" i="31" s="1"/>
  <c r="E19" i="17"/>
  <c r="E18" i="31" s="1"/>
  <c r="E18" i="17"/>
  <c r="E17" i="31" s="1"/>
  <c r="E17" i="17"/>
  <c r="E16" i="31" s="1"/>
  <c r="E16" i="17"/>
  <c r="E15" i="31" s="1"/>
  <c r="E15" i="17"/>
  <c r="E14" i="31" s="1"/>
  <c r="E14" i="17"/>
  <c r="E13" i="31" s="1"/>
  <c r="E13" i="17"/>
  <c r="E12" i="31" s="1"/>
  <c r="E89" i="31" l="1"/>
  <c r="E93" i="17"/>
  <c r="E92" i="31" s="1"/>
  <c r="E12" i="17"/>
  <c r="E11" i="31" s="1"/>
  <c r="E10" i="31" s="1"/>
  <c r="E7" i="31" s="1"/>
  <c r="E11" i="17" l="1"/>
  <c r="E8" i="17" s="1"/>
  <c r="D12" i="25"/>
  <c r="H9" i="31" l="1"/>
  <c r="H8" i="31"/>
  <c r="K94" i="17" l="1"/>
  <c r="K10" i="17"/>
  <c r="K9" i="17"/>
  <c r="D134" i="31" l="1"/>
  <c r="D9" i="31" l="1"/>
  <c r="D8" i="31"/>
  <c r="D89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1" i="31"/>
  <c r="D90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2" i="31" l="1"/>
  <c r="H12" i="31" l="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1" i="31" l="1"/>
  <c r="D11" i="20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K12" i="17"/>
  <c r="H10" i="31" l="1"/>
  <c r="H7" i="31" s="1"/>
  <c r="K131" i="17"/>
  <c r="L125" i="17"/>
  <c r="L18" i="17"/>
  <c r="L147" i="17"/>
  <c r="L139" i="17"/>
  <c r="L124" i="17"/>
  <c r="L117" i="17"/>
  <c r="L110" i="17"/>
  <c r="L101" i="17"/>
  <c r="L93" i="17"/>
  <c r="L85" i="17"/>
  <c r="L77" i="17"/>
  <c r="L69" i="17"/>
  <c r="L54" i="17"/>
  <c r="L46" i="17"/>
  <c r="L39" i="17"/>
  <c r="L32" i="17"/>
  <c r="L17" i="17"/>
  <c r="L47" i="17"/>
  <c r="L146" i="17"/>
  <c r="L138" i="17"/>
  <c r="L130" i="17"/>
  <c r="L123" i="17"/>
  <c r="L116" i="17"/>
  <c r="L109" i="17"/>
  <c r="L100" i="17"/>
  <c r="L92" i="17"/>
  <c r="L84" i="17"/>
  <c r="L76" i="17"/>
  <c r="L68" i="17"/>
  <c r="L61" i="17"/>
  <c r="L53" i="17"/>
  <c r="L45" i="17"/>
  <c r="L38" i="17"/>
  <c r="L31" i="17"/>
  <c r="L24" i="17"/>
  <c r="L16" i="17"/>
  <c r="L140" i="17"/>
  <c r="L102" i="17"/>
  <c r="L70" i="17"/>
  <c r="L62" i="17"/>
  <c r="L145" i="17"/>
  <c r="L137" i="17"/>
  <c r="L129" i="17"/>
  <c r="L122" i="17"/>
  <c r="L115" i="17"/>
  <c r="L108" i="17"/>
  <c r="L99" i="17"/>
  <c r="L91" i="17"/>
  <c r="L83" i="17"/>
  <c r="L75" i="17"/>
  <c r="L67" i="17"/>
  <c r="L60" i="17"/>
  <c r="L52" i="17"/>
  <c r="L44" i="17"/>
  <c r="L37" i="17"/>
  <c r="L30" i="17"/>
  <c r="L23" i="17"/>
  <c r="L15" i="17"/>
  <c r="L132" i="17"/>
  <c r="L78" i="17"/>
  <c r="L55" i="17"/>
  <c r="L144" i="17"/>
  <c r="L136" i="17"/>
  <c r="L128" i="17"/>
  <c r="L121" i="17"/>
  <c r="L114" i="17"/>
  <c r="L107" i="17"/>
  <c r="L98" i="17"/>
  <c r="L82" i="17"/>
  <c r="L74" i="17"/>
  <c r="L66" i="17"/>
  <c r="L59" i="17"/>
  <c r="L51" i="17"/>
  <c r="L43" i="17"/>
  <c r="L29" i="17"/>
  <c r="L22" i="17"/>
  <c r="L14" i="17"/>
  <c r="L86" i="17"/>
  <c r="L143" i="17"/>
  <c r="L135" i="17"/>
  <c r="L127" i="17"/>
  <c r="L120" i="17"/>
  <c r="L105" i="17"/>
  <c r="L97" i="17"/>
  <c r="L89" i="17"/>
  <c r="L81" i="17"/>
  <c r="L73" i="17"/>
  <c r="L65" i="17"/>
  <c r="L58" i="17"/>
  <c r="L50" i="17"/>
  <c r="L42" i="17"/>
  <c r="L36" i="17"/>
  <c r="L28" i="17"/>
  <c r="L21" i="17"/>
  <c r="L13" i="17"/>
  <c r="L118" i="17"/>
  <c r="L25" i="17"/>
  <c r="L142" i="17"/>
  <c r="L134" i="17"/>
  <c r="L113" i="17"/>
  <c r="L104" i="17"/>
  <c r="L96" i="17"/>
  <c r="L88" i="17"/>
  <c r="L80" i="17"/>
  <c r="L72" i="17"/>
  <c r="L64" i="17"/>
  <c r="L57" i="17"/>
  <c r="L49" i="17"/>
  <c r="L41" i="17"/>
  <c r="L35" i="17"/>
  <c r="L27" i="17"/>
  <c r="L20" i="17"/>
  <c r="L111" i="17"/>
  <c r="L33" i="17"/>
  <c r="L141" i="17"/>
  <c r="L133" i="17"/>
  <c r="L126" i="17"/>
  <c r="L119" i="17"/>
  <c r="L112" i="17"/>
  <c r="L103" i="17"/>
  <c r="L95" i="17"/>
  <c r="L87" i="17"/>
  <c r="L79" i="17"/>
  <c r="L71" i="17"/>
  <c r="L63" i="17"/>
  <c r="L56" i="17"/>
  <c r="L48" i="17"/>
  <c r="L40" i="17"/>
  <c r="L34" i="17"/>
  <c r="L26" i="17"/>
  <c r="L19" i="17"/>
  <c r="D11" i="25"/>
  <c r="L90" i="17"/>
  <c r="D11" i="26"/>
  <c r="L94" i="17"/>
  <c r="L131" i="17"/>
  <c r="L12" i="17"/>
  <c r="K134" i="17"/>
  <c r="K97" i="17"/>
  <c r="K64" i="17"/>
  <c r="K35" i="17"/>
  <c r="K133" i="17"/>
  <c r="K119" i="17"/>
  <c r="K96" i="17"/>
  <c r="K79" i="17"/>
  <c r="K56" i="17"/>
  <c r="K40" i="17"/>
  <c r="K26" i="17"/>
  <c r="K19" i="17"/>
  <c r="K140" i="17"/>
  <c r="K132" i="17"/>
  <c r="K125" i="17"/>
  <c r="K118" i="17"/>
  <c r="K111" i="17"/>
  <c r="K103" i="17"/>
  <c r="K95" i="17"/>
  <c r="K86" i="17"/>
  <c r="K78" i="17"/>
  <c r="K70" i="17"/>
  <c r="K62" i="17"/>
  <c r="K55" i="17"/>
  <c r="K47" i="17"/>
  <c r="K33" i="17"/>
  <c r="K25" i="17"/>
  <c r="K89" i="17"/>
  <c r="K58" i="17"/>
  <c r="K36" i="17"/>
  <c r="K13" i="17"/>
  <c r="K113" i="17"/>
  <c r="K80" i="17"/>
  <c r="K57" i="17"/>
  <c r="K41" i="17"/>
  <c r="K27" i="17"/>
  <c r="K20" i="17"/>
  <c r="K141" i="17"/>
  <c r="K126" i="17"/>
  <c r="K104" i="17"/>
  <c r="K87" i="17"/>
  <c r="K71" i="17"/>
  <c r="K48" i="17"/>
  <c r="K34" i="17"/>
  <c r="K139" i="17"/>
  <c r="K124" i="17"/>
  <c r="K110" i="17"/>
  <c r="K93" i="17"/>
  <c r="K85" i="17"/>
  <c r="K77" i="17"/>
  <c r="K69" i="17"/>
  <c r="K54" i="17"/>
  <c r="K46" i="17"/>
  <c r="K39" i="17"/>
  <c r="K32" i="17"/>
  <c r="K120" i="17"/>
  <c r="K106" i="17"/>
  <c r="K81" i="17"/>
  <c r="K42" i="17"/>
  <c r="K21" i="17"/>
  <c r="K72" i="17"/>
  <c r="K112" i="17"/>
  <c r="K63" i="17"/>
  <c r="K147" i="17"/>
  <c r="K117" i="17"/>
  <c r="K102" i="17"/>
  <c r="K146" i="17"/>
  <c r="K138" i="17"/>
  <c r="K130" i="17"/>
  <c r="K123" i="17"/>
  <c r="K116" i="17"/>
  <c r="K109" i="17"/>
  <c r="K101" i="17"/>
  <c r="K92" i="17"/>
  <c r="K84" i="17"/>
  <c r="K76" i="17"/>
  <c r="K68" i="17"/>
  <c r="K61" i="17"/>
  <c r="K53" i="17"/>
  <c r="K45" i="17"/>
  <c r="K38" i="17"/>
  <c r="K31" i="17"/>
  <c r="K24" i="17"/>
  <c r="K16" i="17"/>
  <c r="K143" i="17"/>
  <c r="K73" i="17"/>
  <c r="K135" i="17"/>
  <c r="K98" i="17"/>
  <c r="K65" i="17"/>
  <c r="K28" i="17"/>
  <c r="K142" i="17"/>
  <c r="K105" i="17"/>
  <c r="K88" i="17"/>
  <c r="K49" i="17"/>
  <c r="K145" i="17"/>
  <c r="K137" i="17"/>
  <c r="K129" i="17"/>
  <c r="K122" i="17"/>
  <c r="K115" i="17"/>
  <c r="K108" i="17"/>
  <c r="K100" i="17"/>
  <c r="K91" i="17"/>
  <c r="K83" i="17"/>
  <c r="K75" i="17"/>
  <c r="K67" i="17"/>
  <c r="K60" i="17"/>
  <c r="K52" i="17"/>
  <c r="K44" i="17"/>
  <c r="K37" i="17"/>
  <c r="K30" i="17"/>
  <c r="K23" i="17"/>
  <c r="K15" i="17"/>
  <c r="K144" i="17"/>
  <c r="K136" i="17"/>
  <c r="K128" i="17"/>
  <c r="K121" i="17"/>
  <c r="K114" i="17"/>
  <c r="K107" i="17"/>
  <c r="K99" i="17"/>
  <c r="K90" i="17"/>
  <c r="K82" i="17"/>
  <c r="K74" i="17"/>
  <c r="K66" i="17"/>
  <c r="K59" i="17"/>
  <c r="K51" i="17"/>
  <c r="K43" i="17"/>
  <c r="K29" i="17"/>
  <c r="K22" i="17"/>
  <c r="K14" i="17"/>
  <c r="K127" i="17"/>
  <c r="K50" i="17"/>
  <c r="K17" i="17"/>
  <c r="K18" i="17"/>
  <c r="L11" i="17" l="1"/>
  <c r="K11" i="17"/>
  <c r="K8" i="17" s="1"/>
  <c r="D11" i="24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0" i="17"/>
  <c r="O9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0" i="17"/>
  <c r="M9" i="17"/>
  <c r="L10" i="17"/>
  <c r="L9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0" i="17"/>
  <c r="J9" i="17"/>
  <c r="I147" i="17"/>
  <c r="I146" i="17"/>
  <c r="I145" i="17"/>
  <c r="I144" i="17"/>
  <c r="I143" i="17"/>
  <c r="I142" i="17"/>
  <c r="I138" i="17"/>
  <c r="I137" i="17"/>
  <c r="I136" i="17"/>
  <c r="I135" i="17"/>
  <c r="I134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94" i="17"/>
  <c r="I93" i="17"/>
  <c r="I92" i="17"/>
  <c r="I91" i="17"/>
  <c r="I89" i="17"/>
  <c r="I88" i="17"/>
  <c r="I80" i="17"/>
  <c r="I79" i="17"/>
  <c r="I78" i="17"/>
  <c r="I77" i="17"/>
  <c r="I76" i="17"/>
  <c r="I74" i="17"/>
  <c r="I69" i="17"/>
  <c r="I63" i="17"/>
  <c r="I62" i="17"/>
  <c r="I39" i="17"/>
  <c r="I35" i="17"/>
  <c r="I34" i="17"/>
  <c r="I24" i="17"/>
  <c r="I10" i="17"/>
  <c r="I9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0" i="17"/>
  <c r="D9" i="17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0" i="28"/>
  <c r="L8" i="17" l="1"/>
  <c r="O11" i="17"/>
  <c r="O8" i="17" s="1"/>
  <c r="J11" i="17"/>
  <c r="M11" i="17"/>
  <c r="D11" i="28"/>
  <c r="P54" i="17"/>
  <c r="I53" i="31"/>
  <c r="P109" i="17"/>
  <c r="I108" i="31"/>
  <c r="Q27" i="17"/>
  <c r="J26" i="31"/>
  <c r="Q88" i="17"/>
  <c r="J87" i="31"/>
  <c r="Q119" i="17"/>
  <c r="J118" i="31"/>
  <c r="P18" i="17"/>
  <c r="I17" i="31"/>
  <c r="P25" i="17"/>
  <c r="I24" i="31"/>
  <c r="P33" i="17"/>
  <c r="I32" i="31"/>
  <c r="P47" i="17"/>
  <c r="I46" i="31"/>
  <c r="P55" i="17"/>
  <c r="I54" i="31"/>
  <c r="P62" i="17"/>
  <c r="I61" i="31"/>
  <c r="P70" i="17"/>
  <c r="I69" i="31"/>
  <c r="P78" i="17"/>
  <c r="I77" i="31"/>
  <c r="P86" i="17"/>
  <c r="I85" i="31"/>
  <c r="P94" i="17"/>
  <c r="I93" i="31"/>
  <c r="P102" i="17"/>
  <c r="I101" i="31"/>
  <c r="P110" i="17"/>
  <c r="I109" i="31"/>
  <c r="P117" i="17"/>
  <c r="I116" i="31"/>
  <c r="P124" i="17"/>
  <c r="I123" i="31"/>
  <c r="P131" i="17"/>
  <c r="I130" i="31"/>
  <c r="P139" i="17"/>
  <c r="I138" i="31"/>
  <c r="P147" i="17"/>
  <c r="I146" i="31"/>
  <c r="Q13" i="17"/>
  <c r="J12" i="31"/>
  <c r="Q21" i="17"/>
  <c r="J20" i="31"/>
  <c r="Q28" i="17"/>
  <c r="J27" i="31"/>
  <c r="Q36" i="17"/>
  <c r="J35" i="31"/>
  <c r="Q42" i="17"/>
  <c r="J41" i="31"/>
  <c r="Q50" i="17"/>
  <c r="J49" i="31"/>
  <c r="Q58" i="17"/>
  <c r="J57" i="31"/>
  <c r="Q65" i="17"/>
  <c r="J64" i="31"/>
  <c r="Q73" i="17"/>
  <c r="J72" i="31"/>
  <c r="Q81" i="17"/>
  <c r="J80" i="31"/>
  <c r="Q89" i="17"/>
  <c r="J88" i="31"/>
  <c r="Q97" i="17"/>
  <c r="J96" i="31"/>
  <c r="Q105" i="17"/>
  <c r="J104" i="31"/>
  <c r="Q113" i="17"/>
  <c r="J112" i="31"/>
  <c r="Q134" i="17"/>
  <c r="J133" i="31"/>
  <c r="Q142" i="17"/>
  <c r="J141" i="31"/>
  <c r="P39" i="17"/>
  <c r="I38" i="31"/>
  <c r="P85" i="17"/>
  <c r="I84" i="31"/>
  <c r="P123" i="17"/>
  <c r="I122" i="31"/>
  <c r="Q35" i="17"/>
  <c r="J34" i="31"/>
  <c r="Q80" i="17"/>
  <c r="J79" i="31"/>
  <c r="Q126" i="17"/>
  <c r="J125" i="31"/>
  <c r="P26" i="17"/>
  <c r="I25" i="31"/>
  <c r="P34" i="17"/>
  <c r="I33" i="31"/>
  <c r="P40" i="17"/>
  <c r="I39" i="31"/>
  <c r="P48" i="17"/>
  <c r="I47" i="31"/>
  <c r="P56" i="17"/>
  <c r="I55" i="31"/>
  <c r="P63" i="17"/>
  <c r="I62" i="31"/>
  <c r="P71" i="17"/>
  <c r="I70" i="31"/>
  <c r="P79" i="17"/>
  <c r="I78" i="31"/>
  <c r="P87" i="17"/>
  <c r="I86" i="31"/>
  <c r="P95" i="17"/>
  <c r="I94" i="31"/>
  <c r="P103" i="17"/>
  <c r="I102" i="31"/>
  <c r="P111" i="17"/>
  <c r="I110" i="31"/>
  <c r="P118" i="17"/>
  <c r="I117" i="31"/>
  <c r="P125" i="17"/>
  <c r="I124" i="31"/>
  <c r="P132" i="17"/>
  <c r="I131" i="31"/>
  <c r="P140" i="17"/>
  <c r="I139" i="31"/>
  <c r="Q14" i="17"/>
  <c r="J13" i="31"/>
  <c r="Q22" i="17"/>
  <c r="J21" i="31"/>
  <c r="Q29" i="17"/>
  <c r="J28" i="31"/>
  <c r="Q43" i="17"/>
  <c r="J42" i="31"/>
  <c r="Q51" i="17"/>
  <c r="J50" i="31"/>
  <c r="Q59" i="17"/>
  <c r="J58" i="31"/>
  <c r="Q66" i="17"/>
  <c r="J65" i="31"/>
  <c r="Q74" i="17"/>
  <c r="J73" i="31"/>
  <c r="Q82" i="17"/>
  <c r="J81" i="31"/>
  <c r="Q90" i="17"/>
  <c r="J89" i="31"/>
  <c r="Q98" i="17"/>
  <c r="J97" i="31"/>
  <c r="Q106" i="17"/>
  <c r="J105" i="31"/>
  <c r="Q120" i="17"/>
  <c r="J119" i="31"/>
  <c r="Q127" i="17"/>
  <c r="J126" i="31"/>
  <c r="Q135" i="17"/>
  <c r="J134" i="31"/>
  <c r="Q143" i="17"/>
  <c r="J142" i="31"/>
  <c r="P77" i="17"/>
  <c r="I76" i="31"/>
  <c r="P138" i="17"/>
  <c r="I137" i="31"/>
  <c r="Q41" i="17"/>
  <c r="J40" i="31"/>
  <c r="Q96" i="17"/>
  <c r="J95" i="31"/>
  <c r="P20" i="17"/>
  <c r="I19" i="31"/>
  <c r="P41" i="17"/>
  <c r="I40" i="31"/>
  <c r="P49" i="17"/>
  <c r="I48" i="31"/>
  <c r="P57" i="17"/>
  <c r="I56" i="31"/>
  <c r="P64" i="17"/>
  <c r="I63" i="31"/>
  <c r="P72" i="17"/>
  <c r="I71" i="31"/>
  <c r="P80" i="17"/>
  <c r="I79" i="31"/>
  <c r="P88" i="17"/>
  <c r="I87" i="31"/>
  <c r="P96" i="17"/>
  <c r="I95" i="31"/>
  <c r="P104" i="17"/>
  <c r="I103" i="31"/>
  <c r="P112" i="17"/>
  <c r="I111" i="31"/>
  <c r="P119" i="17"/>
  <c r="I118" i="31"/>
  <c r="P126" i="17"/>
  <c r="I125" i="31"/>
  <c r="P133" i="17"/>
  <c r="I132" i="31"/>
  <c r="P141" i="17"/>
  <c r="I140" i="31"/>
  <c r="Q15" i="17"/>
  <c r="J14" i="31"/>
  <c r="Q23" i="17"/>
  <c r="J22" i="31"/>
  <c r="Q30" i="17"/>
  <c r="J29" i="31"/>
  <c r="Q37" i="17"/>
  <c r="J36" i="31"/>
  <c r="Q44" i="17"/>
  <c r="J43" i="31"/>
  <c r="Q52" i="17"/>
  <c r="J51" i="31"/>
  <c r="Q60" i="17"/>
  <c r="J59" i="31"/>
  <c r="Q67" i="17"/>
  <c r="J66" i="31"/>
  <c r="Q75" i="17"/>
  <c r="J74" i="31"/>
  <c r="Q83" i="17"/>
  <c r="J82" i="31"/>
  <c r="Q91" i="17"/>
  <c r="J90" i="31"/>
  <c r="Q99" i="17"/>
  <c r="J98" i="31"/>
  <c r="Q107" i="17"/>
  <c r="J106" i="31"/>
  <c r="Q114" i="17"/>
  <c r="J113" i="31"/>
  <c r="Q121" i="17"/>
  <c r="J120" i="31"/>
  <c r="Q128" i="17"/>
  <c r="J127" i="31"/>
  <c r="Q136" i="17"/>
  <c r="J135" i="31"/>
  <c r="Q144" i="17"/>
  <c r="J143" i="31"/>
  <c r="P32" i="17"/>
  <c r="I31" i="31"/>
  <c r="P93" i="17"/>
  <c r="I92" i="31"/>
  <c r="P146" i="17"/>
  <c r="I145" i="31"/>
  <c r="Q64" i="17"/>
  <c r="J63" i="31"/>
  <c r="Q112" i="17"/>
  <c r="J111" i="31"/>
  <c r="P35" i="17"/>
  <c r="I34" i="31"/>
  <c r="P13" i="17"/>
  <c r="I12" i="31"/>
  <c r="P21" i="17"/>
  <c r="I20" i="31"/>
  <c r="P28" i="17"/>
  <c r="I27" i="31"/>
  <c r="P36" i="17"/>
  <c r="I35" i="31"/>
  <c r="P42" i="17"/>
  <c r="I41" i="31"/>
  <c r="P50" i="17"/>
  <c r="I49" i="31"/>
  <c r="P58" i="17"/>
  <c r="I57" i="31"/>
  <c r="P65" i="17"/>
  <c r="I64" i="31"/>
  <c r="P73" i="17"/>
  <c r="I72" i="31"/>
  <c r="P81" i="17"/>
  <c r="I80" i="31"/>
  <c r="P89" i="17"/>
  <c r="I88" i="31"/>
  <c r="P97" i="17"/>
  <c r="I96" i="31"/>
  <c r="P105" i="17"/>
  <c r="I104" i="31"/>
  <c r="P113" i="17"/>
  <c r="I112" i="31"/>
  <c r="P134" i="17"/>
  <c r="I133" i="31"/>
  <c r="P142" i="17"/>
  <c r="I141" i="31"/>
  <c r="Q9" i="17"/>
  <c r="J8" i="31"/>
  <c r="Q16" i="17"/>
  <c r="J15" i="31"/>
  <c r="Q24" i="17"/>
  <c r="J23" i="31"/>
  <c r="Q31" i="17"/>
  <c r="J30" i="31"/>
  <c r="Q38" i="17"/>
  <c r="J37" i="31"/>
  <c r="Q45" i="17"/>
  <c r="J44" i="31"/>
  <c r="Q53" i="17"/>
  <c r="J52" i="31"/>
  <c r="Q61" i="17"/>
  <c r="J60" i="31"/>
  <c r="Q68" i="17"/>
  <c r="J67" i="31"/>
  <c r="Q76" i="17"/>
  <c r="J75" i="31"/>
  <c r="Q84" i="17"/>
  <c r="J83" i="31"/>
  <c r="Q92" i="17"/>
  <c r="J91" i="31"/>
  <c r="Q100" i="17"/>
  <c r="J99" i="31"/>
  <c r="Q108" i="17"/>
  <c r="J107" i="31"/>
  <c r="Q115" i="17"/>
  <c r="J114" i="31"/>
  <c r="Q122" i="17"/>
  <c r="J121" i="31"/>
  <c r="Q129" i="17"/>
  <c r="J128" i="31"/>
  <c r="Q137" i="17"/>
  <c r="J136" i="31"/>
  <c r="Q145" i="17"/>
  <c r="J144" i="31"/>
  <c r="P17" i="17"/>
  <c r="I16" i="31"/>
  <c r="P69" i="17"/>
  <c r="I68" i="31"/>
  <c r="P116" i="17"/>
  <c r="I115" i="31"/>
  <c r="Q20" i="17"/>
  <c r="J19" i="31"/>
  <c r="Q57" i="17"/>
  <c r="J56" i="31"/>
  <c r="Q104" i="17"/>
  <c r="J103" i="31"/>
  <c r="P12" i="17"/>
  <c r="I11" i="31"/>
  <c r="P27" i="17"/>
  <c r="I26" i="31"/>
  <c r="P14" i="17"/>
  <c r="I13" i="31"/>
  <c r="P22" i="17"/>
  <c r="I21" i="31"/>
  <c r="P29" i="17"/>
  <c r="I28" i="31"/>
  <c r="P43" i="17"/>
  <c r="I42" i="31"/>
  <c r="P51" i="17"/>
  <c r="I50" i="31"/>
  <c r="P59" i="17"/>
  <c r="I58" i="31"/>
  <c r="P66" i="17"/>
  <c r="I65" i="31"/>
  <c r="P74" i="17"/>
  <c r="I73" i="31"/>
  <c r="P82" i="17"/>
  <c r="I81" i="31"/>
  <c r="P90" i="17"/>
  <c r="I89" i="31"/>
  <c r="P98" i="17"/>
  <c r="I97" i="31"/>
  <c r="P106" i="17"/>
  <c r="I105" i="31"/>
  <c r="P120" i="17"/>
  <c r="I119" i="31"/>
  <c r="P127" i="17"/>
  <c r="I126" i="31"/>
  <c r="P135" i="17"/>
  <c r="I134" i="31"/>
  <c r="P143" i="17"/>
  <c r="I142" i="31"/>
  <c r="Q10" i="17"/>
  <c r="J9" i="31"/>
  <c r="Q17" i="17"/>
  <c r="J16" i="31"/>
  <c r="Q32" i="17"/>
  <c r="J31" i="31"/>
  <c r="Q39" i="17"/>
  <c r="J38" i="31"/>
  <c r="Q46" i="17"/>
  <c r="J45" i="31"/>
  <c r="Q54" i="17"/>
  <c r="J53" i="31"/>
  <c r="Q69" i="17"/>
  <c r="J68" i="31"/>
  <c r="Q77" i="17"/>
  <c r="J76" i="31"/>
  <c r="Q85" i="17"/>
  <c r="J84" i="31"/>
  <c r="Q93" i="17"/>
  <c r="J92" i="31"/>
  <c r="Q101" i="17"/>
  <c r="J100" i="31"/>
  <c r="Q109" i="17"/>
  <c r="J108" i="31"/>
  <c r="Q116" i="17"/>
  <c r="J115" i="31"/>
  <c r="Q123" i="17"/>
  <c r="J122" i="31"/>
  <c r="Q130" i="17"/>
  <c r="J129" i="31"/>
  <c r="Q138" i="17"/>
  <c r="J137" i="31"/>
  <c r="Q146" i="17"/>
  <c r="J145" i="31"/>
  <c r="P130" i="17"/>
  <c r="I129" i="31"/>
  <c r="Q49" i="17"/>
  <c r="J48" i="31"/>
  <c r="Q141" i="17"/>
  <c r="J140" i="31"/>
  <c r="P19" i="17"/>
  <c r="I18" i="31"/>
  <c r="P23" i="17"/>
  <c r="I22" i="31"/>
  <c r="P30" i="17"/>
  <c r="I29" i="31"/>
  <c r="P37" i="17"/>
  <c r="I36" i="31"/>
  <c r="P44" i="17"/>
  <c r="I43" i="31"/>
  <c r="P52" i="17"/>
  <c r="I51" i="31"/>
  <c r="P60" i="17"/>
  <c r="I59" i="31"/>
  <c r="P67" i="17"/>
  <c r="I66" i="31"/>
  <c r="P75" i="17"/>
  <c r="I74" i="31"/>
  <c r="P83" i="17"/>
  <c r="I82" i="31"/>
  <c r="P91" i="17"/>
  <c r="I90" i="31"/>
  <c r="P99" i="17"/>
  <c r="I98" i="31"/>
  <c r="P107" i="17"/>
  <c r="I106" i="31"/>
  <c r="P114" i="17"/>
  <c r="I113" i="31"/>
  <c r="P121" i="17"/>
  <c r="I120" i="31"/>
  <c r="P128" i="17"/>
  <c r="I127" i="31"/>
  <c r="P136" i="17"/>
  <c r="I135" i="31"/>
  <c r="P144" i="17"/>
  <c r="I143" i="31"/>
  <c r="Q18" i="17"/>
  <c r="J17" i="31"/>
  <c r="Q25" i="17"/>
  <c r="J24" i="31"/>
  <c r="Q33" i="17"/>
  <c r="J32" i="31"/>
  <c r="Q47" i="17"/>
  <c r="J46" i="31"/>
  <c r="Q55" i="17"/>
  <c r="J54" i="31"/>
  <c r="Q62" i="17"/>
  <c r="J61" i="31"/>
  <c r="Q70" i="17"/>
  <c r="J69" i="31"/>
  <c r="Q78" i="17"/>
  <c r="J77" i="31"/>
  <c r="Q86" i="17"/>
  <c r="J85" i="31"/>
  <c r="Q94" i="17"/>
  <c r="J93" i="31"/>
  <c r="Q102" i="17"/>
  <c r="J101" i="31"/>
  <c r="Q110" i="17"/>
  <c r="J109" i="31"/>
  <c r="Q117" i="17"/>
  <c r="J116" i="31"/>
  <c r="Q124" i="17"/>
  <c r="J123" i="31"/>
  <c r="Q131" i="17"/>
  <c r="J130" i="31"/>
  <c r="Q139" i="17"/>
  <c r="J138" i="31"/>
  <c r="Q147" i="17"/>
  <c r="J146" i="31"/>
  <c r="P10" i="17"/>
  <c r="I9" i="31"/>
  <c r="P46" i="17"/>
  <c r="I45" i="31"/>
  <c r="P101" i="17"/>
  <c r="I100" i="31"/>
  <c r="Q12" i="17"/>
  <c r="J11" i="31"/>
  <c r="Q72" i="17"/>
  <c r="J71" i="31"/>
  <c r="Q133" i="17"/>
  <c r="J132" i="31"/>
  <c r="P15" i="17"/>
  <c r="I14" i="31"/>
  <c r="P9" i="17"/>
  <c r="I8" i="31"/>
  <c r="P16" i="17"/>
  <c r="I15" i="31"/>
  <c r="P24" i="17"/>
  <c r="I23" i="31"/>
  <c r="P31" i="17"/>
  <c r="I30" i="31"/>
  <c r="P38" i="17"/>
  <c r="I37" i="31"/>
  <c r="P45" i="17"/>
  <c r="I44" i="31"/>
  <c r="P53" i="17"/>
  <c r="I52" i="31"/>
  <c r="P61" i="17"/>
  <c r="I60" i="31"/>
  <c r="P68" i="17"/>
  <c r="I67" i="31"/>
  <c r="P76" i="17"/>
  <c r="I75" i="31"/>
  <c r="P84" i="17"/>
  <c r="I83" i="31"/>
  <c r="P92" i="17"/>
  <c r="I91" i="31"/>
  <c r="P100" i="17"/>
  <c r="I99" i="31"/>
  <c r="P108" i="17"/>
  <c r="I107" i="31"/>
  <c r="P115" i="17"/>
  <c r="I114" i="31"/>
  <c r="P122" i="17"/>
  <c r="I121" i="31"/>
  <c r="P129" i="17"/>
  <c r="I128" i="31"/>
  <c r="P137" i="17"/>
  <c r="I136" i="31"/>
  <c r="P145" i="17"/>
  <c r="I144" i="31"/>
  <c r="Q19" i="17"/>
  <c r="J18" i="31"/>
  <c r="Q26" i="17"/>
  <c r="J25" i="31"/>
  <c r="Q34" i="17"/>
  <c r="J33" i="31"/>
  <c r="Q40" i="17"/>
  <c r="J39" i="31"/>
  <c r="Q48" i="17"/>
  <c r="J47" i="31"/>
  <c r="Q56" i="17"/>
  <c r="J55" i="31"/>
  <c r="Q63" i="17"/>
  <c r="J62" i="31"/>
  <c r="Q71" i="17"/>
  <c r="J70" i="31"/>
  <c r="Q79" i="17"/>
  <c r="J78" i="31"/>
  <c r="Q87" i="17"/>
  <c r="J86" i="31"/>
  <c r="Q95" i="17"/>
  <c r="J94" i="31"/>
  <c r="Q103" i="17"/>
  <c r="J102" i="31"/>
  <c r="Q111" i="17"/>
  <c r="J110" i="31"/>
  <c r="Q118" i="17"/>
  <c r="J117" i="31"/>
  <c r="Q125" i="17"/>
  <c r="J124" i="31"/>
  <c r="Q132" i="17"/>
  <c r="J131" i="31"/>
  <c r="Q140" i="17"/>
  <c r="J139" i="31"/>
  <c r="M8" i="17" l="1"/>
  <c r="J8" i="17"/>
  <c r="P11" i="17"/>
  <c r="Q11" i="17"/>
  <c r="Q8" i="17" s="1"/>
  <c r="I10" i="31"/>
  <c r="I7" i="31" s="1"/>
  <c r="J10" i="31"/>
  <c r="J7" i="31" s="1"/>
  <c r="P8" i="17" l="1"/>
  <c r="G10" i="17"/>
  <c r="F10" i="17" s="1"/>
  <c r="G62" i="17"/>
  <c r="F62" i="17" s="1"/>
  <c r="G113" i="17"/>
  <c r="F113" i="17" s="1"/>
  <c r="G116" i="17"/>
  <c r="F116" i="17" s="1"/>
  <c r="G123" i="17"/>
  <c r="F123" i="17" s="1"/>
  <c r="G130" i="17"/>
  <c r="F130" i="17" s="1"/>
  <c r="G141" i="17"/>
  <c r="G145" i="17"/>
  <c r="F145" i="17" s="1"/>
  <c r="G63" i="17"/>
  <c r="F63" i="17" s="1"/>
  <c r="G117" i="17"/>
  <c r="F117" i="17" s="1"/>
  <c r="G120" i="17"/>
  <c r="F120" i="17" s="1"/>
  <c r="G124" i="17"/>
  <c r="F124" i="17" s="1"/>
  <c r="G127" i="17"/>
  <c r="F127" i="17" s="1"/>
  <c r="G142" i="17"/>
  <c r="F142" i="17" s="1"/>
  <c r="G146" i="17"/>
  <c r="F146" i="17" s="1"/>
  <c r="G92" i="17"/>
  <c r="F92" i="17" s="1"/>
  <c r="G9" i="17"/>
  <c r="F9" i="17" s="1"/>
  <c r="G114" i="17"/>
  <c r="F114" i="17" s="1"/>
  <c r="G118" i="17"/>
  <c r="F118" i="17" s="1"/>
  <c r="G121" i="17"/>
  <c r="F121" i="17" s="1"/>
  <c r="G125" i="17"/>
  <c r="F125" i="17" s="1"/>
  <c r="G128" i="17"/>
  <c r="F128" i="17" s="1"/>
  <c r="G143" i="17"/>
  <c r="F143" i="17" s="1"/>
  <c r="G147" i="17"/>
  <c r="F147" i="17" s="1"/>
  <c r="G112" i="17"/>
  <c r="F112" i="17" s="1"/>
  <c r="G115" i="17"/>
  <c r="F115" i="17" s="1"/>
  <c r="G119" i="17"/>
  <c r="F119" i="17" s="1"/>
  <c r="G122" i="17"/>
  <c r="F122" i="17" s="1"/>
  <c r="G126" i="17"/>
  <c r="F126" i="17" s="1"/>
  <c r="G129" i="17"/>
  <c r="F129" i="17" s="1"/>
  <c r="G144" i="17"/>
  <c r="F144" i="17" s="1"/>
  <c r="G89" i="17"/>
  <c r="F89" i="17" s="1"/>
  <c r="G136" i="17" l="1"/>
  <c r="F136" i="17" s="1"/>
  <c r="G59" i="17"/>
  <c r="G97" i="17"/>
  <c r="G24" i="17"/>
  <c r="F24" i="17" s="1"/>
  <c r="G61" i="17"/>
  <c r="G78" i="17"/>
  <c r="F78" i="17" s="1"/>
  <c r="G77" i="17"/>
  <c r="F77" i="17" s="1"/>
  <c r="G137" i="17"/>
  <c r="F137" i="17" s="1"/>
  <c r="G25" i="17"/>
  <c r="G21" i="17"/>
  <c r="G140" i="17"/>
  <c r="G50" i="17"/>
  <c r="G72" i="17"/>
  <c r="G41" i="17"/>
  <c r="G18" i="17"/>
  <c r="G102" i="17"/>
  <c r="G98" i="17"/>
  <c r="G88" i="17"/>
  <c r="F88" i="17" s="1"/>
  <c r="G47" i="17"/>
  <c r="G67" i="17"/>
  <c r="G27" i="17"/>
  <c r="G12" i="17"/>
  <c r="G138" i="17"/>
  <c r="F138" i="17" s="1"/>
  <c r="G84" i="17"/>
  <c r="G70" i="17"/>
  <c r="G80" i="17"/>
  <c r="F80" i="17" s="1"/>
  <c r="G69" i="17"/>
  <c r="F69" i="17" s="1"/>
  <c r="G33" i="17"/>
  <c r="G96" i="17"/>
  <c r="G54" i="17"/>
  <c r="G110" i="17"/>
  <c r="G49" i="17"/>
  <c r="G109" i="17"/>
  <c r="G132" i="17"/>
  <c r="G105" i="17"/>
  <c r="G36" i="17"/>
  <c r="G44" i="17"/>
  <c r="G99" i="17"/>
  <c r="G68" i="17"/>
  <c r="G38" i="17"/>
  <c r="G64" i="17"/>
  <c r="G43" i="17"/>
  <c r="G94" i="17"/>
  <c r="F94" i="17" s="1"/>
  <c r="G34" i="17"/>
  <c r="F34" i="17" s="1"/>
  <c r="G131" i="17"/>
  <c r="F131" i="17" s="1"/>
  <c r="G100" i="17"/>
  <c r="G40" i="17"/>
  <c r="G111" i="17"/>
  <c r="G81" i="17"/>
  <c r="G87" i="17"/>
  <c r="G104" i="17"/>
  <c r="G91" i="17"/>
  <c r="F91" i="17" s="1"/>
  <c r="G29" i="17"/>
  <c r="G139" i="17"/>
  <c r="G26" i="17"/>
  <c r="G95" i="17"/>
  <c r="G82" i="17"/>
  <c r="G17" i="17"/>
  <c r="G46" i="17"/>
  <c r="G73" i="17"/>
  <c r="G79" i="17"/>
  <c r="F79" i="17" s="1"/>
  <c r="G135" i="17"/>
  <c r="F135" i="17" s="1"/>
  <c r="G45" i="17"/>
  <c r="G134" i="17"/>
  <c r="F134" i="17" s="1"/>
  <c r="G14" i="17"/>
  <c r="G60" i="17"/>
  <c r="G22" i="17"/>
  <c r="G56" i="17"/>
  <c r="G74" i="17"/>
  <c r="F74" i="17" s="1"/>
  <c r="G42" i="17"/>
  <c r="G39" i="17"/>
  <c r="F39" i="17" s="1"/>
  <c r="G57" i="17"/>
  <c r="G65" i="17"/>
  <c r="G71" i="17"/>
  <c r="G103" i="17"/>
  <c r="G53" i="17"/>
  <c r="G107" i="17"/>
  <c r="G101" i="17"/>
  <c r="G13" i="17"/>
  <c r="G31" i="17"/>
  <c r="G51" i="17"/>
  <c r="G23" i="17"/>
  <c r="G58" i="17"/>
  <c r="G76" i="17"/>
  <c r="F76" i="17" s="1"/>
  <c r="G48" i="17"/>
  <c r="G108" i="17"/>
  <c r="G32" i="17"/>
  <c r="G83" i="17"/>
  <c r="G66" i="17"/>
  <c r="G93" i="17"/>
  <c r="F93" i="17" s="1"/>
  <c r="G52" i="17"/>
  <c r="G133" i="17"/>
  <c r="G86" i="17"/>
  <c r="G106" i="17"/>
  <c r="G85" i="17"/>
  <c r="G16" i="17"/>
  <c r="G15" i="17"/>
  <c r="G75" i="17"/>
  <c r="G28" i="17"/>
  <c r="G35" i="17"/>
  <c r="F35" i="17" s="1"/>
  <c r="G19" i="17"/>
  <c r="G20" i="17"/>
  <c r="G30" i="17"/>
  <c r="G37" i="17"/>
  <c r="G55" i="17"/>
  <c r="R114" i="17" l="1"/>
  <c r="F113" i="31"/>
  <c r="K113" i="31" s="1"/>
  <c r="M113" i="31" s="1"/>
  <c r="R136" i="17"/>
  <c r="F135" i="31"/>
  <c r="K135" i="31" s="1"/>
  <c r="M135" i="31" s="1"/>
  <c r="R80" i="17"/>
  <c r="F79" i="31"/>
  <c r="K79" i="31" s="1"/>
  <c r="M79" i="31" s="1"/>
  <c r="R89" i="17"/>
  <c r="F88" i="31"/>
  <c r="K88" i="31" s="1"/>
  <c r="M88" i="31" s="1"/>
  <c r="R117" i="17"/>
  <c r="F116" i="31"/>
  <c r="K116" i="31" s="1"/>
  <c r="M116" i="31" s="1"/>
  <c r="R126" i="17"/>
  <c r="F125" i="31"/>
  <c r="K125" i="31" s="1"/>
  <c r="M125" i="31" s="1"/>
  <c r="R129" i="17"/>
  <c r="F128" i="31"/>
  <c r="K128" i="31" s="1"/>
  <c r="M128" i="31" s="1"/>
  <c r="R128" i="17"/>
  <c r="F127" i="31"/>
  <c r="K127" i="31" s="1"/>
  <c r="M127" i="31" s="1"/>
  <c r="R115" i="17"/>
  <c r="F114" i="31"/>
  <c r="K114" i="31" s="1"/>
  <c r="M114" i="31" s="1"/>
  <c r="R137" i="17"/>
  <c r="F136" i="31"/>
  <c r="K136" i="31" s="1"/>
  <c r="M136" i="31" s="1"/>
  <c r="R9" i="17"/>
  <c r="F8" i="31"/>
  <c r="R62" i="17"/>
  <c r="F61" i="31"/>
  <c r="K61" i="31" s="1"/>
  <c r="M61" i="31" s="1"/>
  <c r="R130" i="17"/>
  <c r="F129" i="31"/>
  <c r="K129" i="31" s="1"/>
  <c r="M129" i="31" s="1"/>
  <c r="R125" i="17"/>
  <c r="F124" i="31"/>
  <c r="K124" i="31" s="1"/>
  <c r="M124" i="31" s="1"/>
  <c r="R118" i="17"/>
  <c r="F117" i="31"/>
  <c r="K117" i="31" s="1"/>
  <c r="M117" i="31" s="1"/>
  <c r="R135" i="17"/>
  <c r="F134" i="31"/>
  <c r="K134" i="31" s="1"/>
  <c r="M134" i="31" s="1"/>
  <c r="R116" i="17"/>
  <c r="F115" i="31"/>
  <c r="K115" i="31" s="1"/>
  <c r="M115" i="31" s="1"/>
  <c r="R113" i="17"/>
  <c r="F112" i="31"/>
  <c r="K112" i="31" s="1"/>
  <c r="M112" i="31" s="1"/>
  <c r="R119" i="17"/>
  <c r="F118" i="31"/>
  <c r="K118" i="31" s="1"/>
  <c r="M118" i="31" s="1"/>
  <c r="R146" i="17"/>
  <c r="F145" i="31"/>
  <c r="K145" i="31" s="1"/>
  <c r="M145" i="31" s="1"/>
  <c r="R120" i="17"/>
  <c r="F119" i="31"/>
  <c r="K119" i="31" s="1"/>
  <c r="M119" i="31" s="1"/>
  <c r="R10" i="17"/>
  <c r="F9" i="31"/>
  <c r="R122" i="17"/>
  <c r="F121" i="31"/>
  <c r="K121" i="31" s="1"/>
  <c r="M121" i="31" s="1"/>
  <c r="R123" i="17"/>
  <c r="F122" i="31"/>
  <c r="K122" i="31" s="1"/>
  <c r="M122" i="31" s="1"/>
  <c r="R124" i="17"/>
  <c r="F123" i="31"/>
  <c r="K123" i="31" s="1"/>
  <c r="M123" i="31" s="1"/>
  <c r="R121" i="17"/>
  <c r="F120" i="31"/>
  <c r="K120" i="31" s="1"/>
  <c r="M120" i="31" s="1"/>
  <c r="R145" i="17"/>
  <c r="F144" i="31"/>
  <c r="K144" i="31" s="1"/>
  <c r="M144" i="31" s="1"/>
  <c r="R143" i="17"/>
  <c r="F142" i="31"/>
  <c r="K142" i="31" s="1"/>
  <c r="M142" i="31" s="1"/>
  <c r="R147" i="17"/>
  <c r="F146" i="31"/>
  <c r="K146" i="31" s="1"/>
  <c r="M146" i="31" s="1"/>
  <c r="R131" i="17"/>
  <c r="F130" i="31"/>
  <c r="K130" i="31" s="1"/>
  <c r="M130" i="31" s="1"/>
  <c r="R63" i="17"/>
  <c r="F62" i="31"/>
  <c r="K62" i="31" s="1"/>
  <c r="M62" i="31" s="1"/>
  <c r="R92" i="17"/>
  <c r="F91" i="31"/>
  <c r="K91" i="31" s="1"/>
  <c r="M91" i="31" s="1"/>
  <c r="R112" i="17"/>
  <c r="F111" i="31"/>
  <c r="K111" i="31" s="1"/>
  <c r="M111" i="31" s="1"/>
  <c r="R76" i="17"/>
  <c r="F75" i="31"/>
  <c r="K75" i="31" s="1"/>
  <c r="M75" i="31" s="1"/>
  <c r="R34" i="17"/>
  <c r="F33" i="31"/>
  <c r="K33" i="31" s="1"/>
  <c r="M33" i="31" s="1"/>
  <c r="R24" i="17"/>
  <c r="F23" i="31"/>
  <c r="K23" i="31" s="1"/>
  <c r="M23" i="31" s="1"/>
  <c r="R127" i="17"/>
  <c r="F126" i="31"/>
  <c r="K126" i="31" s="1"/>
  <c r="M126" i="31" s="1"/>
  <c r="R142" i="17"/>
  <c r="F141" i="31"/>
  <c r="K141" i="31" s="1"/>
  <c r="M141" i="31" s="1"/>
  <c r="R144" i="17"/>
  <c r="F143" i="31"/>
  <c r="K143" i="31" s="1"/>
  <c r="M143" i="31" s="1"/>
  <c r="K9" i="31" l="1"/>
  <c r="M9" i="31" s="1"/>
  <c r="K8" i="31"/>
  <c r="M8" i="31" s="1"/>
  <c r="R138" i="17"/>
  <c r="F137" i="31"/>
  <c r="K137" i="31" s="1"/>
  <c r="M137" i="31" s="1"/>
  <c r="R94" i="17"/>
  <c r="F93" i="31"/>
  <c r="K93" i="31" s="1"/>
  <c r="M93" i="31" s="1"/>
  <c r="R91" i="17"/>
  <c r="F90" i="31"/>
  <c r="K90" i="31" s="1"/>
  <c r="M90" i="31" s="1"/>
  <c r="R69" i="17"/>
  <c r="F68" i="31"/>
  <c r="K68" i="31" s="1"/>
  <c r="M68" i="31" s="1"/>
  <c r="R77" i="17"/>
  <c r="F76" i="31"/>
  <c r="K76" i="31" s="1"/>
  <c r="M76" i="31" s="1"/>
  <c r="R93" i="17"/>
  <c r="F92" i="31"/>
  <c r="K92" i="31" s="1"/>
  <c r="M92" i="31" s="1"/>
  <c r="R134" i="17"/>
  <c r="F133" i="31"/>
  <c r="K133" i="31" s="1"/>
  <c r="M133" i="31" s="1"/>
  <c r="R78" i="17"/>
  <c r="F77" i="31"/>
  <c r="K77" i="31" s="1"/>
  <c r="M77" i="31" s="1"/>
  <c r="R39" i="17"/>
  <c r="F38" i="31"/>
  <c r="K38" i="31" s="1"/>
  <c r="M38" i="31" s="1"/>
  <c r="R88" i="17"/>
  <c r="F87" i="31"/>
  <c r="K87" i="31" s="1"/>
  <c r="M87" i="31" s="1"/>
  <c r="R74" i="17"/>
  <c r="F73" i="31"/>
  <c r="K73" i="31" s="1"/>
  <c r="M73" i="31" s="1"/>
  <c r="R35" i="17"/>
  <c r="F34" i="31"/>
  <c r="K34" i="31" s="1"/>
  <c r="M34" i="31" s="1"/>
  <c r="R79" i="17"/>
  <c r="F78" i="31"/>
  <c r="K78" i="31" s="1"/>
  <c r="M78" i="31" s="1"/>
  <c r="G90" i="17"/>
  <c r="G11" i="17" s="1"/>
  <c r="G8" i="17" s="1"/>
  <c r="H11" i="22" l="1"/>
  <c r="D148" i="22"/>
  <c r="D11" i="22" l="1"/>
  <c r="D147" i="31"/>
  <c r="D10" i="31" s="1"/>
  <c r="D7" i="31" s="1"/>
  <c r="D148" i="17"/>
  <c r="D11" i="17" s="1"/>
  <c r="D8" i="17" s="1"/>
  <c r="K147" i="31" l="1"/>
  <c r="M147" i="31" s="1"/>
  <c r="R148" i="17"/>
  <c r="I21" i="17" l="1"/>
  <c r="F21" i="17" s="1"/>
  <c r="I70" i="17"/>
  <c r="F70" i="17" s="1"/>
  <c r="I19" i="17"/>
  <c r="F19" i="17" s="1"/>
  <c r="I54" i="17"/>
  <c r="F54" i="17" s="1"/>
  <c r="I22" i="17"/>
  <c r="F22" i="17" s="1"/>
  <c r="I17" i="17"/>
  <c r="F17" i="17" s="1"/>
  <c r="I95" i="17"/>
  <c r="F95" i="17" s="1"/>
  <c r="I84" i="17"/>
  <c r="F84" i="17" s="1"/>
  <c r="I109" i="17"/>
  <c r="F109" i="17" s="1"/>
  <c r="I23" i="17"/>
  <c r="F23" i="17" s="1"/>
  <c r="I20" i="17"/>
  <c r="F20" i="17" s="1"/>
  <c r="I86" i="17"/>
  <c r="F86" i="17" s="1"/>
  <c r="I28" i="17"/>
  <c r="F28" i="17" s="1"/>
  <c r="I73" i="17"/>
  <c r="F73" i="17" s="1"/>
  <c r="I55" i="17"/>
  <c r="F55" i="17" s="1"/>
  <c r="I110" i="17"/>
  <c r="F110" i="17" s="1"/>
  <c r="I81" i="17"/>
  <c r="F81" i="17" s="1"/>
  <c r="I132" i="17"/>
  <c r="F132" i="17" s="1"/>
  <c r="I100" i="17"/>
  <c r="F100" i="17" s="1"/>
  <c r="I107" i="17"/>
  <c r="F107" i="17" s="1"/>
  <c r="I67" i="17"/>
  <c r="F67" i="17" s="1"/>
  <c r="I97" i="17"/>
  <c r="F97" i="17" s="1"/>
  <c r="I103" i="17"/>
  <c r="F103" i="17" s="1"/>
  <c r="I37" i="17"/>
  <c r="F37" i="17" s="1"/>
  <c r="I57" i="17"/>
  <c r="F57" i="17" s="1"/>
  <c r="I52" i="17"/>
  <c r="F52" i="17" s="1"/>
  <c r="I16" i="17"/>
  <c r="F16" i="17" s="1"/>
  <c r="I66" i="17"/>
  <c r="F66" i="17" s="1"/>
  <c r="I56" i="17"/>
  <c r="F56" i="17" s="1"/>
  <c r="I36" i="17"/>
  <c r="F36" i="17" s="1"/>
  <c r="I98" i="17"/>
  <c r="F98" i="17" s="1"/>
  <c r="I29" i="17"/>
  <c r="F29" i="17" s="1"/>
  <c r="I46" i="17"/>
  <c r="F46" i="17" s="1"/>
  <c r="I72" i="17"/>
  <c r="F72" i="17" s="1"/>
  <c r="I133" i="17"/>
  <c r="F133" i="17" s="1"/>
  <c r="I15" i="17"/>
  <c r="F15" i="17" s="1"/>
  <c r="I31" i="17"/>
  <c r="F31" i="17" s="1"/>
  <c r="I65" i="17"/>
  <c r="F65" i="17" s="1"/>
  <c r="I139" i="17"/>
  <c r="F139" i="17" s="1"/>
  <c r="I30" i="17"/>
  <c r="F30" i="17" s="1"/>
  <c r="I68" i="17"/>
  <c r="F68" i="17" s="1"/>
  <c r="I83" i="17"/>
  <c r="F83" i="17" s="1"/>
  <c r="I50" i="17"/>
  <c r="F50" i="17" s="1"/>
  <c r="I26" i="17"/>
  <c r="F26" i="17" s="1"/>
  <c r="I141" i="17"/>
  <c r="F141" i="17" s="1"/>
  <c r="I53" i="17"/>
  <c r="F53" i="17" s="1"/>
  <c r="I49" i="17"/>
  <c r="F49" i="17" s="1"/>
  <c r="I102" i="17"/>
  <c r="F102" i="17" s="1"/>
  <c r="I59" i="17"/>
  <c r="F59" i="17" s="1"/>
  <c r="I51" i="17"/>
  <c r="F51" i="17" s="1"/>
  <c r="I140" i="17"/>
  <c r="F140" i="17" s="1"/>
  <c r="I82" i="17"/>
  <c r="F82" i="17" s="1"/>
  <c r="I85" i="17"/>
  <c r="F85" i="17" s="1"/>
  <c r="I105" i="17"/>
  <c r="F105" i="17" s="1"/>
  <c r="I71" i="17"/>
  <c r="F71" i="17" s="1"/>
  <c r="I40" i="17"/>
  <c r="F40" i="17" s="1"/>
  <c r="I18" i="17"/>
  <c r="F18" i="17" s="1"/>
  <c r="I64" i="17"/>
  <c r="F64" i="17" s="1"/>
  <c r="I90" i="17"/>
  <c r="I38" i="17"/>
  <c r="F38" i="17" s="1"/>
  <c r="I101" i="17"/>
  <c r="F101" i="17" s="1"/>
  <c r="I41" i="17"/>
  <c r="F41" i="17" s="1"/>
  <c r="I45" i="17"/>
  <c r="F45" i="17" s="1"/>
  <c r="I43" i="17"/>
  <c r="F43" i="17" s="1"/>
  <c r="I75" i="17"/>
  <c r="F75" i="17" s="1"/>
  <c r="I87" i="17"/>
  <c r="F87" i="17" s="1"/>
  <c r="I14" i="17"/>
  <c r="F14" i="17" s="1"/>
  <c r="I108" i="17"/>
  <c r="F108" i="17" s="1"/>
  <c r="I48" i="17"/>
  <c r="F48" i="17" s="1"/>
  <c r="I32" i="17"/>
  <c r="F32" i="17" s="1"/>
  <c r="I58" i="17"/>
  <c r="F58" i="17" s="1"/>
  <c r="I61" i="17"/>
  <c r="F61" i="17" s="1"/>
  <c r="I44" i="17"/>
  <c r="F44" i="17" s="1"/>
  <c r="I27" i="17"/>
  <c r="F27" i="17" s="1"/>
  <c r="I111" i="17"/>
  <c r="F111" i="17" s="1"/>
  <c r="I60" i="17"/>
  <c r="F60" i="17" s="1"/>
  <c r="I106" i="17"/>
  <c r="F106" i="17" s="1"/>
  <c r="I42" i="17"/>
  <c r="F42" i="17" s="1"/>
  <c r="I47" i="17"/>
  <c r="F47" i="17" s="1"/>
  <c r="I25" i="17"/>
  <c r="F25" i="17" s="1"/>
  <c r="I99" i="17"/>
  <c r="F99" i="17" s="1"/>
  <c r="I104" i="17"/>
  <c r="F104" i="17" s="1"/>
  <c r="F90" i="17" l="1"/>
  <c r="R90" i="17" s="1"/>
  <c r="R25" i="17"/>
  <c r="F24" i="31"/>
  <c r="K24" i="31" s="1"/>
  <c r="M24" i="31" s="1"/>
  <c r="F59" i="31"/>
  <c r="K59" i="31" s="1"/>
  <c r="M59" i="31" s="1"/>
  <c r="R60" i="17"/>
  <c r="R61" i="17"/>
  <c r="F60" i="31"/>
  <c r="K60" i="31" s="1"/>
  <c r="M60" i="31" s="1"/>
  <c r="R108" i="17"/>
  <c r="F107" i="31"/>
  <c r="K107" i="31" s="1"/>
  <c r="M107" i="31" s="1"/>
  <c r="R43" i="17"/>
  <c r="F42" i="31"/>
  <c r="K42" i="31" s="1"/>
  <c r="M42" i="31" s="1"/>
  <c r="F37" i="31"/>
  <c r="K37" i="31" s="1"/>
  <c r="M37" i="31" s="1"/>
  <c r="R38" i="17"/>
  <c r="R18" i="17"/>
  <c r="F17" i="31"/>
  <c r="K17" i="31" s="1"/>
  <c r="M17" i="31" s="1"/>
  <c r="R105" i="17"/>
  <c r="F104" i="31"/>
  <c r="K104" i="31" s="1"/>
  <c r="M104" i="31" s="1"/>
  <c r="R51" i="17"/>
  <c r="F50" i="31"/>
  <c r="K50" i="31" s="1"/>
  <c r="M50" i="31" s="1"/>
  <c r="R53" i="17"/>
  <c r="F52" i="31"/>
  <c r="K52" i="31" s="1"/>
  <c r="M52" i="31" s="1"/>
  <c r="R83" i="17"/>
  <c r="F82" i="31"/>
  <c r="K82" i="31" s="1"/>
  <c r="M82" i="31" s="1"/>
  <c r="F64" i="31"/>
  <c r="K64" i="31" s="1"/>
  <c r="M64" i="31" s="1"/>
  <c r="R65" i="17"/>
  <c r="F71" i="31"/>
  <c r="K71" i="31" s="1"/>
  <c r="M71" i="31" s="1"/>
  <c r="R72" i="17"/>
  <c r="F35" i="31"/>
  <c r="K35" i="31" s="1"/>
  <c r="M35" i="31" s="1"/>
  <c r="R36" i="17"/>
  <c r="F51" i="31"/>
  <c r="K51" i="31" s="1"/>
  <c r="M51" i="31" s="1"/>
  <c r="R52" i="17"/>
  <c r="R97" i="17"/>
  <c r="F96" i="31"/>
  <c r="K96" i="31" s="1"/>
  <c r="M96" i="31" s="1"/>
  <c r="F131" i="31"/>
  <c r="K131" i="31" s="1"/>
  <c r="M131" i="31" s="1"/>
  <c r="R132" i="17"/>
  <c r="R73" i="17"/>
  <c r="F72" i="31"/>
  <c r="K72" i="31" s="1"/>
  <c r="M72" i="31" s="1"/>
  <c r="R23" i="17"/>
  <c r="F22" i="31"/>
  <c r="K22" i="31" s="1"/>
  <c r="M22" i="31" s="1"/>
  <c r="R95" i="17"/>
  <c r="F94" i="31"/>
  <c r="K94" i="31" s="1"/>
  <c r="M94" i="31" s="1"/>
  <c r="R19" i="17"/>
  <c r="F18" i="31"/>
  <c r="K18" i="31" s="1"/>
  <c r="M18" i="31" s="1"/>
  <c r="R47" i="17"/>
  <c r="F46" i="31"/>
  <c r="K46" i="31" s="1"/>
  <c r="M46" i="31" s="1"/>
  <c r="F110" i="31"/>
  <c r="K110" i="31" s="1"/>
  <c r="M110" i="31" s="1"/>
  <c r="R111" i="17"/>
  <c r="F57" i="31"/>
  <c r="K57" i="31" s="1"/>
  <c r="M57" i="31" s="1"/>
  <c r="R58" i="17"/>
  <c r="R14" i="17"/>
  <c r="F13" i="31"/>
  <c r="K13" i="31" s="1"/>
  <c r="M13" i="31" s="1"/>
  <c r="R45" i="17"/>
  <c r="F44" i="31"/>
  <c r="K44" i="31" s="1"/>
  <c r="M44" i="31" s="1"/>
  <c r="F39" i="31"/>
  <c r="K39" i="31" s="1"/>
  <c r="M39" i="31" s="1"/>
  <c r="R40" i="17"/>
  <c r="F84" i="31"/>
  <c r="K84" i="31" s="1"/>
  <c r="M84" i="31" s="1"/>
  <c r="R85" i="17"/>
  <c r="R59" i="17"/>
  <c r="F58" i="31"/>
  <c r="K58" i="31" s="1"/>
  <c r="M58" i="31" s="1"/>
  <c r="R141" i="17"/>
  <c r="F140" i="31"/>
  <c r="K140" i="31" s="1"/>
  <c r="M140" i="31" s="1"/>
  <c r="F67" i="31"/>
  <c r="K67" i="31" s="1"/>
  <c r="M67" i="31" s="1"/>
  <c r="R68" i="17"/>
  <c r="F30" i="31"/>
  <c r="K30" i="31" s="1"/>
  <c r="M30" i="31" s="1"/>
  <c r="R31" i="17"/>
  <c r="R46" i="17"/>
  <c r="F45" i="31"/>
  <c r="K45" i="31" s="1"/>
  <c r="M45" i="31" s="1"/>
  <c r="F55" i="31"/>
  <c r="K55" i="31" s="1"/>
  <c r="M55" i="31" s="1"/>
  <c r="R56" i="17"/>
  <c r="F56" i="31"/>
  <c r="K56" i="31" s="1"/>
  <c r="M56" i="31" s="1"/>
  <c r="R57" i="17"/>
  <c r="F66" i="31"/>
  <c r="K66" i="31" s="1"/>
  <c r="M66" i="31" s="1"/>
  <c r="R67" i="17"/>
  <c r="F80" i="31"/>
  <c r="K80" i="31" s="1"/>
  <c r="M80" i="31" s="1"/>
  <c r="R81" i="17"/>
  <c r="R28" i="17"/>
  <c r="F27" i="31"/>
  <c r="K27" i="31" s="1"/>
  <c r="M27" i="31" s="1"/>
  <c r="F108" i="31"/>
  <c r="K108" i="31" s="1"/>
  <c r="M108" i="31" s="1"/>
  <c r="R109" i="17"/>
  <c r="R17" i="17"/>
  <c r="F16" i="31"/>
  <c r="K16" i="31" s="1"/>
  <c r="M16" i="31" s="1"/>
  <c r="R70" i="17"/>
  <c r="F69" i="31"/>
  <c r="K69" i="31" s="1"/>
  <c r="M69" i="31" s="1"/>
  <c r="F103" i="31"/>
  <c r="K103" i="31" s="1"/>
  <c r="M103" i="31" s="1"/>
  <c r="R104" i="17"/>
  <c r="F41" i="31"/>
  <c r="K41" i="31" s="1"/>
  <c r="M41" i="31" s="1"/>
  <c r="R42" i="17"/>
  <c r="R27" i="17"/>
  <c r="F26" i="31"/>
  <c r="K26" i="31" s="1"/>
  <c r="M26" i="31" s="1"/>
  <c r="R32" i="17"/>
  <c r="F31" i="31"/>
  <c r="K31" i="31" s="1"/>
  <c r="M31" i="31" s="1"/>
  <c r="R87" i="17"/>
  <c r="F86" i="31"/>
  <c r="K86" i="31" s="1"/>
  <c r="M86" i="31" s="1"/>
  <c r="F40" i="31"/>
  <c r="K40" i="31" s="1"/>
  <c r="M40" i="31" s="1"/>
  <c r="R41" i="17"/>
  <c r="R64" i="17"/>
  <c r="F63" i="31"/>
  <c r="K63" i="31" s="1"/>
  <c r="M63" i="31" s="1"/>
  <c r="F70" i="31"/>
  <c r="K70" i="31" s="1"/>
  <c r="M70" i="31" s="1"/>
  <c r="R71" i="17"/>
  <c r="R82" i="17"/>
  <c r="F81" i="31"/>
  <c r="K81" i="31" s="1"/>
  <c r="M81" i="31" s="1"/>
  <c r="F101" i="31"/>
  <c r="K101" i="31" s="1"/>
  <c r="M101" i="31" s="1"/>
  <c r="R102" i="17"/>
  <c r="F25" i="31"/>
  <c r="K25" i="31" s="1"/>
  <c r="M25" i="31" s="1"/>
  <c r="R26" i="17"/>
  <c r="F29" i="31"/>
  <c r="K29" i="31" s="1"/>
  <c r="M29" i="31" s="1"/>
  <c r="R30" i="17"/>
  <c r="R15" i="17"/>
  <c r="F14" i="31"/>
  <c r="K14" i="31" s="1"/>
  <c r="M14" i="31" s="1"/>
  <c r="R29" i="17"/>
  <c r="F28" i="31"/>
  <c r="K28" i="31" s="1"/>
  <c r="M28" i="31" s="1"/>
  <c r="F65" i="31"/>
  <c r="K65" i="31" s="1"/>
  <c r="M65" i="31" s="1"/>
  <c r="R66" i="17"/>
  <c r="R37" i="17"/>
  <c r="F36" i="31"/>
  <c r="K36" i="31" s="1"/>
  <c r="M36" i="31" s="1"/>
  <c r="R107" i="17"/>
  <c r="F106" i="31"/>
  <c r="K106" i="31" s="1"/>
  <c r="M106" i="31" s="1"/>
  <c r="R110" i="17"/>
  <c r="F109" i="31"/>
  <c r="K109" i="31" s="1"/>
  <c r="M109" i="31" s="1"/>
  <c r="R86" i="17"/>
  <c r="F85" i="31"/>
  <c r="K85" i="31" s="1"/>
  <c r="M85" i="31" s="1"/>
  <c r="F21" i="31"/>
  <c r="K21" i="31" s="1"/>
  <c r="M21" i="31" s="1"/>
  <c r="R22" i="17"/>
  <c r="R21" i="17"/>
  <c r="F20" i="31"/>
  <c r="K20" i="31" s="1"/>
  <c r="M20" i="31" s="1"/>
  <c r="R99" i="17"/>
  <c r="F98" i="31"/>
  <c r="K98" i="31" s="1"/>
  <c r="M98" i="31" s="1"/>
  <c r="F105" i="31"/>
  <c r="K105" i="31" s="1"/>
  <c r="M105" i="31" s="1"/>
  <c r="R106" i="17"/>
  <c r="R44" i="17"/>
  <c r="F43" i="31"/>
  <c r="K43" i="31" s="1"/>
  <c r="M43" i="31" s="1"/>
  <c r="R48" i="17"/>
  <c r="F47" i="31"/>
  <c r="K47" i="31" s="1"/>
  <c r="M47" i="31" s="1"/>
  <c r="F74" i="31"/>
  <c r="K74" i="31" s="1"/>
  <c r="M74" i="31" s="1"/>
  <c r="R75" i="17"/>
  <c r="R101" i="17"/>
  <c r="F100" i="31"/>
  <c r="K100" i="31" s="1"/>
  <c r="M100" i="31" s="1"/>
  <c r="R140" i="17"/>
  <c r="F139" i="31"/>
  <c r="K139" i="31" s="1"/>
  <c r="M139" i="31" s="1"/>
  <c r="F48" i="31"/>
  <c r="K48" i="31" s="1"/>
  <c r="M48" i="31" s="1"/>
  <c r="R49" i="17"/>
  <c r="R50" i="17"/>
  <c r="F49" i="31"/>
  <c r="K49" i="31" s="1"/>
  <c r="M49" i="31" s="1"/>
  <c r="F138" i="31"/>
  <c r="K138" i="31" s="1"/>
  <c r="M138" i="31" s="1"/>
  <c r="R139" i="17"/>
  <c r="R133" i="17"/>
  <c r="F132" i="31"/>
  <c r="K132" i="31" s="1"/>
  <c r="M132" i="31" s="1"/>
  <c r="F97" i="31"/>
  <c r="K97" i="31" s="1"/>
  <c r="M97" i="31" s="1"/>
  <c r="R98" i="17"/>
  <c r="F15" i="31"/>
  <c r="K15" i="31" s="1"/>
  <c r="M15" i="31" s="1"/>
  <c r="R16" i="17"/>
  <c r="R103" i="17"/>
  <c r="F102" i="31"/>
  <c r="K102" i="31" s="1"/>
  <c r="M102" i="31" s="1"/>
  <c r="R100" i="17"/>
  <c r="F99" i="31"/>
  <c r="K99" i="31" s="1"/>
  <c r="M99" i="31" s="1"/>
  <c r="R55" i="17"/>
  <c r="F54" i="31"/>
  <c r="K54" i="31" s="1"/>
  <c r="M54" i="31" s="1"/>
  <c r="F19" i="31"/>
  <c r="K19" i="31" s="1"/>
  <c r="M19" i="31" s="1"/>
  <c r="R20" i="17"/>
  <c r="R84" i="17"/>
  <c r="F83" i="31"/>
  <c r="K83" i="31" s="1"/>
  <c r="M83" i="31" s="1"/>
  <c r="F53" i="31"/>
  <c r="K53" i="31" s="1"/>
  <c r="M53" i="31" s="1"/>
  <c r="R54" i="17"/>
  <c r="I12" i="17"/>
  <c r="I13" i="17"/>
  <c r="F13" i="17" s="1"/>
  <c r="I33" i="17"/>
  <c r="F33" i="17" s="1"/>
  <c r="I96" i="17"/>
  <c r="F96" i="17" s="1"/>
  <c r="F89" i="31" l="1"/>
  <c r="K89" i="31" s="1"/>
  <c r="M89" i="31" s="1"/>
  <c r="I11" i="17"/>
  <c r="R96" i="17"/>
  <c r="F95" i="31"/>
  <c r="K95" i="31" s="1"/>
  <c r="M95" i="31" s="1"/>
  <c r="F12" i="31"/>
  <c r="K12" i="31" s="1"/>
  <c r="M12" i="31" s="1"/>
  <c r="R13" i="17"/>
  <c r="R33" i="17"/>
  <c r="F32" i="31"/>
  <c r="K32" i="31" s="1"/>
  <c r="M32" i="31" s="1"/>
  <c r="F12" i="17"/>
  <c r="F11" i="17" s="1"/>
  <c r="F8" i="17" s="1"/>
  <c r="I8" i="17" l="1"/>
  <c r="F11" i="31"/>
  <c r="F10" i="31" s="1"/>
  <c r="F7" i="31" s="1"/>
  <c r="R12" i="17"/>
  <c r="R11" i="17" l="1"/>
  <c r="R8" i="17" s="1"/>
  <c r="K11" i="31"/>
  <c r="K10" i="31" l="1"/>
  <c r="K7" i="31" s="1"/>
  <c r="M11" i="31"/>
  <c r="M10" i="31" l="1"/>
  <c r="M7" i="31" s="1"/>
</calcChain>
</file>

<file path=xl/sharedStrings.xml><?xml version="1.0" encoding="utf-8"?>
<sst xmlns="http://schemas.openxmlformats.org/spreadsheetml/2006/main" count="4067" uniqueCount="403">
  <si>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</si>
  <si>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</si>
  <si>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</si>
  <si>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</si>
  <si>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</si>
  <si>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</si>
  <si>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</si>
  <si>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</si>
  <si>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</si>
  <si>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</si>
  <si>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</si>
  <si>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</si>
  <si>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</si>
  <si>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</si>
  <si>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</si>
  <si>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</si>
  <si>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</si>
  <si>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</si>
  <si>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</si>
  <si>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</si>
  <si>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</si>
  <si>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</si>
  <si>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</si>
  <si>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</si>
  <si>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</si>
  <si>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</si>
  <si>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</si>
  <si>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</si>
  <si>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</si>
  <si>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</si>
  <si>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</si>
  <si>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</si>
  <si>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</si>
  <si>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</si>
  <si>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</si>
  <si>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</si>
  <si>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</si>
  <si>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</si>
  <si>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</si>
  <si>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</si>
  <si>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</si>
  <si>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</si>
  <si>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</si>
  <si>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</si>
  <si>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</si>
  <si>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</si>
  <si>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</si>
  <si>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</si>
  <si>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</si>
  <si>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</si>
  <si>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</si>
  <si>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</si>
  <si>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</si>
  <si>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</si>
  <si>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</si>
  <si>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</si>
  <si>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</si>
  <si>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</si>
  <si>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</si>
  <si>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</si>
  <si>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</si>
  <si>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</si>
  <si>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</si>
  <si>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</si>
  <si>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</si>
  <si>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</si>
  <si>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</si>
  <si>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</si>
  <si>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</si>
  <si>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</si>
  <si>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</si>
  <si>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</si>
  <si>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</si>
  <si>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</si>
  <si>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</si>
  <si>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</si>
  <si>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</si>
  <si>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</si>
  <si>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</si>
  <si>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</si>
  <si>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</si>
  <si>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</si>
  <si>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</si>
  <si>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</si>
  <si>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</si>
  <si>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</si>
  <si>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</si>
  <si>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</si>
  <si>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</si>
  <si>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</si>
  <si>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</si>
  <si>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</si>
  <si>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</si>
  <si>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</si>
  <si>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</si>
  <si>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</si>
  <si>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</si>
  <si>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</si>
  <si>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</si>
  <si>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</si>
  <si>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</si>
  <si>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</si>
  <si>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</si>
  <si>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</si>
  <si>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</si>
  <si>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</si>
  <si>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</si>
  <si>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</si>
  <si>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</si>
  <si>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</si>
  <si>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</si>
  <si>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</si>
  <si>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</si>
  <si>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</si>
  <si>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</si>
  <si>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</si>
  <si>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</si>
  <si>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</si>
  <si>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</si>
  <si>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</si>
  <si>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</si>
  <si>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</si>
  <si>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</si>
  <si>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</si>
  <si>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</si>
  <si>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</si>
  <si>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</si>
  <si>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</si>
  <si>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</si>
  <si>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</si>
  <si>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</si>
  <si>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</si>
  <si>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</si>
  <si>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</si>
  <si>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</si>
  <si>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</si>
  <si>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</si>
  <si>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</si>
  <si>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</si>
  <si>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</si>
  <si>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</si>
  <si>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</si>
  <si>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</si>
  <si>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</si>
  <si>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</si>
  <si>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</si>
  <si>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</si>
  <si>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</si>
  <si>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</si>
  <si>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</si>
  <si>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</si>
  <si>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</si>
  <si>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</si>
  <si>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</si>
  <si>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</si>
  <si>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</si>
  <si>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</si>
  <si>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</si>
  <si>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</si>
  <si>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</si>
  <si>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</si>
  <si>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</si>
  <si>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</si>
  <si>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</si>
  <si>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</si>
  <si>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</si>
  <si>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</si>
  <si>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</si>
  <si>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</si>
  <si>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</si>
  <si>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</si>
  <si>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</si>
  <si>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</si>
  <si>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</si>
  <si>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</si>
  <si>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</si>
  <si>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</si>
  <si>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</si>
  <si>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</si>
  <si>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</si>
  <si>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</si>
  <si>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</si>
  <si>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</si>
  <si>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</si>
  <si>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</si>
  <si>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</si>
  <si>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</si>
  <si>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</si>
  <si>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</si>
  <si>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</si>
  <si>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</si>
  <si>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</si>
  <si>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>020233</t>
  </si>
  <si>
    <t>ООО санаторий "Юматово"</t>
  </si>
  <si>
    <t>020170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</si>
  <si>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</si>
  <si>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</si>
  <si>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</si>
  <si>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</si>
  <si>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</si>
  <si>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</si>
  <si>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</si>
  <si>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</si>
  <si>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</si>
  <si>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</si>
  <si>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</si>
  <si>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</si>
  <si>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</si>
  <si>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</si>
  <si>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</si>
  <si>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</si>
  <si>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</si>
  <si>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</si>
  <si>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</si>
  <si>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</si>
  <si>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</si>
  <si>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</si>
  <si>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</si>
  <si>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</si>
  <si>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</si>
  <si>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</si>
  <si>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</si>
  <si>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</si>
  <si>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</si>
  <si>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</si>
  <si>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</si>
  <si>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</si>
  <si>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</si>
  <si>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</si>
  <si>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</si>
  <si>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</si>
  <si>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</si>
  <si>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</si>
  <si>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</si>
  <si>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</si>
  <si>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</si>
  <si>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</si>
  <si>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</si>
  <si>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</si>
  <si>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</si>
  <si>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</si>
  <si>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</si>
  <si>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</si>
  <si>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</si>
  <si>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</si>
  <si>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</si>
  <si>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</si>
  <si>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</si>
  <si>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</si>
  <si>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</si>
  <si>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</si>
  <si>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</si>
  <si>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</si>
  <si>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</si>
  <si>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</si>
  <si>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</si>
  <si>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</si>
  <si>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</si>
  <si>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</si>
  <si>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</si>
  <si>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</si>
  <si>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</si>
  <si>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Показатели результативности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</si>
  <si>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</si>
  <si>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</si>
  <si>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</si>
  <si>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</si>
  <si>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</si>
  <si>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</si>
  <si>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</si>
  <si>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</si>
  <si>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</si>
  <si>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</si>
  <si>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</si>
  <si>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</si>
  <si>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</si>
  <si>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</si>
  <si>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</si>
  <si>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</si>
  <si>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</si>
  <si>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</si>
  <si>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</si>
  <si>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</si>
  <si>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</si>
  <si>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</si>
  <si>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</si>
  <si>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</si>
  <si>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</si>
  <si>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</si>
  <si>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</si>
  <si>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</si>
  <si>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</si>
  <si>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</si>
  <si>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</si>
  <si>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</si>
  <si>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</si>
  <si>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</si>
  <si>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</si>
  <si>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</si>
  <si>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</si>
  <si>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</si>
  <si>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</si>
  <si>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</si>
  <si>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исследование кала на скрытую кровь иммунохимическим методом (количественный метод)</t>
  </si>
  <si>
    <t>Объем средств с учетом показателей результативности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</si>
  <si>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</si>
  <si>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</si>
  <si>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</si>
  <si>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</si>
  <si>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</si>
  <si>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</si>
  <si>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</si>
  <si>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</si>
  <si>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</si>
  <si>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</si>
  <si>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</si>
  <si>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</si>
  <si>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</si>
  <si>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</si>
  <si>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</si>
  <si>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</si>
  <si>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</si>
  <si>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</si>
  <si>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</si>
  <si>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</si>
  <si>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</si>
  <si>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</si>
  <si>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</si>
  <si>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</si>
  <si>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</si>
  <si>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</si>
  <si>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</si>
  <si>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</si>
  <si>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t xml:space="preserve">Обращения МО, имеющие прикрепленное население </t>
  </si>
  <si>
    <t>по реестрам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</si>
  <si>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</si>
  <si>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</si>
  <si>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</si>
  <si>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</si>
  <si>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</si>
  <si>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</si>
  <si>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</si>
  <si>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</si>
  <si>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</si>
  <si>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</si>
  <si>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</si>
  <si>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</si>
  <si>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</si>
  <si>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</si>
  <si>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</si>
  <si>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</si>
  <si>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</si>
  <si>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ds18.003 "нефрология (без диализа)"</t>
  </si>
  <si>
    <t>ВМП  профиль "онкология"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</si>
  <si>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</si>
  <si>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</si>
  <si>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</si>
  <si>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</si>
  <si>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</si>
  <si>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</si>
  <si>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</si>
  <si>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</si>
  <si>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</si>
  <si>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</si>
  <si>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</si>
  <si>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</si>
  <si>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АНМО "Уфимский хоспис"</t>
  </si>
  <si>
    <t>020051</t>
  </si>
  <si>
    <t>Исследование уровня хлоридов в поте</t>
  </si>
  <si>
    <t xml:space="preserve">Плановые объемы финансового обеспечения Территориальной программы ОМС на 2024 год. </t>
  </si>
  <si>
    <t xml:space="preserve">Плановые объемы финансового обеспечения Базовой программы ОМС на 2024 год. </t>
  </si>
  <si>
    <t xml:space="preserve">Плановые объемы финансового обеспечения скорой медицинской помощи по Базовой программе ОМС на 2024 год </t>
  </si>
  <si>
    <t xml:space="preserve">Плановые объемы финансового обеспечения по  базовой программе ОМС на 2024 год в условиях дневного стационара. </t>
  </si>
  <si>
    <t>Плановые объемы финансового обеспечения по программе ОМС на 2024 год в стационарных условиях</t>
  </si>
  <si>
    <t xml:space="preserve">Плановые объемы финансового обеспечения диспансерного наблюдения в амбулаторных условиях по базовой программе ОМС на 2024 год. </t>
  </si>
  <si>
    <t xml:space="preserve">Плановые объемы финансового обеспечения по базовой программе ОМС на 2024 год в амбулаторных условиях (посещения с профилактическими и иными целями). </t>
  </si>
  <si>
    <t xml:space="preserve">Плановые объемы финансового обеспечения по Базовой программе ОМС на 2024 год в амбулаторных условиях  (посещения в неотложной форме). </t>
  </si>
  <si>
    <t>Плановые объемы финансового обеспечения по Базовой программе ОМС на 2024 год в амбулаторных условиях (обращения по поводу заболевания)</t>
  </si>
  <si>
    <t>Плановые объемы финансового обеспечения фельдшерских, фельдшерско - акушерских пунктов на 2024 год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</si>
  <si>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2024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</si>
  <si>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2024 год </t>
  </si>
  <si>
    <t>итого</t>
  </si>
  <si>
    <t>онкологических заболеваний</t>
  </si>
  <si>
    <t>сахарного диабета</t>
  </si>
  <si>
    <t>болезней системы кровообращения</t>
  </si>
  <si>
    <t>других заболеваний</t>
  </si>
  <si>
    <t>по профилю "стоматология"</t>
  </si>
  <si>
    <t>кроме профиля "стоматология"</t>
  </si>
  <si>
    <t>по подушевому нормативу финансирования на прикрепившихся лиц</t>
  </si>
  <si>
    <t>ГБУЗ РЦПБ СО СПИДОМ И ИЗ</t>
  </si>
  <si>
    <t>Обращения МО, не имеющих прикрепленное население, ММОЦ, ЦАОП, травмпункты, обращения для целей учета процедур гемодиализа</t>
  </si>
  <si>
    <t xml:space="preserve">АО "Санаторий "Зеленая роща" </t>
  </si>
  <si>
    <t>ГБУЗ РЦПБ со СПИДом и ИЗ</t>
  </si>
  <si>
    <t>ds12.016-ds12.019 (вирусные гепатиты)</t>
  </si>
  <si>
    <t>ds36.012-ds36.013 (иммунизация недоношенных)</t>
  </si>
  <si>
    <t>020052</t>
  </si>
  <si>
    <t xml:space="preserve">Плановые объемы финансового обеспечения отдельных диагностических (лабораторных) исследований, для которых установлены отдельные нормативы ПГГ в части Базовой программы ОМС  на 2024 год              </t>
  </si>
  <si>
    <t xml:space="preserve">Плановые объемы финансового обеспечения лечебно-диагностических услуг на 2024 год </t>
  </si>
  <si>
    <t>По КСГ (без мед.реабил., гемодиализа, ВМП)</t>
  </si>
  <si>
    <t>Всего по БП (без мед.раб., гемодиализа)</t>
  </si>
  <si>
    <t>ООО "Клиника Фомина Уфа"</t>
  </si>
  <si>
    <t>Итого Территориальная программа ОМС (Протокол № 2-24)</t>
  </si>
  <si>
    <t>Всего Базовая программа ОМС по Протоколу           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</si>
</sst>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4" fillId="0" borderId="0"/>
    <xf numFmtId="0" fontId="1" fillId="0" borderId="0"/>
  </cellStyleXfs>
  <cellXfs count="257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4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2" fillId="3" borderId="14" xfId="234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left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6" fillId="3" borderId="1" xfId="0" applyNumberFormat="1" applyFont="1" applyFill="1" applyBorder="1" applyAlignment="1">
      <alignment horizontal="left" vertical="center" wrapText="1"/>
    </xf>
    <xf numFmtId="169" fontId="44" fillId="3" borderId="1" xfId="2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left" vertical="center" wrapText="1"/>
    </xf>
    <xf numFmtId="3" fontId="44" fillId="3" borderId="12" xfId="2" applyNumberFormat="1" applyFont="1" applyFill="1" applyBorder="1" applyAlignment="1">
      <alignment horizontal="center" vertical="center"/>
    </xf>
    <xf numFmtId="3" fontId="46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4" fontId="42" fillId="2" borderId="0" xfId="0" applyNumberFormat="1" applyFont="1" applyFill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4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2" fillId="3" borderId="20" xfId="67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2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4" fontId="43" fillId="26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3" fontId="44" fillId="3" borderId="16" xfId="2" applyNumberFormat="1" applyFont="1" applyFill="1" applyBorder="1" applyAlignment="1">
      <alignment horizontal="center" vertical="center"/>
    </xf>
    <xf numFmtId="3" fontId="46" fillId="3" borderId="16" xfId="0" applyNumberFormat="1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horizontal="right" vertical="center"/>
    </xf>
    <xf numFmtId="3" fontId="44" fillId="3" borderId="16" xfId="233" applyNumberFormat="1" applyFont="1" applyFill="1" applyBorder="1" applyAlignment="1">
      <alignment horizontal="center" vertical="center"/>
    </xf>
    <xf numFmtId="3" fontId="46" fillId="3" borderId="16" xfId="5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center" vertical="center"/>
    </xf>
    <xf numFmtId="3" fontId="42" fillId="3" borderId="1" xfId="189" applyNumberFormat="1" applyFont="1" applyFill="1" applyBorder="1" applyAlignment="1">
      <alignment horizontal="right" vertical="center"/>
    </xf>
    <xf numFmtId="3" fontId="42" fillId="0" borderId="1" xfId="189" applyNumberFormat="1" applyFont="1" applyFill="1" applyBorder="1" applyAlignment="1">
      <alignment horizontal="right" vertical="center"/>
    </xf>
    <xf numFmtId="3" fontId="42" fillId="2" borderId="1" xfId="189" applyNumberFormat="1" applyFont="1" applyFill="1" applyBorder="1" applyAlignment="1">
      <alignment horizontal="right" vertical="center"/>
    </xf>
    <xf numFmtId="49" fontId="42" fillId="3" borderId="1" xfId="189" applyNumberFormat="1" applyFont="1" applyFill="1" applyBorder="1" applyAlignment="1">
      <alignment horizontal="center" vertical="center" wrapText="1"/>
    </xf>
    <xf numFmtId="0" fontId="42" fillId="3" borderId="1" xfId="189" applyFont="1" applyFill="1" applyBorder="1" applyAlignment="1">
      <alignment horizontal="left" vertical="center" wrapText="1"/>
    </xf>
    <xf numFmtId="49" fontId="42" fillId="3" borderId="1" xfId="189" applyNumberFormat="1" applyFont="1" applyFill="1" applyBorder="1" applyAlignment="1">
      <alignment horizontal="center" vertical="center"/>
    </xf>
    <xf numFmtId="3" fontId="46" fillId="3" borderId="1" xfId="189" applyNumberFormat="1" applyFont="1" applyFill="1" applyBorder="1" applyAlignment="1">
      <alignment horizontal="left" vertical="center" wrapText="1"/>
    </xf>
    <xf numFmtId="3" fontId="44" fillId="3" borderId="1" xfId="189" applyNumberFormat="1" applyFont="1" applyFill="1" applyBorder="1" applyAlignment="1">
      <alignment horizontal="left" vertical="center" wrapText="1"/>
    </xf>
    <xf numFmtId="3" fontId="46" fillId="3" borderId="16" xfId="189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center" vertical="center" wrapText="1"/>
    </xf>
    <xf numFmtId="3" fontId="43" fillId="26" borderId="18" xfId="0" applyNumberFormat="1" applyFont="1" applyFill="1" applyBorder="1" applyAlignment="1">
      <alignment horizontal="center" vertical="center"/>
    </xf>
    <xf numFmtId="3" fontId="42" fillId="3" borderId="1" xfId="81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50" fillId="3" borderId="1" xfId="234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3" fontId="51" fillId="26" borderId="1" xfId="234" applyNumberFormat="1" applyFont="1" applyFill="1" applyBorder="1" applyAlignment="1">
      <alignment horizontal="center" vertical="center" wrapText="1"/>
    </xf>
    <xf numFmtId="49" fontId="41" fillId="3" borderId="1" xfId="94" applyNumberFormat="1" applyFont="1" applyFill="1" applyBorder="1" applyAlignment="1">
      <alignment horizontal="center" vertical="center" wrapText="1"/>
    </xf>
    <xf numFmtId="0" fontId="47" fillId="3" borderId="1" xfId="94" applyFont="1" applyFill="1" applyBorder="1" applyAlignment="1">
      <alignment horizontal="left" vertical="center" wrapText="1"/>
    </xf>
    <xf numFmtId="0" fontId="41" fillId="3" borderId="1" xfId="94" applyFont="1" applyFill="1" applyBorder="1" applyAlignment="1">
      <alignment horizontal="center" vertical="center" wrapText="1"/>
    </xf>
    <xf numFmtId="49" fontId="41" fillId="3" borderId="1" xfId="94" applyNumberFormat="1" applyFont="1" applyFill="1" applyBorder="1" applyAlignment="1">
      <alignment horizontal="center" vertical="center"/>
    </xf>
    <xf numFmtId="0" fontId="41" fillId="3" borderId="1" xfId="94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center" vertical="center" wrapText="1"/>
    </xf>
    <xf numFmtId="0" fontId="42" fillId="3" borderId="1" xfId="94" applyFont="1" applyFill="1" applyBorder="1" applyAlignment="1">
      <alignment horizontal="left" vertical="center" wrapText="1"/>
    </xf>
    <xf numFmtId="49" fontId="41" fillId="3" borderId="1" xfId="45" applyNumberFormat="1" applyFont="1" applyFill="1" applyBorder="1" applyAlignment="1">
      <alignment horizontal="center" vertical="center" wrapText="1"/>
    </xf>
    <xf numFmtId="0" fontId="47" fillId="3" borderId="1" xfId="45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center" vertical="center"/>
    </xf>
    <xf numFmtId="0" fontId="42" fillId="3" borderId="1" xfId="233" applyFont="1" applyFill="1" applyBorder="1" applyAlignment="1">
      <alignment horizontal="left" vertical="center" wrapText="1"/>
    </xf>
    <xf numFmtId="49" fontId="41" fillId="3" borderId="1" xfId="45" applyNumberFormat="1" applyFont="1" applyFill="1" applyBorder="1" applyAlignment="1">
      <alignment horizontal="center" vertical="center"/>
    </xf>
    <xf numFmtId="0" fontId="41" fillId="3" borderId="1" xfId="45" applyFont="1" applyFill="1" applyBorder="1" applyAlignment="1">
      <alignment horizontal="left" vertical="center" wrapText="1"/>
    </xf>
    <xf numFmtId="49" fontId="41" fillId="3" borderId="1" xfId="94" applyNumberFormat="1" applyFont="1" applyFill="1" applyBorder="1" applyAlignment="1">
      <alignment horizontal="left" vertical="center" wrapText="1"/>
    </xf>
    <xf numFmtId="49" fontId="53" fillId="3" borderId="1" xfId="94" applyNumberFormat="1" applyFont="1" applyFill="1" applyBorder="1" applyAlignment="1">
      <alignment horizontal="center" vertical="center"/>
    </xf>
    <xf numFmtId="0" fontId="53" fillId="3" borderId="1" xfId="94" applyFont="1" applyFill="1" applyBorder="1" applyAlignment="1">
      <alignment horizontal="left" vertical="center" wrapText="1"/>
    </xf>
    <xf numFmtId="3" fontId="44" fillId="3" borderId="1" xfId="233" applyNumberFormat="1" applyFont="1" applyFill="1" applyBorder="1" applyAlignment="1">
      <alignment horizontal="center" vertical="center"/>
    </xf>
    <xf numFmtId="3" fontId="46" fillId="3" borderId="1" xfId="5" applyNumberFormat="1" applyFont="1" applyFill="1" applyBorder="1" applyAlignment="1">
      <alignment horizontal="left" vertical="center" wrapText="1"/>
    </xf>
    <xf numFmtId="169" fontId="44" fillId="3" borderId="1" xfId="233" applyNumberFormat="1" applyFont="1" applyFill="1" applyBorder="1" applyAlignment="1">
      <alignment horizontal="center" vertical="center"/>
    </xf>
    <xf numFmtId="3" fontId="44" fillId="3" borderId="1" xfId="5" applyNumberFormat="1" applyFont="1" applyFill="1" applyBorder="1" applyAlignment="1">
      <alignment horizontal="left" vertical="center" wrapText="1"/>
    </xf>
    <xf numFmtId="0" fontId="42" fillId="3" borderId="1" xfId="5" applyFont="1" applyFill="1" applyBorder="1" applyAlignment="1">
      <alignment horizontal="center" vertical="center"/>
    </xf>
    <xf numFmtId="0" fontId="42" fillId="3" borderId="1" xfId="5" applyFont="1" applyFill="1" applyBorder="1" applyAlignment="1">
      <alignment horizontal="left" vertical="center"/>
    </xf>
    <xf numFmtId="0" fontId="43" fillId="3" borderId="0" xfId="0" applyFont="1" applyFill="1" applyAlignment="1">
      <alignment horizontal="right" vertical="center" wrapText="1"/>
    </xf>
    <xf numFmtId="3" fontId="41" fillId="3" borderId="1" xfId="94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right" vertical="center" wrapText="1"/>
    </xf>
    <xf numFmtId="3" fontId="42" fillId="3" borderId="1" xfId="94" applyNumberFormat="1" applyFont="1" applyFill="1" applyBorder="1" applyAlignment="1">
      <alignment horizontal="right" vertical="center" wrapText="1"/>
    </xf>
    <xf numFmtId="3" fontId="47" fillId="3" borderId="1" xfId="94" applyNumberFormat="1" applyFont="1" applyFill="1" applyBorder="1" applyAlignment="1">
      <alignment horizontal="right" vertical="center" wrapText="1"/>
    </xf>
    <xf numFmtId="3" fontId="41" fillId="3" borderId="1" xfId="45" applyNumberFormat="1" applyFont="1" applyFill="1" applyBorder="1" applyAlignment="1">
      <alignment horizontal="right" vertical="center" wrapText="1"/>
    </xf>
    <xf numFmtId="0" fontId="42" fillId="2" borderId="0" xfId="0" applyFont="1" applyFill="1" applyAlignment="1">
      <alignment vertical="center"/>
    </xf>
    <xf numFmtId="3" fontId="43" fillId="3" borderId="1" xfId="0" applyNumberFormat="1" applyFont="1" applyFill="1" applyBorder="1" applyAlignment="1">
      <alignment vertical="center"/>
    </xf>
    <xf numFmtId="3" fontId="42" fillId="3" borderId="1" xfId="0" applyNumberFormat="1" applyFont="1" applyFill="1" applyBorder="1" applyAlignment="1">
      <alignment vertical="center"/>
    </xf>
    <xf numFmtId="3" fontId="42" fillId="0" borderId="1" xfId="0" applyNumberFormat="1" applyFont="1" applyFill="1" applyBorder="1" applyAlignment="1">
      <alignment vertical="center"/>
    </xf>
    <xf numFmtId="3" fontId="42" fillId="2" borderId="1" xfId="0" applyNumberFormat="1" applyFont="1" applyFill="1" applyBorder="1" applyAlignment="1">
      <alignment vertical="center"/>
    </xf>
    <xf numFmtId="3" fontId="42" fillId="3" borderId="1" xfId="45" applyNumberFormat="1" applyFont="1" applyFill="1" applyBorder="1" applyAlignment="1">
      <alignment vertical="center"/>
    </xf>
    <xf numFmtId="3" fontId="41" fillId="3" borderId="1" xfId="94" applyNumberFormat="1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/>
    </xf>
    <xf numFmtId="3" fontId="42" fillId="2" borderId="0" xfId="0" applyNumberFormat="1" applyFont="1" applyFill="1" applyAlignment="1">
      <alignment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9" xfId="0" applyNumberFormat="1" applyFont="1" applyFill="1" applyBorder="1" applyAlignment="1">
      <alignment horizontal="right" vertical="center"/>
    </xf>
    <xf numFmtId="3" fontId="44" fillId="3" borderId="0" xfId="0" applyNumberFormat="1" applyFont="1" applyFill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right" vertical="center"/>
    </xf>
    <xf numFmtId="3" fontId="48" fillId="3" borderId="1" xfId="0" applyNumberFormat="1" applyFont="1" applyFill="1" applyBorder="1" applyAlignment="1">
      <alignment horizontal="center" vertical="center" wrapText="1"/>
    </xf>
    <xf numFmtId="3" fontId="43" fillId="3" borderId="0" xfId="0" applyNumberFormat="1" applyFont="1" applyFill="1" applyBorder="1" applyAlignment="1">
      <alignment horizontal="right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4" fillId="3" borderId="20" xfId="0" applyNumberFormat="1" applyFont="1" applyFill="1" applyBorder="1" applyAlignment="1">
      <alignment horizontal="center" vertical="center" wrapText="1"/>
    </xf>
    <xf numFmtId="3" fontId="44" fillId="3" borderId="21" xfId="0" applyNumberFormat="1" applyFont="1" applyFill="1" applyBorder="1" applyAlignment="1">
      <alignment horizontal="center" vertical="center" wrapText="1"/>
    </xf>
    <xf numFmtId="3" fontId="44" fillId="3" borderId="22" xfId="0" applyNumberFormat="1" applyFont="1" applyFill="1" applyBorder="1" applyAlignment="1">
      <alignment horizontal="center" vertical="center" wrapText="1"/>
    </xf>
    <xf numFmtId="3" fontId="44" fillId="3" borderId="23" xfId="0" applyNumberFormat="1" applyFont="1" applyFill="1" applyBorder="1" applyAlignment="1">
      <alignment horizontal="center" vertical="center" wrapText="1"/>
    </xf>
    <xf numFmtId="3" fontId="44" fillId="3" borderId="24" xfId="0" applyNumberFormat="1" applyFont="1" applyFill="1" applyBorder="1" applyAlignment="1">
      <alignment horizontal="center" vertical="center" wrapText="1"/>
    </xf>
    <xf numFmtId="3" fontId="44" fillId="3" borderId="25" xfId="0" applyNumberFormat="1" applyFont="1" applyFill="1" applyBorder="1" applyAlignment="1">
      <alignment horizontal="center" vertical="center" wrapText="1"/>
    </xf>
    <xf numFmtId="0" fontId="45" fillId="3" borderId="0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3" fontId="44" fillId="3" borderId="18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4" fontId="44" fillId="2" borderId="16" xfId="0" applyNumberFormat="1" applyFont="1" applyFill="1" applyBorder="1" applyAlignment="1">
      <alignment horizontal="center" vertical="center" wrapText="1"/>
    </xf>
    <xf numFmtId="4" fontId="44" fillId="2" borderId="13" xfId="0" applyNumberFormat="1" applyFont="1" applyFill="1" applyBorder="1" applyAlignment="1">
      <alignment horizontal="center" vertical="center" wrapText="1"/>
    </xf>
    <xf numFmtId="4" fontId="44" fillId="2" borderId="14" xfId="0" applyNumberFormat="1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center" vertical="center" wrapText="1"/>
    </xf>
    <xf numFmtId="49" fontId="42" fillId="3" borderId="16" xfId="2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5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6" xfId="45" applyNumberFormat="1" applyFont="1" applyFill="1" applyBorder="1" applyAlignment="1">
      <alignment horizontal="center" vertical="center" wrapText="1"/>
    </xf>
    <xf numFmtId="3" fontId="42" fillId="3" borderId="14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" xfId="234" applyNumberFormat="1" applyFont="1" applyFill="1" applyBorder="1" applyAlignment="1">
      <alignment horizontal="center" vertical="center" wrapText="1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0" fillId="3" borderId="16" xfId="234" applyNumberFormat="1" applyFont="1" applyFill="1" applyBorder="1" applyAlignment="1">
      <alignment horizontal="center" vertical="center" wrapText="1"/>
    </xf>
    <xf numFmtId="3" fontId="50" fillId="3" borderId="13" xfId="234" applyNumberFormat="1" applyFont="1" applyFill="1" applyBorder="1" applyAlignment="1">
      <alignment horizontal="center" vertical="center" wrapText="1"/>
    </xf>
    <xf numFmtId="3" fontId="50" fillId="3" borderId="19" xfId="234" applyNumberFormat="1" applyFont="1" applyFill="1" applyBorder="1" applyAlignment="1">
      <alignment horizontal="center" vertical="center" wrapText="1"/>
    </xf>
    <xf numFmtId="3" fontId="50" fillId="3" borderId="17" xfId="234" applyNumberFormat="1" applyFont="1" applyFill="1" applyBorder="1" applyAlignment="1">
      <alignment horizontal="center" vertical="center" wrapText="1"/>
    </xf>
    <xf numFmtId="3" fontId="50" fillId="3" borderId="26" xfId="234" applyNumberFormat="1" applyFont="1" applyFill="1" applyBorder="1" applyAlignment="1">
      <alignment horizontal="center" vertical="center" wrapText="1"/>
    </xf>
    <xf numFmtId="0" fontId="43" fillId="26" borderId="1" xfId="45" applyFont="1" applyFill="1" applyBorder="1" applyAlignment="1">
      <alignment horizontal="center" vertical="center"/>
    </xf>
    <xf numFmtId="4" fontId="43" fillId="3" borderId="19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26" xfId="45" applyNumberFormat="1" applyFont="1" applyFill="1" applyBorder="1" applyAlignment="1">
      <alignment horizontal="center" vertical="center" wrapText="1"/>
    </xf>
    <xf numFmtId="4" fontId="43" fillId="26" borderId="19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26" xfId="45" applyNumberFormat="1" applyFont="1" applyFill="1" applyBorder="1" applyAlignment="1">
      <alignment horizontal="center" vertical="center" wrapText="1"/>
    </xf>
    <xf numFmtId="3" fontId="42" fillId="3" borderId="19" xfId="81" applyNumberFormat="1" applyFont="1" applyFill="1" applyBorder="1" applyAlignment="1">
      <alignment horizontal="center" vertical="center" wrapText="1"/>
    </xf>
    <xf numFmtId="3" fontId="42" fillId="3" borderId="26" xfId="81" applyNumberFormat="1" applyFont="1" applyFill="1" applyBorder="1" applyAlignment="1">
      <alignment horizontal="center" vertical="center" wrapText="1"/>
    </xf>
    <xf numFmtId="3" fontId="50" fillId="3" borderId="13" xfId="237" applyNumberFormat="1" applyFont="1" applyFill="1" applyBorder="1" applyAlignment="1">
      <alignment horizontal="center" vertical="center" wrapText="1"/>
    </xf>
    <xf numFmtId="3" fontId="50" fillId="3" borderId="14" xfId="237" applyNumberFormat="1" applyFont="1" applyFill="1" applyBorder="1" applyAlignment="1">
      <alignment horizontal="center" vertical="center" wrapText="1"/>
    </xf>
    <xf numFmtId="0" fontId="49" fillId="3" borderId="0" xfId="45" applyNumberFormat="1" applyFont="1" applyFill="1" applyBorder="1" applyAlignment="1">
      <alignment horizontal="center" vertical="center" wrapText="1"/>
    </xf>
    <xf numFmtId="0" fontId="42" fillId="3" borderId="1" xfId="45" applyFont="1" applyFill="1" applyBorder="1" applyAlignment="1">
      <alignment horizontal="center" vertical="center" wrapText="1"/>
    </xf>
    <xf numFmtId="3" fontId="50" fillId="3" borderId="25" xfId="234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3" fontId="48" fillId="3" borderId="2" xfId="0" applyNumberFormat="1" applyFont="1" applyFill="1" applyBorder="1" applyAlignment="1">
      <alignment horizontal="center" vertical="center" wrapText="1"/>
    </xf>
    <xf numFmtId="3" fontId="48" fillId="3" borderId="17" xfId="0" applyNumberFormat="1" applyFont="1" applyFill="1" applyBorder="1" applyAlignment="1">
      <alignment horizontal="center" vertical="center" wrapText="1"/>
    </xf>
    <xf numFmtId="3" fontId="48" fillId="3" borderId="15" xfId="0" applyNumberFormat="1" applyFont="1" applyFill="1" applyBorder="1" applyAlignment="1">
      <alignment horizontal="center" vertical="center" wrapText="1"/>
    </xf>
    <xf numFmtId="3" fontId="48" fillId="3" borderId="16" xfId="0" applyNumberFormat="1" applyFont="1" applyFill="1" applyBorder="1" applyAlignment="1">
      <alignment horizontal="center" vertical="center" wrapText="1"/>
    </xf>
    <xf numFmtId="3" fontId="48" fillId="3" borderId="13" xfId="0" applyNumberFormat="1" applyFont="1" applyFill="1" applyBorder="1" applyAlignment="1">
      <alignment horizontal="center" vertical="center" wrapText="1"/>
    </xf>
    <xf numFmtId="3" fontId="48" fillId="3" borderId="14" xfId="0" applyNumberFormat="1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C4D79B"/>
      <color rgb="FFFF6699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8"/>
  <sheetViews>
    <sheetView tabSelected="1" zoomScale="95" zoomScaleNormal="95" workbookViewId="0">
      <pane xSplit="3" ySplit="10" topLeftCell="K131" activePane="bottomRight" state="frozen"/>
      <selection pane="topRight" activeCell="D1" sqref="D1"/>
      <selection pane="bottomLeft" activeCell="A14" sqref="A14"/>
      <selection pane="bottomRight" sqref="A1:M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50" customWidth="1"/>
    <col min="13" max="13" width="16.140625" style="8" customWidth="1"/>
    <col min="14" max="16384" width="9.140625" style="8"/>
  </cols>
  <sheetData>
    <row r="1" spans="1:13" ht="15.75" x14ac:dyDescent="0.2">
      <c r="A1" s="181" t="s">
        <v>369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x14ac:dyDescent="0.2">
      <c r="C2" s="9"/>
      <c r="M2" s="8" t="s">
        <v>293</v>
      </c>
    </row>
    <row r="3" spans="1:13" s="2" customFormat="1" ht="25.5" customHeight="1" x14ac:dyDescent="0.2">
      <c r="A3" s="182" t="s">
        <v>46</v>
      </c>
      <c r="B3" s="182" t="s">
        <v>58</v>
      </c>
      <c r="C3" s="183" t="s">
        <v>47</v>
      </c>
      <c r="D3" s="184" t="s">
        <v>278</v>
      </c>
      <c r="E3" s="184"/>
      <c r="F3" s="184"/>
      <c r="G3" s="184"/>
      <c r="H3" s="184"/>
      <c r="I3" s="184"/>
      <c r="J3" s="184"/>
      <c r="K3" s="184"/>
      <c r="L3" s="192" t="s">
        <v>354</v>
      </c>
      <c r="M3" s="185" t="s">
        <v>401</v>
      </c>
    </row>
    <row r="4" spans="1:13" ht="15" customHeight="1" x14ac:dyDescent="0.2">
      <c r="A4" s="182"/>
      <c r="B4" s="182"/>
      <c r="C4" s="183"/>
      <c r="D4" s="184" t="s">
        <v>279</v>
      </c>
      <c r="E4" s="184" t="s">
        <v>280</v>
      </c>
      <c r="F4" s="175" t="s">
        <v>281</v>
      </c>
      <c r="G4" s="176"/>
      <c r="H4" s="184" t="s">
        <v>286</v>
      </c>
      <c r="I4" s="184" t="s">
        <v>287</v>
      </c>
      <c r="J4" s="188" t="s">
        <v>330</v>
      </c>
      <c r="K4" s="184" t="s">
        <v>351</v>
      </c>
      <c r="L4" s="193"/>
      <c r="M4" s="186"/>
    </row>
    <row r="5" spans="1:13" ht="14.25" customHeight="1" x14ac:dyDescent="0.2">
      <c r="A5" s="182"/>
      <c r="B5" s="182"/>
      <c r="C5" s="183"/>
      <c r="D5" s="184"/>
      <c r="E5" s="184"/>
      <c r="F5" s="177"/>
      <c r="G5" s="178"/>
      <c r="H5" s="184"/>
      <c r="I5" s="184"/>
      <c r="J5" s="189"/>
      <c r="K5" s="184"/>
      <c r="L5" s="193"/>
      <c r="M5" s="186"/>
    </row>
    <row r="6" spans="1:13" ht="63" customHeight="1" x14ac:dyDescent="0.2">
      <c r="A6" s="182"/>
      <c r="B6" s="182"/>
      <c r="C6" s="183"/>
      <c r="D6" s="184"/>
      <c r="E6" s="184"/>
      <c r="F6" s="179"/>
      <c r="G6" s="180"/>
      <c r="H6" s="184"/>
      <c r="I6" s="184"/>
      <c r="J6" s="190"/>
      <c r="K6" s="184"/>
      <c r="L6" s="194"/>
      <c r="M6" s="187"/>
    </row>
    <row r="7" spans="1:13" s="2" customFormat="1" x14ac:dyDescent="0.2">
      <c r="A7" s="191" t="s">
        <v>234</v>
      </c>
      <c r="B7" s="191"/>
      <c r="C7" s="191"/>
      <c r="D7" s="45">
        <f>D10+D9+D8</f>
        <v>31693170048</v>
      </c>
      <c r="E7" s="45">
        <f t="shared" ref="E7:M7" si="0">E10+E9+E8</f>
        <v>8125312031</v>
      </c>
      <c r="F7" s="45">
        <f t="shared" si="0"/>
        <v>28593704414.66</v>
      </c>
      <c r="G7" s="45">
        <f t="shared" si="0"/>
        <v>0</v>
      </c>
      <c r="H7" s="45">
        <f t="shared" si="0"/>
        <v>4579873137</v>
      </c>
      <c r="I7" s="45">
        <f t="shared" si="0"/>
        <v>1511105378</v>
      </c>
      <c r="J7" s="45">
        <f t="shared" si="0"/>
        <v>1719024412.6700001</v>
      </c>
      <c r="K7" s="45">
        <f t="shared" si="0"/>
        <v>76222189421.330002</v>
      </c>
      <c r="L7" s="45">
        <f t="shared" si="0"/>
        <v>5001806370.6300001</v>
      </c>
      <c r="M7" s="45">
        <f t="shared" si="0"/>
        <v>81223995791.960007</v>
      </c>
    </row>
    <row r="8" spans="1:13" s="3" customFormat="1" ht="11.25" customHeight="1" x14ac:dyDescent="0.2">
      <c r="A8" s="5"/>
      <c r="B8" s="5"/>
      <c r="C8" s="11" t="s">
        <v>56</v>
      </c>
      <c r="D8" s="44">
        <f>КС!D9</f>
        <v>5008995250</v>
      </c>
      <c r="E8" s="44">
        <f>'Свод 2024 БП'!E9</f>
        <v>1051208000</v>
      </c>
      <c r="F8" s="44">
        <f>'Свод 2024 БП'!F9</f>
        <v>424280814</v>
      </c>
      <c r="G8" s="46"/>
      <c r="H8" s="44">
        <f>' СМП '!D9</f>
        <v>85663000</v>
      </c>
      <c r="I8" s="44">
        <f>'Гемодиализ '!D9</f>
        <v>198007206</v>
      </c>
      <c r="J8" s="44">
        <f>'Мед.реаб.(АПУ,ДС,КС) '!D9</f>
        <v>508812.67</v>
      </c>
      <c r="K8" s="44">
        <f>D8+E8+F8+H8+I8+J8</f>
        <v>6768663082.6700001</v>
      </c>
      <c r="L8" s="52">
        <v>19605786.410000004</v>
      </c>
      <c r="M8" s="51">
        <f t="shared" ref="M8:M68" si="1">K8+L8</f>
        <v>6788268869.0799999</v>
      </c>
    </row>
    <row r="9" spans="1:13" s="3" customFormat="1" ht="11.25" customHeight="1" x14ac:dyDescent="0.2">
      <c r="A9" s="5"/>
      <c r="B9" s="5"/>
      <c r="C9" s="11" t="s">
        <v>262</v>
      </c>
      <c r="D9" s="44">
        <f>КС!D10</f>
        <v>0</v>
      </c>
      <c r="E9" s="44">
        <f>'Свод 2024 БП'!E10</f>
        <v>0</v>
      </c>
      <c r="F9" s="44">
        <f>'Свод 2024 БП'!F10</f>
        <v>174427606</v>
      </c>
      <c r="G9" s="46"/>
      <c r="H9" s="44">
        <f>' СМП '!D10</f>
        <v>0</v>
      </c>
      <c r="I9" s="44">
        <f>'Гемодиализ '!D10</f>
        <v>0</v>
      </c>
      <c r="J9" s="44">
        <f>'Мед.реаб.(АПУ,ДС,КС) '!D10</f>
        <v>0</v>
      </c>
      <c r="K9" s="44">
        <f>D9+E9+F9+H9+I9+J9</f>
        <v>174427606</v>
      </c>
      <c r="L9" s="52"/>
      <c r="M9" s="51">
        <f t="shared" si="1"/>
        <v>174427606</v>
      </c>
    </row>
    <row r="10" spans="1:13" s="2" customFormat="1" x14ac:dyDescent="0.2">
      <c r="A10" s="191" t="s">
        <v>233</v>
      </c>
      <c r="B10" s="191"/>
      <c r="C10" s="191"/>
      <c r="D10" s="45">
        <f t="shared" ref="D10:M10" si="2">SUM(D11:D148)-D89</f>
        <v>26684174798</v>
      </c>
      <c r="E10" s="45">
        <f t="shared" si="2"/>
        <v>7074104031</v>
      </c>
      <c r="F10" s="45">
        <f t="shared" si="2"/>
        <v>27994995994.66</v>
      </c>
      <c r="G10" s="45">
        <f t="shared" si="2"/>
        <v>0</v>
      </c>
      <c r="H10" s="45">
        <f t="shared" si="2"/>
        <v>4494210137</v>
      </c>
      <c r="I10" s="45">
        <f t="shared" si="2"/>
        <v>1313098172</v>
      </c>
      <c r="J10" s="45">
        <f t="shared" si="2"/>
        <v>1718515600</v>
      </c>
      <c r="K10" s="45">
        <f t="shared" si="2"/>
        <v>69279098732.660004</v>
      </c>
      <c r="L10" s="45">
        <f t="shared" si="2"/>
        <v>4982200584.2200003</v>
      </c>
      <c r="M10" s="45">
        <f t="shared" si="2"/>
        <v>74261299316.880005</v>
      </c>
    </row>
    <row r="11" spans="1:13" s="1" customFormat="1" ht="12" customHeight="1" x14ac:dyDescent="0.2">
      <c r="A11" s="25">
        <v>1</v>
      </c>
      <c r="B11" s="12" t="s">
        <v>59</v>
      </c>
      <c r="C11" s="10" t="s">
        <v>44</v>
      </c>
      <c r="D11" s="44">
        <f>КС!D12</f>
        <v>54425044</v>
      </c>
      <c r="E11" s="44">
        <f>'Свод 2024 БП'!E12</f>
        <v>11757965</v>
      </c>
      <c r="F11" s="44">
        <f>'Свод 2024 БП'!F12</f>
        <v>151994150</v>
      </c>
      <c r="G11" s="44"/>
      <c r="H11" s="44">
        <f>' СМП '!D12</f>
        <v>0</v>
      </c>
      <c r="I11" s="44">
        <f>'Гемодиализ '!D12</f>
        <v>0</v>
      </c>
      <c r="J11" s="44">
        <f>'Мед.реаб.(АПУ,ДС,КС) '!D12</f>
        <v>0</v>
      </c>
      <c r="K11" s="44">
        <f t="shared" ref="K11:K39" si="3">D11+E11+F11+H11+I11+J11</f>
        <v>218177159</v>
      </c>
      <c r="L11" s="51">
        <v>13553996.189999999</v>
      </c>
      <c r="M11" s="51">
        <f t="shared" si="1"/>
        <v>231731155.19</v>
      </c>
    </row>
    <row r="12" spans="1:13" s="1" customFormat="1" x14ac:dyDescent="0.2">
      <c r="A12" s="25">
        <v>2</v>
      </c>
      <c r="B12" s="14" t="s">
        <v>60</v>
      </c>
      <c r="C12" s="10" t="s">
        <v>218</v>
      </c>
      <c r="D12" s="44">
        <f>КС!D13</f>
        <v>43099474</v>
      </c>
      <c r="E12" s="44">
        <f>'Свод 2024 БП'!E13</f>
        <v>12821316</v>
      </c>
      <c r="F12" s="44">
        <f>'Свод 2024 БП'!F13</f>
        <v>146069150</v>
      </c>
      <c r="G12" s="44"/>
      <c r="H12" s="44">
        <f>' СМП '!D13</f>
        <v>0</v>
      </c>
      <c r="I12" s="44">
        <f>'Гемодиализ '!D13</f>
        <v>0</v>
      </c>
      <c r="J12" s="44">
        <f>'Мед.реаб.(АПУ,ДС,КС) '!D13</f>
        <v>0</v>
      </c>
      <c r="K12" s="44">
        <f t="shared" si="3"/>
        <v>201989940</v>
      </c>
      <c r="L12" s="51">
        <v>16869291.27</v>
      </c>
      <c r="M12" s="51">
        <f t="shared" si="1"/>
        <v>218859231.27000001</v>
      </c>
    </row>
    <row r="13" spans="1:13" s="1" customFormat="1" x14ac:dyDescent="0.2">
      <c r="A13" s="25">
        <v>3</v>
      </c>
      <c r="B13" s="26" t="s">
        <v>61</v>
      </c>
      <c r="C13" s="10" t="s">
        <v>5</v>
      </c>
      <c r="D13" s="44">
        <f>КС!D14</f>
        <v>250975024</v>
      </c>
      <c r="E13" s="44">
        <f>'Свод 2024 БП'!E14</f>
        <v>38729415</v>
      </c>
      <c r="F13" s="44">
        <f>'Свод 2024 БП'!F14</f>
        <v>378532929.07999998</v>
      </c>
      <c r="G13" s="44"/>
      <c r="H13" s="44">
        <f>' СМП '!D14</f>
        <v>169125374</v>
      </c>
      <c r="I13" s="44">
        <f>'Гемодиализ '!D14</f>
        <v>0</v>
      </c>
      <c r="J13" s="44">
        <f>'Мед.реаб.(АПУ,ДС,КС) '!D14</f>
        <v>12741379</v>
      </c>
      <c r="K13" s="44">
        <f t="shared" si="3"/>
        <v>850104121.07999992</v>
      </c>
      <c r="L13" s="51">
        <v>38101747.719999999</v>
      </c>
      <c r="M13" s="51">
        <f t="shared" si="1"/>
        <v>888205868.79999995</v>
      </c>
    </row>
    <row r="14" spans="1:13" s="1" customFormat="1" ht="14.25" customHeight="1" x14ac:dyDescent="0.2">
      <c r="A14" s="25">
        <v>4</v>
      </c>
      <c r="B14" s="12" t="s">
        <v>62</v>
      </c>
      <c r="C14" s="10" t="s">
        <v>219</v>
      </c>
      <c r="D14" s="44">
        <f>КС!D15</f>
        <v>47227210</v>
      </c>
      <c r="E14" s="44">
        <f>'Свод 2024 БП'!E15</f>
        <v>13020050</v>
      </c>
      <c r="F14" s="44">
        <f>'Свод 2024 БП'!F15</f>
        <v>166838650</v>
      </c>
      <c r="G14" s="44"/>
      <c r="H14" s="44">
        <f>' СМП '!D15</f>
        <v>0</v>
      </c>
      <c r="I14" s="44">
        <f>'Гемодиализ '!D15</f>
        <v>0</v>
      </c>
      <c r="J14" s="44">
        <f>'Мед.реаб.(АПУ,ДС,КС) '!D15</f>
        <v>0</v>
      </c>
      <c r="K14" s="44">
        <f t="shared" si="3"/>
        <v>227085910</v>
      </c>
      <c r="L14" s="51">
        <v>14154174.66</v>
      </c>
      <c r="M14" s="51">
        <f t="shared" si="1"/>
        <v>241240084.66</v>
      </c>
    </row>
    <row r="15" spans="1:13" s="1" customFormat="1" x14ac:dyDescent="0.2">
      <c r="A15" s="25">
        <v>5</v>
      </c>
      <c r="B15" s="12" t="s">
        <v>63</v>
      </c>
      <c r="C15" s="10" t="s">
        <v>8</v>
      </c>
      <c r="D15" s="44">
        <f>КС!D16</f>
        <v>56313101</v>
      </c>
      <c r="E15" s="44">
        <f>'Свод 2024 БП'!E16</f>
        <v>14762470</v>
      </c>
      <c r="F15" s="44">
        <f>'Свод 2024 БП'!F16</f>
        <v>165431781</v>
      </c>
      <c r="G15" s="44"/>
      <c r="H15" s="44">
        <f>' СМП '!D16</f>
        <v>0</v>
      </c>
      <c r="I15" s="44">
        <f>'Гемодиализ '!D16</f>
        <v>0</v>
      </c>
      <c r="J15" s="44">
        <f>'Мед.реаб.(АПУ,ДС,КС) '!D16</f>
        <v>0</v>
      </c>
      <c r="K15" s="44">
        <f t="shared" si="3"/>
        <v>236507352</v>
      </c>
      <c r="L15" s="51">
        <v>14082589.960000001</v>
      </c>
      <c r="M15" s="51">
        <f t="shared" si="1"/>
        <v>250589941.96000001</v>
      </c>
    </row>
    <row r="16" spans="1:13" s="1" customFormat="1" x14ac:dyDescent="0.2">
      <c r="A16" s="25">
        <v>6</v>
      </c>
      <c r="B16" s="26" t="s">
        <v>64</v>
      </c>
      <c r="C16" s="10" t="s">
        <v>65</v>
      </c>
      <c r="D16" s="44">
        <f>КС!D17</f>
        <v>627203216</v>
      </c>
      <c r="E16" s="44">
        <f>'Свод 2024 БП'!E17</f>
        <v>92028316</v>
      </c>
      <c r="F16" s="44">
        <f>'Свод 2024 БП'!F17</f>
        <v>938659427.60000002</v>
      </c>
      <c r="G16" s="44"/>
      <c r="H16" s="44">
        <f>' СМП '!D17</f>
        <v>357553682</v>
      </c>
      <c r="I16" s="44">
        <f>'Гемодиализ '!D17</f>
        <v>567405</v>
      </c>
      <c r="J16" s="44">
        <f>'Мед.реаб.(АПУ,ДС,КС) '!D17</f>
        <v>36007828</v>
      </c>
      <c r="K16" s="44">
        <f t="shared" si="3"/>
        <v>2052019874.5999999</v>
      </c>
      <c r="L16" s="51">
        <v>65757756.25999999</v>
      </c>
      <c r="M16" s="51">
        <f t="shared" si="1"/>
        <v>2117777630.8599999</v>
      </c>
    </row>
    <row r="17" spans="1:13" s="1" customFormat="1" x14ac:dyDescent="0.2">
      <c r="A17" s="25">
        <v>7</v>
      </c>
      <c r="B17" s="12" t="s">
        <v>66</v>
      </c>
      <c r="C17" s="10" t="s">
        <v>220</v>
      </c>
      <c r="D17" s="44">
        <f>КС!D18</f>
        <v>202396188</v>
      </c>
      <c r="E17" s="44">
        <f>'Свод 2024 БП'!E18</f>
        <v>34871108</v>
      </c>
      <c r="F17" s="44">
        <f>'Свод 2024 БП'!F18</f>
        <v>380000781.27999997</v>
      </c>
      <c r="G17" s="44"/>
      <c r="H17" s="44">
        <f>' СМП '!D18</f>
        <v>0</v>
      </c>
      <c r="I17" s="44">
        <f>'Гемодиализ '!D18</f>
        <v>0</v>
      </c>
      <c r="J17" s="44">
        <f>'Мед.реаб.(АПУ,ДС,КС) '!D18</f>
        <v>19445156</v>
      </c>
      <c r="K17" s="44">
        <f t="shared" si="3"/>
        <v>636713233.27999997</v>
      </c>
      <c r="L17" s="51">
        <v>21068265.649999999</v>
      </c>
      <c r="M17" s="51">
        <f t="shared" si="1"/>
        <v>657781498.92999995</v>
      </c>
    </row>
    <row r="18" spans="1:13" s="1" customFormat="1" x14ac:dyDescent="0.2">
      <c r="A18" s="25">
        <v>8</v>
      </c>
      <c r="B18" s="26" t="s">
        <v>67</v>
      </c>
      <c r="C18" s="10" t="s">
        <v>17</v>
      </c>
      <c r="D18" s="44">
        <f>КС!D19</f>
        <v>40968257</v>
      </c>
      <c r="E18" s="44">
        <f>'Свод 2024 БП'!E19</f>
        <v>15435614</v>
      </c>
      <c r="F18" s="44">
        <f>'Свод 2024 БП'!F19</f>
        <v>162673669</v>
      </c>
      <c r="G18" s="44"/>
      <c r="H18" s="44">
        <f>' СМП '!D19</f>
        <v>0</v>
      </c>
      <c r="I18" s="44">
        <f>'Гемодиализ '!D19</f>
        <v>0</v>
      </c>
      <c r="J18" s="44">
        <f>'Мед.реаб.(АПУ,ДС,КС) '!D19</f>
        <v>0</v>
      </c>
      <c r="K18" s="44">
        <f t="shared" si="3"/>
        <v>219077540</v>
      </c>
      <c r="L18" s="51">
        <v>14282169.689999999</v>
      </c>
      <c r="M18" s="51">
        <f t="shared" si="1"/>
        <v>233359709.69</v>
      </c>
    </row>
    <row r="19" spans="1:13" s="1" customFormat="1" x14ac:dyDescent="0.2">
      <c r="A19" s="25">
        <v>9</v>
      </c>
      <c r="B19" s="26" t="s">
        <v>68</v>
      </c>
      <c r="C19" s="10" t="s">
        <v>6</v>
      </c>
      <c r="D19" s="44">
        <f>КС!D20</f>
        <v>64523333</v>
      </c>
      <c r="E19" s="44">
        <f>'Свод 2024 БП'!E20</f>
        <v>13465347</v>
      </c>
      <c r="F19" s="44">
        <f>'Свод 2024 БП'!F20</f>
        <v>179322937</v>
      </c>
      <c r="G19" s="44"/>
      <c r="H19" s="44">
        <f>' СМП '!D20</f>
        <v>0</v>
      </c>
      <c r="I19" s="44">
        <f>'Гемодиализ '!D20</f>
        <v>0</v>
      </c>
      <c r="J19" s="44">
        <f>'Мед.реаб.(АПУ,ДС,КС) '!D20</f>
        <v>0</v>
      </c>
      <c r="K19" s="44">
        <f t="shared" si="3"/>
        <v>257311617</v>
      </c>
      <c r="L19" s="51">
        <v>15624125.57</v>
      </c>
      <c r="M19" s="51">
        <f t="shared" si="1"/>
        <v>272935742.56999999</v>
      </c>
    </row>
    <row r="20" spans="1:13" s="1" customFormat="1" x14ac:dyDescent="0.2">
      <c r="A20" s="25">
        <v>10</v>
      </c>
      <c r="B20" s="26" t="s">
        <v>69</v>
      </c>
      <c r="C20" s="10" t="s">
        <v>18</v>
      </c>
      <c r="D20" s="44">
        <f>КС!D21</f>
        <v>51727743</v>
      </c>
      <c r="E20" s="44">
        <f>'Свод 2024 БП'!E21</f>
        <v>17153043</v>
      </c>
      <c r="F20" s="44">
        <f>'Свод 2024 БП'!F21</f>
        <v>186133495</v>
      </c>
      <c r="G20" s="44"/>
      <c r="H20" s="44">
        <f>' СМП '!D21</f>
        <v>0</v>
      </c>
      <c r="I20" s="44">
        <f>'Гемодиализ '!D21</f>
        <v>0</v>
      </c>
      <c r="J20" s="44">
        <f>'Мед.реаб.(АПУ,ДС,КС) '!D21</f>
        <v>0</v>
      </c>
      <c r="K20" s="44">
        <f t="shared" si="3"/>
        <v>255014281</v>
      </c>
      <c r="L20" s="51">
        <v>26255031.91</v>
      </c>
      <c r="M20" s="51">
        <f t="shared" si="1"/>
        <v>281269312.91000003</v>
      </c>
    </row>
    <row r="21" spans="1:13" s="1" customFormat="1" x14ac:dyDescent="0.2">
      <c r="A21" s="25">
        <v>11</v>
      </c>
      <c r="B21" s="26" t="s">
        <v>70</v>
      </c>
      <c r="C21" s="10" t="s">
        <v>7</v>
      </c>
      <c r="D21" s="44">
        <f>КС!D22</f>
        <v>54142376</v>
      </c>
      <c r="E21" s="44">
        <f>'Свод 2024 БП'!E22</f>
        <v>13176584</v>
      </c>
      <c r="F21" s="44">
        <f>'Свод 2024 БП'!F22</f>
        <v>157871569</v>
      </c>
      <c r="G21" s="44"/>
      <c r="H21" s="44">
        <f>' СМП '!D22</f>
        <v>0</v>
      </c>
      <c r="I21" s="44">
        <f>'Гемодиализ '!D22</f>
        <v>0</v>
      </c>
      <c r="J21" s="44">
        <f>'Мед.реаб.(АПУ,ДС,КС) '!D22</f>
        <v>0</v>
      </c>
      <c r="K21" s="44">
        <f t="shared" si="3"/>
        <v>225190529</v>
      </c>
      <c r="L21" s="51">
        <v>14231004.09</v>
      </c>
      <c r="M21" s="51">
        <f t="shared" si="1"/>
        <v>239421533.09</v>
      </c>
    </row>
    <row r="22" spans="1:13" s="1" customFormat="1" x14ac:dyDescent="0.2">
      <c r="A22" s="25">
        <v>12</v>
      </c>
      <c r="B22" s="26" t="s">
        <v>71</v>
      </c>
      <c r="C22" s="10" t="s">
        <v>19</v>
      </c>
      <c r="D22" s="44">
        <f>КС!D23</f>
        <v>128239626</v>
      </c>
      <c r="E22" s="44">
        <f>'Свод 2024 БП'!E23</f>
        <v>27744451</v>
      </c>
      <c r="F22" s="44">
        <f>'Свод 2024 БП'!F23</f>
        <v>283320980</v>
      </c>
      <c r="G22" s="44"/>
      <c r="H22" s="44">
        <f>' СМП '!D23</f>
        <v>0</v>
      </c>
      <c r="I22" s="44">
        <f>'Гемодиализ '!D23</f>
        <v>0</v>
      </c>
      <c r="J22" s="44">
        <f>'Мед.реаб.(АПУ,ДС,КС) '!D23</f>
        <v>0</v>
      </c>
      <c r="K22" s="44">
        <f t="shared" si="3"/>
        <v>439305057</v>
      </c>
      <c r="L22" s="51">
        <v>18992576.829999998</v>
      </c>
      <c r="M22" s="51">
        <f t="shared" si="1"/>
        <v>458297633.82999998</v>
      </c>
    </row>
    <row r="23" spans="1:13" s="1" customFormat="1" x14ac:dyDescent="0.2">
      <c r="A23" s="25">
        <v>13</v>
      </c>
      <c r="B23" s="26" t="s">
        <v>241</v>
      </c>
      <c r="C23" s="10" t="s">
        <v>242</v>
      </c>
      <c r="D23" s="44">
        <f>КС!D24</f>
        <v>0</v>
      </c>
      <c r="E23" s="44">
        <f>'Свод 2024 БП'!E24</f>
        <v>0</v>
      </c>
      <c r="F23" s="44">
        <f>'Свод 2024 БП'!F24</f>
        <v>5732609</v>
      </c>
      <c r="G23" s="44"/>
      <c r="H23" s="44">
        <f>' СМП '!D24</f>
        <v>0</v>
      </c>
      <c r="I23" s="44">
        <f>'Гемодиализ '!D24</f>
        <v>0</v>
      </c>
      <c r="J23" s="44">
        <f>'Мед.реаб.(АПУ,ДС,КС) '!D24</f>
        <v>0</v>
      </c>
      <c r="K23" s="44">
        <f t="shared" si="3"/>
        <v>5732609</v>
      </c>
      <c r="L23" s="51">
        <v>0</v>
      </c>
      <c r="M23" s="51">
        <f t="shared" si="1"/>
        <v>5732609</v>
      </c>
    </row>
    <row r="24" spans="1:13" s="1" customFormat="1" x14ac:dyDescent="0.2">
      <c r="A24" s="25">
        <v>14</v>
      </c>
      <c r="B24" s="26" t="s">
        <v>72</v>
      </c>
      <c r="C24" s="10" t="s">
        <v>22</v>
      </c>
      <c r="D24" s="44">
        <f>КС!D25</f>
        <v>59799722</v>
      </c>
      <c r="E24" s="44">
        <f>'Свод 2024 БП'!E25</f>
        <v>18774112</v>
      </c>
      <c r="F24" s="44">
        <f>'Свод 2024 БП'!F25</f>
        <v>189191116</v>
      </c>
      <c r="G24" s="44"/>
      <c r="H24" s="44">
        <f>' СМП '!D25</f>
        <v>0</v>
      </c>
      <c r="I24" s="44">
        <f>'Гемодиализ '!D25</f>
        <v>0</v>
      </c>
      <c r="J24" s="44">
        <f>'Мед.реаб.(АПУ,ДС,КС) '!D25</f>
        <v>0</v>
      </c>
      <c r="K24" s="44">
        <f t="shared" si="3"/>
        <v>267764950</v>
      </c>
      <c r="L24" s="51">
        <v>15642932.619999999</v>
      </c>
      <c r="M24" s="51">
        <f t="shared" si="1"/>
        <v>283407882.62</v>
      </c>
    </row>
    <row r="25" spans="1:13" s="1" customFormat="1" x14ac:dyDescent="0.2">
      <c r="A25" s="25">
        <v>15</v>
      </c>
      <c r="B25" s="26" t="s">
        <v>73</v>
      </c>
      <c r="C25" s="10" t="s">
        <v>10</v>
      </c>
      <c r="D25" s="44">
        <f>КС!D26</f>
        <v>79301293</v>
      </c>
      <c r="E25" s="44">
        <f>'Свод 2024 БП'!E26</f>
        <v>24180216</v>
      </c>
      <c r="F25" s="44">
        <f>'Свод 2024 БП'!F26</f>
        <v>280796960</v>
      </c>
      <c r="G25" s="44"/>
      <c r="H25" s="44">
        <f>' СМП '!D26</f>
        <v>0</v>
      </c>
      <c r="I25" s="44">
        <f>'Гемодиализ '!D26</f>
        <v>0</v>
      </c>
      <c r="J25" s="44">
        <f>'Мед.реаб.(АПУ,ДС,КС) '!D26</f>
        <v>0</v>
      </c>
      <c r="K25" s="44">
        <f t="shared" si="3"/>
        <v>384278469</v>
      </c>
      <c r="L25" s="51">
        <v>27952709.379999999</v>
      </c>
      <c r="M25" s="51">
        <f t="shared" si="1"/>
        <v>412231178.38</v>
      </c>
    </row>
    <row r="26" spans="1:13" s="1" customFormat="1" x14ac:dyDescent="0.2">
      <c r="A26" s="25">
        <v>16</v>
      </c>
      <c r="B26" s="26" t="s">
        <v>74</v>
      </c>
      <c r="C26" s="10" t="s">
        <v>221</v>
      </c>
      <c r="D26" s="44">
        <f>КС!D27</f>
        <v>134070795</v>
      </c>
      <c r="E26" s="44">
        <f>'Свод 2024 БП'!E27</f>
        <v>32961765</v>
      </c>
      <c r="F26" s="44">
        <f>'Свод 2024 БП'!F27</f>
        <v>357755368</v>
      </c>
      <c r="G26" s="44"/>
      <c r="H26" s="44">
        <f>' СМП '!D27</f>
        <v>0</v>
      </c>
      <c r="I26" s="44">
        <f>'Гемодиализ '!D27</f>
        <v>0</v>
      </c>
      <c r="J26" s="44">
        <f>'Мед.реаб.(АПУ,ДС,КС) '!D27</f>
        <v>0</v>
      </c>
      <c r="K26" s="44">
        <f t="shared" si="3"/>
        <v>524787928</v>
      </c>
      <c r="L26" s="51">
        <v>25640677.890000001</v>
      </c>
      <c r="M26" s="51">
        <f t="shared" si="1"/>
        <v>550428605.88999999</v>
      </c>
    </row>
    <row r="27" spans="1:13" s="1" customFormat="1" x14ac:dyDescent="0.2">
      <c r="A27" s="25">
        <v>17</v>
      </c>
      <c r="B27" s="26" t="s">
        <v>75</v>
      </c>
      <c r="C27" s="10" t="s">
        <v>9</v>
      </c>
      <c r="D27" s="44">
        <f>КС!D28</f>
        <v>625648382</v>
      </c>
      <c r="E27" s="44">
        <f>'Свод 2024 БП'!E28</f>
        <v>78484806</v>
      </c>
      <c r="F27" s="44">
        <f>'Свод 2024 БП'!F28</f>
        <v>676626604.74000001</v>
      </c>
      <c r="G27" s="44"/>
      <c r="H27" s="44">
        <f>' СМП '!D28</f>
        <v>244764343</v>
      </c>
      <c r="I27" s="44">
        <f>'Гемодиализ '!D28</f>
        <v>0</v>
      </c>
      <c r="J27" s="44">
        <f>'Мед.реаб.(АПУ,ДС,КС) '!D28</f>
        <v>44285582</v>
      </c>
      <c r="K27" s="44">
        <f t="shared" si="3"/>
        <v>1669809717.74</v>
      </c>
      <c r="L27" s="51">
        <v>50481688.640000001</v>
      </c>
      <c r="M27" s="51">
        <f t="shared" si="1"/>
        <v>1720291406.3800001</v>
      </c>
    </row>
    <row r="28" spans="1:13" s="1" customFormat="1" x14ac:dyDescent="0.2">
      <c r="A28" s="25">
        <v>18</v>
      </c>
      <c r="B28" s="12" t="s">
        <v>76</v>
      </c>
      <c r="C28" s="10" t="s">
        <v>11</v>
      </c>
      <c r="D28" s="44">
        <f>КС!D29</f>
        <v>31231191</v>
      </c>
      <c r="E28" s="44">
        <f>'Свод 2024 БП'!E29</f>
        <v>10906466</v>
      </c>
      <c r="F28" s="44">
        <f>'Свод 2024 БП'!F29</f>
        <v>122861507</v>
      </c>
      <c r="G28" s="44"/>
      <c r="H28" s="44">
        <f>' СМП '!D29</f>
        <v>0</v>
      </c>
      <c r="I28" s="44">
        <f>'Гемодиализ '!D29</f>
        <v>0</v>
      </c>
      <c r="J28" s="44">
        <f>'Мед.реаб.(АПУ,ДС,КС) '!D29</f>
        <v>0</v>
      </c>
      <c r="K28" s="44">
        <f t="shared" si="3"/>
        <v>164999164</v>
      </c>
      <c r="L28" s="51">
        <v>9199993.5800000001</v>
      </c>
      <c r="M28" s="51">
        <f t="shared" si="1"/>
        <v>174199157.58000001</v>
      </c>
    </row>
    <row r="29" spans="1:13" s="1" customFormat="1" x14ac:dyDescent="0.2">
      <c r="A29" s="25">
        <v>19</v>
      </c>
      <c r="B29" s="12" t="s">
        <v>77</v>
      </c>
      <c r="C29" s="10" t="s">
        <v>222</v>
      </c>
      <c r="D29" s="44">
        <f>КС!D30</f>
        <v>30268246</v>
      </c>
      <c r="E29" s="44">
        <f>'Свод 2024 БП'!E30</f>
        <v>8013481</v>
      </c>
      <c r="F29" s="44">
        <f>'Свод 2024 БП'!F30</f>
        <v>104229942</v>
      </c>
      <c r="G29" s="44"/>
      <c r="H29" s="44">
        <f>' СМП '!D30</f>
        <v>0</v>
      </c>
      <c r="I29" s="44">
        <f>'Гемодиализ '!D30</f>
        <v>0</v>
      </c>
      <c r="J29" s="44">
        <f>'Мед.реаб.(АПУ,ДС,КС) '!D30</f>
        <v>0</v>
      </c>
      <c r="K29" s="44">
        <f t="shared" si="3"/>
        <v>142511669</v>
      </c>
      <c r="L29" s="51">
        <v>14577863.68</v>
      </c>
      <c r="M29" s="51">
        <f t="shared" si="1"/>
        <v>157089532.68000001</v>
      </c>
    </row>
    <row r="30" spans="1:13" s="1" customFormat="1" x14ac:dyDescent="0.2">
      <c r="A30" s="25">
        <v>20</v>
      </c>
      <c r="B30" s="12" t="s">
        <v>78</v>
      </c>
      <c r="C30" s="10" t="s">
        <v>79</v>
      </c>
      <c r="D30" s="44">
        <f>КС!D31</f>
        <v>208926669</v>
      </c>
      <c r="E30" s="44">
        <f>'Свод 2024 БП'!E31</f>
        <v>41760557</v>
      </c>
      <c r="F30" s="44">
        <f>'Свод 2024 БП'!F31</f>
        <v>446551816.77999997</v>
      </c>
      <c r="G30" s="44"/>
      <c r="H30" s="44">
        <f>' СМП '!D31</f>
        <v>0</v>
      </c>
      <c r="I30" s="44">
        <f>'Гемодиализ '!D31</f>
        <v>0</v>
      </c>
      <c r="J30" s="44">
        <f>'Мед.реаб.(АПУ,ДС,КС) '!D31</f>
        <v>18074508</v>
      </c>
      <c r="K30" s="44">
        <f t="shared" si="3"/>
        <v>715313550.77999997</v>
      </c>
      <c r="L30" s="51">
        <v>46155562.439999998</v>
      </c>
      <c r="M30" s="51">
        <f t="shared" si="1"/>
        <v>761469113.22000003</v>
      </c>
    </row>
    <row r="31" spans="1:13" s="1" customFormat="1" x14ac:dyDescent="0.2">
      <c r="A31" s="25">
        <v>21</v>
      </c>
      <c r="B31" s="12" t="s">
        <v>80</v>
      </c>
      <c r="C31" s="10" t="s">
        <v>40</v>
      </c>
      <c r="D31" s="44">
        <f>КС!D32</f>
        <v>375715635</v>
      </c>
      <c r="E31" s="44">
        <f>'Свод 2024 БП'!E32</f>
        <v>41117312</v>
      </c>
      <c r="F31" s="44">
        <f>'Свод 2024 БП'!F32</f>
        <v>379341591</v>
      </c>
      <c r="G31" s="44"/>
      <c r="H31" s="44">
        <f>' СМП '!D32</f>
        <v>168098146</v>
      </c>
      <c r="I31" s="44">
        <f>'Гемодиализ '!D32</f>
        <v>0</v>
      </c>
      <c r="J31" s="44">
        <f>'Мед.реаб.(АПУ,ДС,КС) '!D32</f>
        <v>6589636</v>
      </c>
      <c r="K31" s="44">
        <f t="shared" si="3"/>
        <v>970862320</v>
      </c>
      <c r="L31" s="51">
        <v>58798895.909999996</v>
      </c>
      <c r="M31" s="51">
        <f t="shared" si="1"/>
        <v>1029661215.91</v>
      </c>
    </row>
    <row r="32" spans="1:13" s="1" customFormat="1" x14ac:dyDescent="0.2">
      <c r="A32" s="25">
        <v>22</v>
      </c>
      <c r="B32" s="26" t="s">
        <v>81</v>
      </c>
      <c r="C32" s="10" t="s">
        <v>82</v>
      </c>
      <c r="D32" s="44">
        <f>КС!D33</f>
        <v>0</v>
      </c>
      <c r="E32" s="44">
        <f>'Свод 2024 БП'!E33</f>
        <v>8794543</v>
      </c>
      <c r="F32" s="44">
        <f>'Свод 2024 БП'!F33</f>
        <v>135779768</v>
      </c>
      <c r="G32" s="44"/>
      <c r="H32" s="44">
        <f>' СМП '!D33</f>
        <v>26859788</v>
      </c>
      <c r="I32" s="44">
        <f>'Гемодиализ '!D33</f>
        <v>0</v>
      </c>
      <c r="J32" s="44">
        <f>'Мед.реаб.(АПУ,ДС,КС) '!D33</f>
        <v>0</v>
      </c>
      <c r="K32" s="44">
        <f t="shared" si="3"/>
        <v>171434099</v>
      </c>
      <c r="L32" s="51">
        <v>0</v>
      </c>
      <c r="M32" s="51">
        <f t="shared" si="1"/>
        <v>171434099</v>
      </c>
    </row>
    <row r="33" spans="1:13" s="1" customFormat="1" ht="12" customHeight="1" x14ac:dyDescent="0.2">
      <c r="A33" s="25">
        <v>23</v>
      </c>
      <c r="B33" s="26" t="s">
        <v>83</v>
      </c>
      <c r="C33" s="10" t="s">
        <v>84</v>
      </c>
      <c r="D33" s="44">
        <f>КС!D34</f>
        <v>0</v>
      </c>
      <c r="E33" s="44">
        <f>'Свод 2024 БП'!E34</f>
        <v>0</v>
      </c>
      <c r="F33" s="44">
        <f>'Свод 2024 БП'!F34</f>
        <v>6031349</v>
      </c>
      <c r="G33" s="44"/>
      <c r="H33" s="44">
        <f>' СМП '!D34</f>
        <v>0</v>
      </c>
      <c r="I33" s="44">
        <f>'Гемодиализ '!D34</f>
        <v>0</v>
      </c>
      <c r="J33" s="44">
        <f>'Мед.реаб.(АПУ,ДС,КС) '!D34</f>
        <v>0</v>
      </c>
      <c r="K33" s="44">
        <f t="shared" si="3"/>
        <v>6031349</v>
      </c>
      <c r="L33" s="51">
        <v>0</v>
      </c>
      <c r="M33" s="51">
        <f t="shared" si="1"/>
        <v>6031349</v>
      </c>
    </row>
    <row r="34" spans="1:13" s="1" customFormat="1" ht="24" x14ac:dyDescent="0.2">
      <c r="A34" s="25">
        <v>24</v>
      </c>
      <c r="B34" s="26" t="s">
        <v>85</v>
      </c>
      <c r="C34" s="10" t="s">
        <v>86</v>
      </c>
      <c r="D34" s="44">
        <f>КС!D35</f>
        <v>0</v>
      </c>
      <c r="E34" s="44">
        <f>'Свод 2024 БП'!E35</f>
        <v>0</v>
      </c>
      <c r="F34" s="44">
        <f>'Свод 2024 БП'!F35</f>
        <v>0</v>
      </c>
      <c r="G34" s="44"/>
      <c r="H34" s="44">
        <f>' СМП '!D35</f>
        <v>0</v>
      </c>
      <c r="I34" s="44">
        <f>'Гемодиализ '!D35</f>
        <v>0</v>
      </c>
      <c r="J34" s="44">
        <f>'Мед.реаб.(АПУ,ДС,КС) '!D35</f>
        <v>19502440</v>
      </c>
      <c r="K34" s="44">
        <f t="shared" si="3"/>
        <v>19502440</v>
      </c>
      <c r="L34" s="51">
        <v>0</v>
      </c>
      <c r="M34" s="51">
        <f t="shared" si="1"/>
        <v>19502440</v>
      </c>
    </row>
    <row r="35" spans="1:13" s="1" customFormat="1" x14ac:dyDescent="0.2">
      <c r="A35" s="25">
        <v>25</v>
      </c>
      <c r="B35" s="12" t="s">
        <v>87</v>
      </c>
      <c r="C35" s="10" t="s">
        <v>88</v>
      </c>
      <c r="D35" s="44">
        <f>КС!D36</f>
        <v>1511576860</v>
      </c>
      <c r="E35" s="44">
        <f>'Свод 2024 БП'!E36</f>
        <v>154005168</v>
      </c>
      <c r="F35" s="44">
        <f>'Свод 2024 БП'!F36</f>
        <v>1523657787</v>
      </c>
      <c r="G35" s="44"/>
      <c r="H35" s="44">
        <f>' СМП '!D36</f>
        <v>0</v>
      </c>
      <c r="I35" s="44">
        <f>'Гемодиализ '!D36</f>
        <v>866179</v>
      </c>
      <c r="J35" s="44">
        <f>'Мед.реаб.(АПУ,ДС,КС) '!D36</f>
        <v>36314408</v>
      </c>
      <c r="K35" s="44">
        <f t="shared" si="3"/>
        <v>3226420402</v>
      </c>
      <c r="L35" s="51">
        <v>61239205.07</v>
      </c>
      <c r="M35" s="51">
        <f t="shared" si="1"/>
        <v>3287659607.0700002</v>
      </c>
    </row>
    <row r="36" spans="1:13" s="1" customFormat="1" ht="15.75" customHeight="1" x14ac:dyDescent="0.2">
      <c r="A36" s="25">
        <v>26</v>
      </c>
      <c r="B36" s="26" t="s">
        <v>89</v>
      </c>
      <c r="C36" s="10" t="s">
        <v>90</v>
      </c>
      <c r="D36" s="44">
        <f>КС!D37</f>
        <v>96215533</v>
      </c>
      <c r="E36" s="44">
        <f>'Свод 2024 БП'!E37</f>
        <v>39679712</v>
      </c>
      <c r="F36" s="44">
        <f>'Свод 2024 БП'!F37</f>
        <v>253467643</v>
      </c>
      <c r="G36" s="44"/>
      <c r="H36" s="44">
        <f>' СМП '!D37</f>
        <v>0</v>
      </c>
      <c r="I36" s="44">
        <f>'Гемодиализ '!D37</f>
        <v>0</v>
      </c>
      <c r="J36" s="44">
        <f>'Мед.реаб.(АПУ,ДС,КС) '!D37</f>
        <v>36199072</v>
      </c>
      <c r="K36" s="44">
        <f t="shared" si="3"/>
        <v>425561960</v>
      </c>
      <c r="L36" s="51">
        <v>3415784.76</v>
      </c>
      <c r="M36" s="51">
        <f t="shared" si="1"/>
        <v>428977744.75999999</v>
      </c>
    </row>
    <row r="37" spans="1:13" s="1" customFormat="1" x14ac:dyDescent="0.2">
      <c r="A37" s="25">
        <v>27</v>
      </c>
      <c r="B37" s="14" t="s">
        <v>91</v>
      </c>
      <c r="C37" s="10" t="s">
        <v>92</v>
      </c>
      <c r="D37" s="44">
        <f>КС!D38</f>
        <v>0</v>
      </c>
      <c r="E37" s="44">
        <f>'Свод 2024 БП'!E38</f>
        <v>0</v>
      </c>
      <c r="F37" s="44">
        <f>'Свод 2024 БП'!F38</f>
        <v>188555479</v>
      </c>
      <c r="G37" s="44"/>
      <c r="H37" s="44">
        <f>' СМП '!D38</f>
        <v>0</v>
      </c>
      <c r="I37" s="44">
        <f>'Гемодиализ '!D38</f>
        <v>0</v>
      </c>
      <c r="J37" s="44">
        <f>'Мед.реаб.(АПУ,ДС,КС) '!D38</f>
        <v>0</v>
      </c>
      <c r="K37" s="44">
        <f t="shared" si="3"/>
        <v>188555479</v>
      </c>
      <c r="L37" s="51">
        <v>0</v>
      </c>
      <c r="M37" s="51">
        <f t="shared" si="1"/>
        <v>188555479</v>
      </c>
    </row>
    <row r="38" spans="1:13" s="1" customFormat="1" x14ac:dyDescent="0.2">
      <c r="A38" s="25">
        <v>28</v>
      </c>
      <c r="B38" s="12" t="s">
        <v>93</v>
      </c>
      <c r="C38" s="43" t="s">
        <v>277</v>
      </c>
      <c r="D38" s="44">
        <f>КС!D39</f>
        <v>0</v>
      </c>
      <c r="E38" s="44">
        <f>'Свод 2024 БП'!E39</f>
        <v>0</v>
      </c>
      <c r="F38" s="44">
        <f>'Свод 2024 БП'!F39</f>
        <v>0</v>
      </c>
      <c r="G38" s="44"/>
      <c r="H38" s="44">
        <f>' СМП '!D39</f>
        <v>727860042</v>
      </c>
      <c r="I38" s="44">
        <f>'Гемодиализ '!D39</f>
        <v>0</v>
      </c>
      <c r="J38" s="44">
        <f>'Мед.реаб.(АПУ,ДС,КС) '!D39</f>
        <v>0</v>
      </c>
      <c r="K38" s="44">
        <f t="shared" si="3"/>
        <v>727860042</v>
      </c>
      <c r="L38" s="51">
        <v>0</v>
      </c>
      <c r="M38" s="51">
        <f t="shared" si="1"/>
        <v>727860042</v>
      </c>
    </row>
    <row r="39" spans="1:13" s="1" customFormat="1" x14ac:dyDescent="0.2">
      <c r="A39" s="25">
        <v>29</v>
      </c>
      <c r="B39" s="14" t="s">
        <v>94</v>
      </c>
      <c r="C39" s="10" t="s">
        <v>41</v>
      </c>
      <c r="D39" s="44">
        <f>КС!D40</f>
        <v>432118743</v>
      </c>
      <c r="E39" s="44">
        <f>'Свод 2024 БП'!E40</f>
        <v>53754211</v>
      </c>
      <c r="F39" s="44">
        <f>'Свод 2024 БП'!F40</f>
        <v>547698854.42000008</v>
      </c>
      <c r="G39" s="44"/>
      <c r="H39" s="44">
        <f>' СМП '!D40</f>
        <v>244848411</v>
      </c>
      <c r="I39" s="44">
        <f>'Гемодиализ '!D40</f>
        <v>0</v>
      </c>
      <c r="J39" s="44">
        <f>'Мед.реаб.(АПУ,ДС,КС) '!D40</f>
        <v>15776629</v>
      </c>
      <c r="K39" s="44">
        <f t="shared" si="3"/>
        <v>1294196848.4200001</v>
      </c>
      <c r="L39" s="51">
        <v>54312101.550000004</v>
      </c>
      <c r="M39" s="51">
        <f t="shared" si="1"/>
        <v>1348508949.97</v>
      </c>
    </row>
    <row r="40" spans="1:13" s="1" customFormat="1" x14ac:dyDescent="0.2">
      <c r="A40" s="25">
        <v>30</v>
      </c>
      <c r="B40" s="12" t="s">
        <v>95</v>
      </c>
      <c r="C40" s="10" t="s">
        <v>39</v>
      </c>
      <c r="D40" s="44">
        <f>КС!D41</f>
        <v>543927509</v>
      </c>
      <c r="E40" s="44">
        <f>'Свод 2024 БП'!E41</f>
        <v>72382425</v>
      </c>
      <c r="F40" s="44">
        <f>'Свод 2024 БП'!F41</f>
        <v>723556241.38</v>
      </c>
      <c r="G40" s="44"/>
      <c r="H40" s="44">
        <f>' СМП '!D41</f>
        <v>0</v>
      </c>
      <c r="I40" s="44">
        <f>'Гемодиализ '!D41</f>
        <v>0</v>
      </c>
      <c r="J40" s="44">
        <f>'Мед.реаб.(АПУ,ДС,КС) '!D41</f>
        <v>5882473</v>
      </c>
      <c r="K40" s="44">
        <f t="shared" ref="K40:K70" si="4">D40+E40+F40+H40+I40+J40</f>
        <v>1345748648.3800001</v>
      </c>
      <c r="L40" s="51">
        <v>59716355.510000005</v>
      </c>
      <c r="M40" s="51">
        <f t="shared" si="1"/>
        <v>1405465003.8900001</v>
      </c>
    </row>
    <row r="41" spans="1:13" s="1" customFormat="1" x14ac:dyDescent="0.2">
      <c r="A41" s="25">
        <v>31</v>
      </c>
      <c r="B41" s="14" t="s">
        <v>96</v>
      </c>
      <c r="C41" s="10" t="s">
        <v>16</v>
      </c>
      <c r="D41" s="44">
        <f>КС!D42</f>
        <v>51233392</v>
      </c>
      <c r="E41" s="44">
        <f>'Свод 2024 БП'!E42</f>
        <v>14372180</v>
      </c>
      <c r="F41" s="44">
        <f>'Свод 2024 БП'!F42</f>
        <v>179136288</v>
      </c>
      <c r="G41" s="44"/>
      <c r="H41" s="44">
        <f>' СМП '!D42</f>
        <v>0</v>
      </c>
      <c r="I41" s="44">
        <f>'Гемодиализ '!D42</f>
        <v>0</v>
      </c>
      <c r="J41" s="44">
        <f>'Мед.реаб.(АПУ,ДС,КС) '!D42</f>
        <v>0</v>
      </c>
      <c r="K41" s="44">
        <f t="shared" si="4"/>
        <v>244741860</v>
      </c>
      <c r="L41" s="51">
        <v>22784578.439999998</v>
      </c>
      <c r="M41" s="51">
        <f t="shared" si="1"/>
        <v>267526438.44</v>
      </c>
    </row>
    <row r="42" spans="1:13" s="1" customFormat="1" x14ac:dyDescent="0.2">
      <c r="A42" s="25">
        <v>32</v>
      </c>
      <c r="B42" s="26" t="s">
        <v>97</v>
      </c>
      <c r="C42" s="10" t="s">
        <v>21</v>
      </c>
      <c r="D42" s="44">
        <f>КС!D43</f>
        <v>383054474</v>
      </c>
      <c r="E42" s="44">
        <f>'Свод 2024 БП'!E43</f>
        <v>54624005</v>
      </c>
      <c r="F42" s="44">
        <f>'Свод 2024 БП'!F43</f>
        <v>482106099</v>
      </c>
      <c r="G42" s="44"/>
      <c r="H42" s="44">
        <f>' СМП '!D43</f>
        <v>0</v>
      </c>
      <c r="I42" s="44">
        <f>'Гемодиализ '!D43</f>
        <v>0</v>
      </c>
      <c r="J42" s="44">
        <f>'Мед.реаб.(АПУ,ДС,КС) '!D43</f>
        <v>14802469</v>
      </c>
      <c r="K42" s="44">
        <f t="shared" si="4"/>
        <v>934587047</v>
      </c>
      <c r="L42" s="51">
        <v>38458080.019999996</v>
      </c>
      <c r="M42" s="51">
        <f t="shared" si="1"/>
        <v>973045127.01999998</v>
      </c>
    </row>
    <row r="43" spans="1:13" s="1" customFormat="1" x14ac:dyDescent="0.2">
      <c r="A43" s="25">
        <v>33</v>
      </c>
      <c r="B43" s="14" t="s">
        <v>98</v>
      </c>
      <c r="C43" s="10" t="s">
        <v>25</v>
      </c>
      <c r="D43" s="44">
        <f>КС!D44</f>
        <v>63457535</v>
      </c>
      <c r="E43" s="44">
        <f>'Свод 2024 БП'!E44</f>
        <v>19494168</v>
      </c>
      <c r="F43" s="44">
        <f>'Свод 2024 БП'!F44</f>
        <v>213407412</v>
      </c>
      <c r="G43" s="44"/>
      <c r="H43" s="44">
        <f>' СМП '!D44</f>
        <v>0</v>
      </c>
      <c r="I43" s="44">
        <f>'Гемодиализ '!D44</f>
        <v>0</v>
      </c>
      <c r="J43" s="44">
        <f>'Мед.реаб.(АПУ,ДС,КС) '!D44</f>
        <v>0</v>
      </c>
      <c r="K43" s="44">
        <f t="shared" si="4"/>
        <v>296359115</v>
      </c>
      <c r="L43" s="51">
        <v>20630267.030000001</v>
      </c>
      <c r="M43" s="51">
        <f t="shared" si="1"/>
        <v>316989382.02999997</v>
      </c>
    </row>
    <row r="44" spans="1:13" s="1" customFormat="1" x14ac:dyDescent="0.2">
      <c r="A44" s="25">
        <v>34</v>
      </c>
      <c r="B44" s="12" t="s">
        <v>99</v>
      </c>
      <c r="C44" s="10" t="s">
        <v>223</v>
      </c>
      <c r="D44" s="44">
        <f>КС!D45</f>
        <v>226078382</v>
      </c>
      <c r="E44" s="44">
        <f>'Свод 2024 БП'!E45</f>
        <v>50430156</v>
      </c>
      <c r="F44" s="44">
        <f>'Свод 2024 БП'!F45</f>
        <v>500922405</v>
      </c>
      <c r="G44" s="44"/>
      <c r="H44" s="44">
        <f>' СМП '!D45</f>
        <v>0</v>
      </c>
      <c r="I44" s="44">
        <f>'Гемодиализ '!D45</f>
        <v>0</v>
      </c>
      <c r="J44" s="44">
        <f>'Мед.реаб.(АПУ,ДС,КС) '!D45</f>
        <v>3609304</v>
      </c>
      <c r="K44" s="44">
        <f t="shared" si="4"/>
        <v>781040247</v>
      </c>
      <c r="L44" s="51">
        <v>58864609.219999999</v>
      </c>
      <c r="M44" s="51">
        <f t="shared" si="1"/>
        <v>839904856.22000003</v>
      </c>
    </row>
    <row r="45" spans="1:13" s="1" customFormat="1" x14ac:dyDescent="0.2">
      <c r="A45" s="25">
        <v>35</v>
      </c>
      <c r="B45" s="15" t="s">
        <v>100</v>
      </c>
      <c r="C45" s="16" t="s">
        <v>224</v>
      </c>
      <c r="D45" s="44">
        <f>КС!D46</f>
        <v>64177950</v>
      </c>
      <c r="E45" s="44">
        <f>'Свод 2024 БП'!E46</f>
        <v>17711399</v>
      </c>
      <c r="F45" s="44">
        <f>'Свод 2024 БП'!F46</f>
        <v>210763566</v>
      </c>
      <c r="G45" s="44"/>
      <c r="H45" s="44">
        <f>' СМП '!D46</f>
        <v>0</v>
      </c>
      <c r="I45" s="44">
        <f>'Гемодиализ '!D46</f>
        <v>0</v>
      </c>
      <c r="J45" s="44">
        <f>'Мед.реаб.(АПУ,ДС,КС) '!D46</f>
        <v>0</v>
      </c>
      <c r="K45" s="44">
        <f t="shared" si="4"/>
        <v>292652915</v>
      </c>
      <c r="L45" s="51">
        <v>17761694.93</v>
      </c>
      <c r="M45" s="51">
        <f t="shared" si="1"/>
        <v>310414609.93000001</v>
      </c>
    </row>
    <row r="46" spans="1:13" s="1" customFormat="1" x14ac:dyDescent="0.2">
      <c r="A46" s="25">
        <v>36</v>
      </c>
      <c r="B46" s="12" t="s">
        <v>101</v>
      </c>
      <c r="C46" s="10" t="s">
        <v>225</v>
      </c>
      <c r="D46" s="44">
        <f>КС!D47</f>
        <v>41155919</v>
      </c>
      <c r="E46" s="44">
        <f>'Свод 2024 БП'!E47</f>
        <v>10544821</v>
      </c>
      <c r="F46" s="44">
        <f>'Свод 2024 БП'!F47</f>
        <v>134500390</v>
      </c>
      <c r="G46" s="44"/>
      <c r="H46" s="44">
        <f>' СМП '!D47</f>
        <v>0</v>
      </c>
      <c r="I46" s="44">
        <f>'Гемодиализ '!D47</f>
        <v>0</v>
      </c>
      <c r="J46" s="44">
        <f>'Мед.реаб.(АПУ,ДС,КС) '!D47</f>
        <v>0</v>
      </c>
      <c r="K46" s="44">
        <f t="shared" si="4"/>
        <v>186201130</v>
      </c>
      <c r="L46" s="51">
        <v>13745074.159999998</v>
      </c>
      <c r="M46" s="51">
        <f t="shared" si="1"/>
        <v>199946204.16</v>
      </c>
    </row>
    <row r="47" spans="1:13" s="1" customFormat="1" x14ac:dyDescent="0.2">
      <c r="A47" s="25">
        <v>37</v>
      </c>
      <c r="B47" s="12" t="s">
        <v>102</v>
      </c>
      <c r="C47" s="10" t="s">
        <v>24</v>
      </c>
      <c r="D47" s="44">
        <f>КС!D48</f>
        <v>56440719</v>
      </c>
      <c r="E47" s="44">
        <f>'Свод 2024 БП'!E48</f>
        <v>19143017</v>
      </c>
      <c r="F47" s="44">
        <f>'Свод 2024 БП'!F48</f>
        <v>230590282</v>
      </c>
      <c r="G47" s="44"/>
      <c r="H47" s="44">
        <f>' СМП '!D48</f>
        <v>0</v>
      </c>
      <c r="I47" s="44">
        <f>'Гемодиализ '!D48</f>
        <v>0</v>
      </c>
      <c r="J47" s="44">
        <f>'Мед.реаб.(АПУ,ДС,КС) '!D48</f>
        <v>1200282</v>
      </c>
      <c r="K47" s="44">
        <f t="shared" si="4"/>
        <v>307374300</v>
      </c>
      <c r="L47" s="51">
        <v>16506304.08</v>
      </c>
      <c r="M47" s="51">
        <f t="shared" si="1"/>
        <v>323880604.07999998</v>
      </c>
    </row>
    <row r="48" spans="1:13" s="1" customFormat="1" x14ac:dyDescent="0.2">
      <c r="A48" s="25">
        <v>38</v>
      </c>
      <c r="B48" s="26" t="s">
        <v>103</v>
      </c>
      <c r="C48" s="10" t="s">
        <v>20</v>
      </c>
      <c r="D48" s="44">
        <f>КС!D49</f>
        <v>30069714</v>
      </c>
      <c r="E48" s="44">
        <f>'Свод 2024 БП'!E49</f>
        <v>8666599</v>
      </c>
      <c r="F48" s="44">
        <f>'Свод 2024 БП'!F49</f>
        <v>115695160</v>
      </c>
      <c r="G48" s="44"/>
      <c r="H48" s="44">
        <f>' СМП '!D49</f>
        <v>0</v>
      </c>
      <c r="I48" s="44">
        <f>'Гемодиализ '!D49</f>
        <v>0</v>
      </c>
      <c r="J48" s="44">
        <f>'Мед.реаб.(АПУ,ДС,КС) '!D49</f>
        <v>0</v>
      </c>
      <c r="K48" s="44">
        <f t="shared" si="4"/>
        <v>154431473</v>
      </c>
      <c r="L48" s="51">
        <v>13882896.559999999</v>
      </c>
      <c r="M48" s="51">
        <f t="shared" si="1"/>
        <v>168314369.56</v>
      </c>
    </row>
    <row r="49" spans="1:13" s="1" customFormat="1" x14ac:dyDescent="0.2">
      <c r="A49" s="25">
        <v>39</v>
      </c>
      <c r="B49" s="14" t="s">
        <v>104</v>
      </c>
      <c r="C49" s="10" t="s">
        <v>105</v>
      </c>
      <c r="D49" s="44">
        <f>КС!D50</f>
        <v>51139998</v>
      </c>
      <c r="E49" s="44">
        <f>'Свод 2024 БП'!E50</f>
        <v>29525200</v>
      </c>
      <c r="F49" s="44">
        <f>'Свод 2024 БП'!F50</f>
        <v>75796296</v>
      </c>
      <c r="G49" s="44"/>
      <c r="H49" s="44">
        <f>' СМП '!D50</f>
        <v>0</v>
      </c>
      <c r="I49" s="44">
        <f>'Гемодиализ '!D50</f>
        <v>0</v>
      </c>
      <c r="J49" s="44">
        <f>'Мед.реаб.(АПУ,ДС,КС) '!D50</f>
        <v>0</v>
      </c>
      <c r="K49" s="44">
        <f t="shared" si="4"/>
        <v>156461494</v>
      </c>
      <c r="L49" s="51">
        <v>0</v>
      </c>
      <c r="M49" s="51">
        <f t="shared" si="1"/>
        <v>156461494</v>
      </c>
    </row>
    <row r="50" spans="1:13" s="1" customFormat="1" x14ac:dyDescent="0.2">
      <c r="A50" s="25">
        <v>40</v>
      </c>
      <c r="B50" s="26" t="s">
        <v>106</v>
      </c>
      <c r="C50" s="10" t="s">
        <v>107</v>
      </c>
      <c r="D50" s="44">
        <f>КС!D51</f>
        <v>461612725</v>
      </c>
      <c r="E50" s="44">
        <f>'Свод 2024 БП'!E51</f>
        <v>73461357</v>
      </c>
      <c r="F50" s="44">
        <f>'Свод 2024 БП'!F51</f>
        <v>716305532.34000003</v>
      </c>
      <c r="G50" s="44"/>
      <c r="H50" s="44">
        <f>' СМП '!D51</f>
        <v>431419527</v>
      </c>
      <c r="I50" s="44">
        <f>'Гемодиализ '!D51</f>
        <v>0</v>
      </c>
      <c r="J50" s="44">
        <f>'Мед.реаб.(АПУ,ДС,КС) '!D51</f>
        <v>32927173</v>
      </c>
      <c r="K50" s="44">
        <f t="shared" si="4"/>
        <v>1715726314.3400002</v>
      </c>
      <c r="L50" s="51">
        <v>43308991.170000002</v>
      </c>
      <c r="M50" s="51">
        <f t="shared" si="1"/>
        <v>1759035305.5100002</v>
      </c>
    </row>
    <row r="51" spans="1:13" s="1" customFormat="1" x14ac:dyDescent="0.2">
      <c r="A51" s="25">
        <v>41</v>
      </c>
      <c r="B51" s="12" t="s">
        <v>108</v>
      </c>
      <c r="C51" s="10" t="s">
        <v>230</v>
      </c>
      <c r="D51" s="44">
        <f>КС!D52</f>
        <v>61769616</v>
      </c>
      <c r="E51" s="44">
        <f>'Свод 2024 БП'!E52</f>
        <v>16591669</v>
      </c>
      <c r="F51" s="44">
        <f>'Свод 2024 БП'!F52</f>
        <v>186819126</v>
      </c>
      <c r="G51" s="44"/>
      <c r="H51" s="44">
        <f>' СМП '!D52</f>
        <v>0</v>
      </c>
      <c r="I51" s="44">
        <f>'Гемодиализ '!D52</f>
        <v>0</v>
      </c>
      <c r="J51" s="44">
        <f>'Мед.реаб.(АПУ,ДС,КС) '!D52</f>
        <v>1436158</v>
      </c>
      <c r="K51" s="44">
        <f t="shared" si="4"/>
        <v>266616569</v>
      </c>
      <c r="L51" s="51">
        <v>19002342.399999999</v>
      </c>
      <c r="M51" s="51">
        <f t="shared" si="1"/>
        <v>285618911.39999998</v>
      </c>
    </row>
    <row r="52" spans="1:13" s="1" customFormat="1" ht="10.5" customHeight="1" x14ac:dyDescent="0.2">
      <c r="A52" s="25">
        <v>42</v>
      </c>
      <c r="B52" s="12" t="s">
        <v>109</v>
      </c>
      <c r="C52" s="10" t="s">
        <v>2</v>
      </c>
      <c r="D52" s="44">
        <f>КС!D53</f>
        <v>298050457</v>
      </c>
      <c r="E52" s="44">
        <f>'Свод 2024 БП'!E53</f>
        <v>49769100</v>
      </c>
      <c r="F52" s="44">
        <f>'Свод 2024 БП'!F53</f>
        <v>480009216</v>
      </c>
      <c r="G52" s="44"/>
      <c r="H52" s="44">
        <f>' СМП '!D53</f>
        <v>0</v>
      </c>
      <c r="I52" s="44">
        <f>'Гемодиализ '!D53</f>
        <v>0</v>
      </c>
      <c r="J52" s="44">
        <f>'Мед.реаб.(АПУ,ДС,КС) '!D53</f>
        <v>0</v>
      </c>
      <c r="K52" s="44">
        <f t="shared" si="4"/>
        <v>827828773</v>
      </c>
      <c r="L52" s="51">
        <v>57438520.239999995</v>
      </c>
      <c r="M52" s="51">
        <f t="shared" si="1"/>
        <v>885267293.24000001</v>
      </c>
    </row>
    <row r="53" spans="1:13" s="1" customFormat="1" x14ac:dyDescent="0.2">
      <c r="A53" s="25">
        <v>43</v>
      </c>
      <c r="B53" s="26" t="s">
        <v>110</v>
      </c>
      <c r="C53" s="10" t="s">
        <v>3</v>
      </c>
      <c r="D53" s="44">
        <f>КС!D54</f>
        <v>46560026</v>
      </c>
      <c r="E53" s="44">
        <f>'Свод 2024 БП'!E54</f>
        <v>11117435</v>
      </c>
      <c r="F53" s="44">
        <f>'Свод 2024 БП'!F54</f>
        <v>150461582</v>
      </c>
      <c r="G53" s="44"/>
      <c r="H53" s="44">
        <f>' СМП '!D54</f>
        <v>0</v>
      </c>
      <c r="I53" s="44">
        <f>'Гемодиализ '!D54</f>
        <v>0</v>
      </c>
      <c r="J53" s="44">
        <f>'Мед.реаб.(АПУ,ДС,КС) '!D54</f>
        <v>0</v>
      </c>
      <c r="K53" s="44">
        <f t="shared" si="4"/>
        <v>208139043</v>
      </c>
      <c r="L53" s="51">
        <v>14554242.729999999</v>
      </c>
      <c r="M53" s="51">
        <f t="shared" si="1"/>
        <v>222693285.72999999</v>
      </c>
    </row>
    <row r="54" spans="1:13" s="1" customFormat="1" x14ac:dyDescent="0.2">
      <c r="A54" s="25">
        <v>44</v>
      </c>
      <c r="B54" s="26" t="s">
        <v>111</v>
      </c>
      <c r="C54" s="10" t="s">
        <v>226</v>
      </c>
      <c r="D54" s="44">
        <f>КС!D55</f>
        <v>69513462</v>
      </c>
      <c r="E54" s="44">
        <f>'Свод 2024 БП'!E55</f>
        <v>19020595</v>
      </c>
      <c r="F54" s="44">
        <f>'Свод 2024 БП'!F55</f>
        <v>229605588</v>
      </c>
      <c r="G54" s="44"/>
      <c r="H54" s="44">
        <f>' СМП '!D55</f>
        <v>0</v>
      </c>
      <c r="I54" s="44">
        <f>'Гемодиализ '!D55</f>
        <v>0</v>
      </c>
      <c r="J54" s="44">
        <f>'Мед.реаб.(АПУ,ДС,КС) '!D55</f>
        <v>2525298</v>
      </c>
      <c r="K54" s="44">
        <f t="shared" si="4"/>
        <v>320664943</v>
      </c>
      <c r="L54" s="51">
        <v>29226122.839999996</v>
      </c>
      <c r="M54" s="51">
        <f t="shared" si="1"/>
        <v>349891065.83999997</v>
      </c>
    </row>
    <row r="55" spans="1:13" s="1" customFormat="1" x14ac:dyDescent="0.2">
      <c r="A55" s="25">
        <v>45</v>
      </c>
      <c r="B55" s="14" t="s">
        <v>112</v>
      </c>
      <c r="C55" s="10" t="s">
        <v>0</v>
      </c>
      <c r="D55" s="44">
        <f>КС!D56</f>
        <v>86250147</v>
      </c>
      <c r="E55" s="44">
        <f>'Свод 2024 БП'!E56</f>
        <v>21954574</v>
      </c>
      <c r="F55" s="44">
        <f>'Свод 2024 БП'!F56</f>
        <v>253062385</v>
      </c>
      <c r="G55" s="44"/>
      <c r="H55" s="44">
        <f>' СМП '!D56</f>
        <v>0</v>
      </c>
      <c r="I55" s="44">
        <f>'Гемодиализ '!D56</f>
        <v>0</v>
      </c>
      <c r="J55" s="44">
        <f>'Мед.реаб.(АПУ,ДС,КС) '!D56</f>
        <v>0</v>
      </c>
      <c r="K55" s="44">
        <f t="shared" si="4"/>
        <v>361267106</v>
      </c>
      <c r="L55" s="51">
        <v>32030901.759999998</v>
      </c>
      <c r="M55" s="51">
        <f t="shared" si="1"/>
        <v>393298007.75999999</v>
      </c>
    </row>
    <row r="56" spans="1:13" s="1" customFormat="1" ht="10.5" customHeight="1" x14ac:dyDescent="0.2">
      <c r="A56" s="25">
        <v>46</v>
      </c>
      <c r="B56" s="26" t="s">
        <v>113</v>
      </c>
      <c r="C56" s="10" t="s">
        <v>4</v>
      </c>
      <c r="D56" s="44">
        <f>КС!D57</f>
        <v>31688262</v>
      </c>
      <c r="E56" s="44">
        <f>'Свод 2024 БП'!E57</f>
        <v>7225237</v>
      </c>
      <c r="F56" s="44">
        <f>'Свод 2024 БП'!F57</f>
        <v>101776044</v>
      </c>
      <c r="G56" s="44"/>
      <c r="H56" s="44">
        <f>' СМП '!D57</f>
        <v>0</v>
      </c>
      <c r="I56" s="44">
        <f>'Гемодиализ '!D57</f>
        <v>0</v>
      </c>
      <c r="J56" s="44">
        <f>'Мед.реаб.(АПУ,ДС,КС) '!D57</f>
        <v>0</v>
      </c>
      <c r="K56" s="44">
        <f t="shared" si="4"/>
        <v>140689543</v>
      </c>
      <c r="L56" s="51">
        <v>13009011.5</v>
      </c>
      <c r="M56" s="51">
        <f t="shared" si="1"/>
        <v>153698554.5</v>
      </c>
    </row>
    <row r="57" spans="1:13" s="1" customFormat="1" x14ac:dyDescent="0.2">
      <c r="A57" s="25">
        <v>47</v>
      </c>
      <c r="B57" s="14" t="s">
        <v>114</v>
      </c>
      <c r="C57" s="10" t="s">
        <v>1</v>
      </c>
      <c r="D57" s="44">
        <f>КС!D58</f>
        <v>59052051</v>
      </c>
      <c r="E57" s="44">
        <f>'Свод 2024 БП'!E58</f>
        <v>14867697</v>
      </c>
      <c r="F57" s="44">
        <f>'Свод 2024 БП'!F58</f>
        <v>181491218</v>
      </c>
      <c r="G57" s="44"/>
      <c r="H57" s="44">
        <f>' СМП '!D58</f>
        <v>0</v>
      </c>
      <c r="I57" s="44">
        <f>'Гемодиализ '!D58</f>
        <v>0</v>
      </c>
      <c r="J57" s="44">
        <f>'Мед.реаб.(АПУ,ДС,КС) '!D58</f>
        <v>0</v>
      </c>
      <c r="K57" s="44">
        <f t="shared" si="4"/>
        <v>255410966</v>
      </c>
      <c r="L57" s="51">
        <v>15694264.800000001</v>
      </c>
      <c r="M57" s="51">
        <f t="shared" si="1"/>
        <v>271105230.80000001</v>
      </c>
    </row>
    <row r="58" spans="1:13" s="1" customFormat="1" x14ac:dyDescent="0.2">
      <c r="A58" s="25">
        <v>48</v>
      </c>
      <c r="B58" s="26" t="s">
        <v>115</v>
      </c>
      <c r="C58" s="10" t="s">
        <v>227</v>
      </c>
      <c r="D58" s="44">
        <f>КС!D59</f>
        <v>84402268</v>
      </c>
      <c r="E58" s="44">
        <f>'Свод 2024 БП'!E59</f>
        <v>22670867</v>
      </c>
      <c r="F58" s="44">
        <f>'Свод 2024 БП'!F59</f>
        <v>256788618</v>
      </c>
      <c r="G58" s="44"/>
      <c r="H58" s="44">
        <f>' СМП '!D59</f>
        <v>0</v>
      </c>
      <c r="I58" s="44">
        <f>'Гемодиализ '!D59</f>
        <v>0</v>
      </c>
      <c r="J58" s="44">
        <f>'Мед.реаб.(АПУ,ДС,КС) '!D59</f>
        <v>0</v>
      </c>
      <c r="K58" s="44">
        <f t="shared" si="4"/>
        <v>363861753</v>
      </c>
      <c r="L58" s="51">
        <v>18210401.950000003</v>
      </c>
      <c r="M58" s="51">
        <f t="shared" si="1"/>
        <v>382072154.94999999</v>
      </c>
    </row>
    <row r="59" spans="1:13" s="1" customFormat="1" x14ac:dyDescent="0.2">
      <c r="A59" s="25">
        <v>49</v>
      </c>
      <c r="B59" s="26" t="s">
        <v>116</v>
      </c>
      <c r="C59" s="10" t="s">
        <v>26</v>
      </c>
      <c r="D59" s="44">
        <f>КС!D60</f>
        <v>542391395</v>
      </c>
      <c r="E59" s="44">
        <f>'Свод 2024 БП'!E60</f>
        <v>86796480</v>
      </c>
      <c r="F59" s="44">
        <f>'Свод 2024 БП'!F60</f>
        <v>796795564.92000008</v>
      </c>
      <c r="G59" s="44"/>
      <c r="H59" s="44">
        <f>' СМП '!D60</f>
        <v>0</v>
      </c>
      <c r="I59" s="44">
        <f>'Гемодиализ '!D60</f>
        <v>113481</v>
      </c>
      <c r="J59" s="44">
        <f>'Мед.реаб.(АПУ,ДС,КС) '!D60</f>
        <v>0</v>
      </c>
      <c r="K59" s="44">
        <f t="shared" si="4"/>
        <v>1426096920.9200001</v>
      </c>
      <c r="L59" s="51">
        <v>65706382.350000001</v>
      </c>
      <c r="M59" s="51">
        <f t="shared" si="1"/>
        <v>1491803303.27</v>
      </c>
    </row>
    <row r="60" spans="1:13" s="1" customFormat="1" x14ac:dyDescent="0.2">
      <c r="A60" s="25">
        <v>50</v>
      </c>
      <c r="B60" s="26" t="s">
        <v>117</v>
      </c>
      <c r="C60" s="10" t="s">
        <v>228</v>
      </c>
      <c r="D60" s="44">
        <f>КС!D61</f>
        <v>51732829</v>
      </c>
      <c r="E60" s="44">
        <f>'Свод 2024 БП'!E61</f>
        <v>12891832</v>
      </c>
      <c r="F60" s="44">
        <f>'Свод 2024 БП'!F61</f>
        <v>160278450</v>
      </c>
      <c r="G60" s="44"/>
      <c r="H60" s="44">
        <f>' СМП '!D61</f>
        <v>0</v>
      </c>
      <c r="I60" s="44">
        <f>'Гемодиализ '!D61</f>
        <v>0</v>
      </c>
      <c r="J60" s="44">
        <f>'Мед.реаб.(АПУ,ДС,КС) '!D61</f>
        <v>0</v>
      </c>
      <c r="K60" s="44">
        <f t="shared" si="4"/>
        <v>224903111</v>
      </c>
      <c r="L60" s="51">
        <v>14284635.49</v>
      </c>
      <c r="M60" s="51">
        <f t="shared" si="1"/>
        <v>239187746.49000001</v>
      </c>
    </row>
    <row r="61" spans="1:13" s="1" customFormat="1" x14ac:dyDescent="0.2">
      <c r="A61" s="25">
        <v>51</v>
      </c>
      <c r="B61" s="26" t="s">
        <v>232</v>
      </c>
      <c r="C61" s="10" t="s">
        <v>231</v>
      </c>
      <c r="D61" s="44">
        <f>КС!D62</f>
        <v>184547934</v>
      </c>
      <c r="E61" s="44">
        <f>'Свод 2024 БП'!E62</f>
        <v>0</v>
      </c>
      <c r="F61" s="44">
        <f>'Свод 2024 БП'!F62</f>
        <v>0</v>
      </c>
      <c r="G61" s="44"/>
      <c r="H61" s="44">
        <f>' СМП '!D62</f>
        <v>0</v>
      </c>
      <c r="I61" s="44">
        <f>'Гемодиализ '!D62</f>
        <v>0</v>
      </c>
      <c r="J61" s="44">
        <f>'Мед.реаб.(АПУ,ДС,КС) '!D62</f>
        <v>0</v>
      </c>
      <c r="K61" s="44">
        <f t="shared" si="4"/>
        <v>184547934</v>
      </c>
      <c r="L61" s="51">
        <v>0</v>
      </c>
      <c r="M61" s="51">
        <f t="shared" si="1"/>
        <v>184547934</v>
      </c>
    </row>
    <row r="62" spans="1:13" s="1" customFormat="1" x14ac:dyDescent="0.2">
      <c r="A62" s="25">
        <v>52</v>
      </c>
      <c r="B62" s="26" t="s">
        <v>243</v>
      </c>
      <c r="C62" s="10" t="s">
        <v>244</v>
      </c>
      <c r="D62" s="44">
        <f>КС!D63</f>
        <v>0</v>
      </c>
      <c r="E62" s="44">
        <f>'Свод 2024 БП'!E63</f>
        <v>0</v>
      </c>
      <c r="F62" s="44">
        <f>'Свод 2024 БП'!F63</f>
        <v>0</v>
      </c>
      <c r="G62" s="44"/>
      <c r="H62" s="44">
        <f>' СМП '!D63</f>
        <v>0</v>
      </c>
      <c r="I62" s="44">
        <f>'Гемодиализ '!D63</f>
        <v>0</v>
      </c>
      <c r="J62" s="44">
        <f>'Мед.реаб.(АПУ,ДС,КС) '!D63</f>
        <v>10835798</v>
      </c>
      <c r="K62" s="44">
        <f t="shared" si="4"/>
        <v>10835798</v>
      </c>
      <c r="L62" s="51">
        <v>0</v>
      </c>
      <c r="M62" s="51">
        <f t="shared" si="1"/>
        <v>10835798</v>
      </c>
    </row>
    <row r="63" spans="1:13" s="1" customFormat="1" x14ac:dyDescent="0.2">
      <c r="A63" s="25">
        <v>53</v>
      </c>
      <c r="B63" s="26" t="s">
        <v>118</v>
      </c>
      <c r="C63" s="10" t="s">
        <v>54</v>
      </c>
      <c r="D63" s="44">
        <f>КС!D64</f>
        <v>0</v>
      </c>
      <c r="E63" s="44">
        <f>'Свод 2024 БП'!E64</f>
        <v>23434259</v>
      </c>
      <c r="F63" s="44">
        <f>'Свод 2024 БП'!F64</f>
        <v>221396081</v>
      </c>
      <c r="G63" s="44"/>
      <c r="H63" s="44">
        <f>' СМП '!D64</f>
        <v>0</v>
      </c>
      <c r="I63" s="44">
        <f>'Гемодиализ '!D64</f>
        <v>0</v>
      </c>
      <c r="J63" s="44">
        <f>'Мед.реаб.(АПУ,ДС,КС) '!D64</f>
        <v>8102798</v>
      </c>
      <c r="K63" s="44">
        <f t="shared" si="4"/>
        <v>252933138</v>
      </c>
      <c r="L63" s="51">
        <v>0</v>
      </c>
      <c r="M63" s="51">
        <f t="shared" si="1"/>
        <v>252933138</v>
      </c>
    </row>
    <row r="64" spans="1:13" s="1" customFormat="1" x14ac:dyDescent="0.2">
      <c r="A64" s="25">
        <v>54</v>
      </c>
      <c r="B64" s="14" t="s">
        <v>119</v>
      </c>
      <c r="C64" s="10" t="s">
        <v>245</v>
      </c>
      <c r="D64" s="44">
        <f>КС!D65</f>
        <v>0</v>
      </c>
      <c r="E64" s="44">
        <f>'Свод 2024 БП'!E65</f>
        <v>20718505</v>
      </c>
      <c r="F64" s="44">
        <f>'Свод 2024 БП'!F65</f>
        <v>162521359</v>
      </c>
      <c r="G64" s="44"/>
      <c r="H64" s="44">
        <f>' СМП '!D65</f>
        <v>0</v>
      </c>
      <c r="I64" s="44">
        <f>'Гемодиализ '!D65</f>
        <v>0</v>
      </c>
      <c r="J64" s="44">
        <f>'Мед.реаб.(АПУ,ДС,КС) '!D65</f>
        <v>8295193</v>
      </c>
      <c r="K64" s="44">
        <f t="shared" si="4"/>
        <v>191535057</v>
      </c>
      <c r="L64" s="51">
        <v>0</v>
      </c>
      <c r="M64" s="51">
        <f t="shared" si="1"/>
        <v>191535057</v>
      </c>
    </row>
    <row r="65" spans="1:13" s="1" customFormat="1" ht="24" x14ac:dyDescent="0.2">
      <c r="A65" s="25">
        <v>55</v>
      </c>
      <c r="B65" s="12" t="s">
        <v>120</v>
      </c>
      <c r="C65" s="10" t="s">
        <v>121</v>
      </c>
      <c r="D65" s="44">
        <f>КС!D66</f>
        <v>0</v>
      </c>
      <c r="E65" s="44">
        <f>'Свод 2024 БП'!E66</f>
        <v>26892378</v>
      </c>
      <c r="F65" s="44">
        <f>'Свод 2024 БП'!F66</f>
        <v>277839003.38</v>
      </c>
      <c r="G65" s="44"/>
      <c r="H65" s="44">
        <f>' СМП '!D66</f>
        <v>0</v>
      </c>
      <c r="I65" s="44">
        <f>'Гемодиализ '!D66</f>
        <v>0</v>
      </c>
      <c r="J65" s="44">
        <f>'Мед.реаб.(АПУ,ДС,КС) '!D66</f>
        <v>0</v>
      </c>
      <c r="K65" s="44">
        <f t="shared" si="4"/>
        <v>304731381.38</v>
      </c>
      <c r="L65" s="51">
        <v>0</v>
      </c>
      <c r="M65" s="51">
        <f t="shared" si="1"/>
        <v>304731381.38</v>
      </c>
    </row>
    <row r="66" spans="1:13" s="1" customFormat="1" ht="23.25" customHeight="1" x14ac:dyDescent="0.2">
      <c r="A66" s="25">
        <v>56</v>
      </c>
      <c r="B66" s="14" t="s">
        <v>122</v>
      </c>
      <c r="C66" s="10" t="s">
        <v>246</v>
      </c>
      <c r="D66" s="44">
        <f>КС!D67</f>
        <v>0</v>
      </c>
      <c r="E66" s="44">
        <f>'Свод 2024 БП'!E67</f>
        <v>37431212</v>
      </c>
      <c r="F66" s="44">
        <f>'Свод 2024 БП'!F67</f>
        <v>319038264</v>
      </c>
      <c r="G66" s="44"/>
      <c r="H66" s="44">
        <f>' СМП '!D67</f>
        <v>0</v>
      </c>
      <c r="I66" s="44">
        <f>'Гемодиализ '!D67</f>
        <v>0</v>
      </c>
      <c r="J66" s="44">
        <f>'Мед.реаб.(АПУ,ДС,КС) '!D67</f>
        <v>8340288</v>
      </c>
      <c r="K66" s="44">
        <f t="shared" si="4"/>
        <v>364809764</v>
      </c>
      <c r="L66" s="51">
        <v>1191227.8999999999</v>
      </c>
      <c r="M66" s="51">
        <f t="shared" si="1"/>
        <v>366000991.89999998</v>
      </c>
    </row>
    <row r="67" spans="1:13" s="1" customFormat="1" ht="27.75" customHeight="1" x14ac:dyDescent="0.2">
      <c r="A67" s="25">
        <v>57</v>
      </c>
      <c r="B67" s="26" t="s">
        <v>123</v>
      </c>
      <c r="C67" s="10" t="s">
        <v>236</v>
      </c>
      <c r="D67" s="44">
        <f>КС!D68</f>
        <v>0</v>
      </c>
      <c r="E67" s="44">
        <f>'Свод 2024 БП'!E68</f>
        <v>23820085</v>
      </c>
      <c r="F67" s="44">
        <f>'Свод 2024 БП'!F68</f>
        <v>197519546</v>
      </c>
      <c r="G67" s="44"/>
      <c r="H67" s="44">
        <f>' СМП '!D68</f>
        <v>0</v>
      </c>
      <c r="I67" s="44">
        <f>'Гемодиализ '!D68</f>
        <v>0</v>
      </c>
      <c r="J67" s="44">
        <f>'Мед.реаб.(АПУ,ДС,КС) '!D68</f>
        <v>10914813</v>
      </c>
      <c r="K67" s="44">
        <f t="shared" si="4"/>
        <v>232254444</v>
      </c>
      <c r="L67" s="51">
        <v>0</v>
      </c>
      <c r="M67" s="51">
        <f t="shared" si="1"/>
        <v>232254444</v>
      </c>
    </row>
    <row r="68" spans="1:13" s="1" customFormat="1" ht="24" x14ac:dyDescent="0.2">
      <c r="A68" s="25">
        <v>58</v>
      </c>
      <c r="B68" s="12" t="s">
        <v>124</v>
      </c>
      <c r="C68" s="10" t="s">
        <v>247</v>
      </c>
      <c r="D68" s="44">
        <f>КС!D69</f>
        <v>0</v>
      </c>
      <c r="E68" s="44">
        <f>'Свод 2024 БП'!E69</f>
        <v>0</v>
      </c>
      <c r="F68" s="44">
        <f>'Свод 2024 БП'!F69</f>
        <v>91692993</v>
      </c>
      <c r="G68" s="44"/>
      <c r="H68" s="44">
        <f>' СМП '!D69</f>
        <v>0</v>
      </c>
      <c r="I68" s="44">
        <f>'Гемодиализ '!D69</f>
        <v>0</v>
      </c>
      <c r="J68" s="44">
        <f>'Мед.реаб.(АПУ,ДС,КС) '!D69</f>
        <v>0</v>
      </c>
      <c r="K68" s="44">
        <f t="shared" si="4"/>
        <v>91692993</v>
      </c>
      <c r="L68" s="51">
        <v>0</v>
      </c>
      <c r="M68" s="51">
        <f t="shared" si="1"/>
        <v>91692993</v>
      </c>
    </row>
    <row r="69" spans="1:13" s="1" customFormat="1" ht="24" x14ac:dyDescent="0.2">
      <c r="A69" s="25">
        <v>59</v>
      </c>
      <c r="B69" s="12" t="s">
        <v>125</v>
      </c>
      <c r="C69" s="10" t="s">
        <v>248</v>
      </c>
      <c r="D69" s="44">
        <f>КС!D70</f>
        <v>0</v>
      </c>
      <c r="E69" s="44">
        <f>'Свод 2024 БП'!E70</f>
        <v>0</v>
      </c>
      <c r="F69" s="44">
        <f>'Свод 2024 БП'!F70</f>
        <v>80483497</v>
      </c>
      <c r="G69" s="44"/>
      <c r="H69" s="44">
        <f>' СМП '!D70</f>
        <v>0</v>
      </c>
      <c r="I69" s="44">
        <f>'Гемодиализ '!D70</f>
        <v>0</v>
      </c>
      <c r="J69" s="44">
        <f>'Мед.реаб.(АПУ,ДС,КС) '!D70</f>
        <v>0</v>
      </c>
      <c r="K69" s="44">
        <f t="shared" si="4"/>
        <v>80483497</v>
      </c>
      <c r="L69" s="51">
        <v>0</v>
      </c>
      <c r="M69" s="51">
        <f t="shared" ref="M69:M129" si="5">K69+L69</f>
        <v>80483497</v>
      </c>
    </row>
    <row r="70" spans="1:13" s="1" customFormat="1" x14ac:dyDescent="0.2">
      <c r="A70" s="25">
        <v>60</v>
      </c>
      <c r="B70" s="14" t="s">
        <v>126</v>
      </c>
      <c r="C70" s="10" t="s">
        <v>249</v>
      </c>
      <c r="D70" s="44">
        <f>КС!D71</f>
        <v>0</v>
      </c>
      <c r="E70" s="44">
        <f>'Свод 2024 БП'!E71</f>
        <v>48494168</v>
      </c>
      <c r="F70" s="44">
        <f>'Свод 2024 БП'!F71</f>
        <v>400250323</v>
      </c>
      <c r="G70" s="44"/>
      <c r="H70" s="44">
        <f>' СМП '!D71</f>
        <v>0</v>
      </c>
      <c r="I70" s="44">
        <f>'Гемодиализ '!D71</f>
        <v>0</v>
      </c>
      <c r="J70" s="44">
        <f>'Мед.реаб.(АПУ,ДС,КС) '!D71</f>
        <v>3564870</v>
      </c>
      <c r="K70" s="44">
        <f t="shared" si="4"/>
        <v>452309361</v>
      </c>
      <c r="L70" s="51">
        <v>3737162.8600000003</v>
      </c>
      <c r="M70" s="51">
        <f t="shared" si="5"/>
        <v>456046523.86000001</v>
      </c>
    </row>
    <row r="71" spans="1:13" s="1" customFormat="1" x14ac:dyDescent="0.2">
      <c r="A71" s="25">
        <v>61</v>
      </c>
      <c r="B71" s="14" t="s">
        <v>127</v>
      </c>
      <c r="C71" s="10" t="s">
        <v>53</v>
      </c>
      <c r="D71" s="44">
        <f>КС!D72</f>
        <v>0</v>
      </c>
      <c r="E71" s="44">
        <f>'Свод 2024 БП'!E72</f>
        <v>28290621</v>
      </c>
      <c r="F71" s="44">
        <f>'Свод 2024 БП'!F72</f>
        <v>259501205</v>
      </c>
      <c r="G71" s="44"/>
      <c r="H71" s="44">
        <f>' СМП '!D72</f>
        <v>0</v>
      </c>
      <c r="I71" s="44">
        <f>'Гемодиализ '!D72</f>
        <v>0</v>
      </c>
      <c r="J71" s="44">
        <f>'Мед.реаб.(АПУ,ДС,КС) '!D72</f>
        <v>9723799</v>
      </c>
      <c r="K71" s="44">
        <f t="shared" ref="K71:K102" si="6">D71+E71+F71+H71+I71+J71</f>
        <v>297515625</v>
      </c>
      <c r="L71" s="51">
        <v>3305904.8</v>
      </c>
      <c r="M71" s="51">
        <f t="shared" si="5"/>
        <v>300821529.80000001</v>
      </c>
    </row>
    <row r="72" spans="1:13" s="1" customFormat="1" x14ac:dyDescent="0.2">
      <c r="A72" s="25">
        <v>62</v>
      </c>
      <c r="B72" s="14" t="s">
        <v>128</v>
      </c>
      <c r="C72" s="10" t="s">
        <v>250</v>
      </c>
      <c r="D72" s="44">
        <f>КС!D73</f>
        <v>0</v>
      </c>
      <c r="E72" s="44">
        <f>'Свод 2024 БП'!E73</f>
        <v>70112756</v>
      </c>
      <c r="F72" s="44">
        <f>'Свод 2024 БП'!F73</f>
        <v>553121485</v>
      </c>
      <c r="G72" s="44"/>
      <c r="H72" s="44">
        <f>' СМП '!D73</f>
        <v>0</v>
      </c>
      <c r="I72" s="44">
        <f>'Гемодиализ '!D73</f>
        <v>0</v>
      </c>
      <c r="J72" s="44">
        <f>'Мед.реаб.(АПУ,ДС,КС) '!D73</f>
        <v>5929883</v>
      </c>
      <c r="K72" s="44">
        <f t="shared" si="6"/>
        <v>629164124</v>
      </c>
      <c r="L72" s="51">
        <v>2463859.2000000002</v>
      </c>
      <c r="M72" s="51">
        <f t="shared" si="5"/>
        <v>631627983.20000005</v>
      </c>
    </row>
    <row r="73" spans="1:13" s="1" customFormat="1" ht="24" x14ac:dyDescent="0.2">
      <c r="A73" s="25">
        <v>63</v>
      </c>
      <c r="B73" s="14" t="s">
        <v>129</v>
      </c>
      <c r="C73" s="10" t="s">
        <v>251</v>
      </c>
      <c r="D73" s="44">
        <f>КС!D74</f>
        <v>0</v>
      </c>
      <c r="E73" s="44">
        <f>'Свод 2024 БП'!E74</f>
        <v>0</v>
      </c>
      <c r="F73" s="44">
        <f>'Свод 2024 БП'!F74</f>
        <v>47913137</v>
      </c>
      <c r="G73" s="44"/>
      <c r="H73" s="44">
        <f>' СМП '!D74</f>
        <v>0</v>
      </c>
      <c r="I73" s="44">
        <f>'Гемодиализ '!D74</f>
        <v>0</v>
      </c>
      <c r="J73" s="44">
        <f>'Мед.реаб.(АПУ,ДС,КС) '!D74</f>
        <v>0</v>
      </c>
      <c r="K73" s="44">
        <f t="shared" si="6"/>
        <v>47913137</v>
      </c>
      <c r="L73" s="51">
        <v>0</v>
      </c>
      <c r="M73" s="51">
        <f t="shared" si="5"/>
        <v>47913137</v>
      </c>
    </row>
    <row r="74" spans="1:13" s="1" customFormat="1" ht="24" x14ac:dyDescent="0.2">
      <c r="A74" s="25">
        <v>64</v>
      </c>
      <c r="B74" s="12" t="s">
        <v>130</v>
      </c>
      <c r="C74" s="10" t="s">
        <v>252</v>
      </c>
      <c r="D74" s="44">
        <f>КС!D75</f>
        <v>0</v>
      </c>
      <c r="E74" s="44">
        <f>'Свод 2024 БП'!E75</f>
        <v>0</v>
      </c>
      <c r="F74" s="44">
        <f>'Свод 2024 БП'!F75</f>
        <v>66611871</v>
      </c>
      <c r="G74" s="44"/>
      <c r="H74" s="44">
        <f>' СМП '!D75</f>
        <v>0</v>
      </c>
      <c r="I74" s="44">
        <f>'Гемодиализ '!D75</f>
        <v>0</v>
      </c>
      <c r="J74" s="44">
        <f>'Мед.реаб.(АПУ,ДС,КС) '!D75</f>
        <v>0</v>
      </c>
      <c r="K74" s="44">
        <f t="shared" si="6"/>
        <v>66611871</v>
      </c>
      <c r="L74" s="51">
        <v>0</v>
      </c>
      <c r="M74" s="51">
        <f t="shared" si="5"/>
        <v>66611871</v>
      </c>
    </row>
    <row r="75" spans="1:13" s="1" customFormat="1" ht="24" x14ac:dyDescent="0.2">
      <c r="A75" s="25">
        <v>65</v>
      </c>
      <c r="B75" s="14" t="s">
        <v>131</v>
      </c>
      <c r="C75" s="10" t="s">
        <v>253</v>
      </c>
      <c r="D75" s="44">
        <f>КС!D76</f>
        <v>0</v>
      </c>
      <c r="E75" s="44">
        <f>'Свод 2024 БП'!E76</f>
        <v>0</v>
      </c>
      <c r="F75" s="44">
        <f>'Свод 2024 БП'!F76</f>
        <v>60490945</v>
      </c>
      <c r="G75" s="44"/>
      <c r="H75" s="44">
        <f>' СМП '!D76</f>
        <v>0</v>
      </c>
      <c r="I75" s="44">
        <f>'Гемодиализ '!D76</f>
        <v>0</v>
      </c>
      <c r="J75" s="44">
        <f>'Мед.реаб.(АПУ,ДС,КС) '!D76</f>
        <v>0</v>
      </c>
      <c r="K75" s="44">
        <f t="shared" si="6"/>
        <v>60490945</v>
      </c>
      <c r="L75" s="51">
        <v>0</v>
      </c>
      <c r="M75" s="51">
        <f t="shared" si="5"/>
        <v>60490945</v>
      </c>
    </row>
    <row r="76" spans="1:13" s="1" customFormat="1" ht="24" x14ac:dyDescent="0.2">
      <c r="A76" s="25">
        <v>66</v>
      </c>
      <c r="B76" s="14" t="s">
        <v>132</v>
      </c>
      <c r="C76" s="10" t="s">
        <v>254</v>
      </c>
      <c r="D76" s="44">
        <f>КС!D77</f>
        <v>0</v>
      </c>
      <c r="E76" s="44">
        <f>'Свод 2024 БП'!E77</f>
        <v>0</v>
      </c>
      <c r="F76" s="44">
        <f>'Свод 2024 БП'!F77</f>
        <v>66467984</v>
      </c>
      <c r="G76" s="44"/>
      <c r="H76" s="44">
        <f>' СМП '!D77</f>
        <v>0</v>
      </c>
      <c r="I76" s="44">
        <f>'Гемодиализ '!D77</f>
        <v>0</v>
      </c>
      <c r="J76" s="44">
        <f>'Мед.реаб.(АПУ,ДС,КС) '!D77</f>
        <v>0</v>
      </c>
      <c r="K76" s="44">
        <f t="shared" si="6"/>
        <v>66467984</v>
      </c>
      <c r="L76" s="51">
        <v>0</v>
      </c>
      <c r="M76" s="51">
        <f t="shared" si="5"/>
        <v>66467984</v>
      </c>
    </row>
    <row r="77" spans="1:13" s="1" customFormat="1" ht="24" x14ac:dyDescent="0.2">
      <c r="A77" s="25">
        <v>67</v>
      </c>
      <c r="B77" s="12" t="s">
        <v>133</v>
      </c>
      <c r="C77" s="10" t="s">
        <v>255</v>
      </c>
      <c r="D77" s="44">
        <f>КС!D78</f>
        <v>0</v>
      </c>
      <c r="E77" s="44">
        <f>'Свод 2024 БП'!E78</f>
        <v>0</v>
      </c>
      <c r="F77" s="44">
        <f>'Свод 2024 БП'!F78</f>
        <v>87531890</v>
      </c>
      <c r="G77" s="44"/>
      <c r="H77" s="44">
        <f>' СМП '!D78</f>
        <v>0</v>
      </c>
      <c r="I77" s="44">
        <f>'Гемодиализ '!D78</f>
        <v>0</v>
      </c>
      <c r="J77" s="44">
        <f>'Мед.реаб.(АПУ,ДС,КС) '!D78</f>
        <v>0</v>
      </c>
      <c r="K77" s="44">
        <f t="shared" si="6"/>
        <v>87531890</v>
      </c>
      <c r="L77" s="51">
        <v>0</v>
      </c>
      <c r="M77" s="51">
        <f t="shared" si="5"/>
        <v>87531890</v>
      </c>
    </row>
    <row r="78" spans="1:13" s="1" customFormat="1" ht="24" x14ac:dyDescent="0.2">
      <c r="A78" s="25">
        <v>68</v>
      </c>
      <c r="B78" s="12" t="s">
        <v>134</v>
      </c>
      <c r="C78" s="10" t="s">
        <v>256</v>
      </c>
      <c r="D78" s="44">
        <f>КС!D79</f>
        <v>0</v>
      </c>
      <c r="E78" s="44">
        <f>'Свод 2024 БП'!E79</f>
        <v>0</v>
      </c>
      <c r="F78" s="44">
        <f>'Свод 2024 БП'!F79</f>
        <v>62144452</v>
      </c>
      <c r="G78" s="44"/>
      <c r="H78" s="44">
        <f>' СМП '!D79</f>
        <v>0</v>
      </c>
      <c r="I78" s="44">
        <f>'Гемодиализ '!D79</f>
        <v>0</v>
      </c>
      <c r="J78" s="44">
        <f>'Мед.реаб.(АПУ,ДС,КС) '!D79</f>
        <v>0</v>
      </c>
      <c r="K78" s="44">
        <f t="shared" si="6"/>
        <v>62144452</v>
      </c>
      <c r="L78" s="51">
        <v>0</v>
      </c>
      <c r="M78" s="51">
        <f t="shared" si="5"/>
        <v>62144452</v>
      </c>
    </row>
    <row r="79" spans="1:13" s="1" customFormat="1" ht="24" x14ac:dyDescent="0.2">
      <c r="A79" s="25">
        <v>69</v>
      </c>
      <c r="B79" s="12" t="s">
        <v>135</v>
      </c>
      <c r="C79" s="10" t="s">
        <v>257</v>
      </c>
      <c r="D79" s="44">
        <f>КС!D80</f>
        <v>0</v>
      </c>
      <c r="E79" s="44">
        <f>'Свод 2024 БП'!E80</f>
        <v>0</v>
      </c>
      <c r="F79" s="44">
        <f>'Свод 2024 БП'!F80</f>
        <v>49372200</v>
      </c>
      <c r="G79" s="44"/>
      <c r="H79" s="44">
        <f>' СМП '!D80</f>
        <v>0</v>
      </c>
      <c r="I79" s="44">
        <f>'Гемодиализ '!D80</f>
        <v>0</v>
      </c>
      <c r="J79" s="44">
        <f>'Мед.реаб.(АПУ,ДС,КС) '!D80</f>
        <v>0</v>
      </c>
      <c r="K79" s="44">
        <f t="shared" si="6"/>
        <v>49372200</v>
      </c>
      <c r="L79" s="51">
        <v>0</v>
      </c>
      <c r="M79" s="51">
        <f t="shared" si="5"/>
        <v>49372200</v>
      </c>
    </row>
    <row r="80" spans="1:13" s="1" customFormat="1" x14ac:dyDescent="0.2">
      <c r="A80" s="25">
        <v>70</v>
      </c>
      <c r="B80" s="26" t="s">
        <v>136</v>
      </c>
      <c r="C80" s="10" t="s">
        <v>137</v>
      </c>
      <c r="D80" s="44">
        <f>КС!D81</f>
        <v>287342180</v>
      </c>
      <c r="E80" s="44">
        <f>'Свод 2024 БП'!E81</f>
        <v>55070255</v>
      </c>
      <c r="F80" s="44">
        <f>'Свод 2024 БП'!F81</f>
        <v>497368748</v>
      </c>
      <c r="G80" s="44"/>
      <c r="H80" s="44">
        <f>' СМП '!D81</f>
        <v>0</v>
      </c>
      <c r="I80" s="44">
        <f>'Гемодиализ '!D81</f>
        <v>0</v>
      </c>
      <c r="J80" s="44">
        <f>'Мед.реаб.(АПУ,ДС,КС) '!D81</f>
        <v>8763410</v>
      </c>
      <c r="K80" s="44">
        <f t="shared" si="6"/>
        <v>848544593</v>
      </c>
      <c r="L80" s="51">
        <v>15633501.9</v>
      </c>
      <c r="M80" s="51">
        <f t="shared" si="5"/>
        <v>864178094.89999998</v>
      </c>
    </row>
    <row r="81" spans="1:13" s="1" customFormat="1" x14ac:dyDescent="0.2">
      <c r="A81" s="25">
        <v>71</v>
      </c>
      <c r="B81" s="12" t="s">
        <v>138</v>
      </c>
      <c r="C81" s="10" t="s">
        <v>258</v>
      </c>
      <c r="D81" s="44">
        <f>КС!D82</f>
        <v>76454023</v>
      </c>
      <c r="E81" s="44">
        <f>'Свод 2024 БП'!E82</f>
        <v>97875688</v>
      </c>
      <c r="F81" s="44">
        <f>'Свод 2024 БП'!F82</f>
        <v>786664212</v>
      </c>
      <c r="G81" s="44"/>
      <c r="H81" s="44">
        <f>' СМП '!D82</f>
        <v>0</v>
      </c>
      <c r="I81" s="44">
        <f>'Гемодиализ '!D82</f>
        <v>0</v>
      </c>
      <c r="J81" s="44">
        <f>'Мед.реаб.(АПУ,ДС,КС) '!D82</f>
        <v>57052665</v>
      </c>
      <c r="K81" s="44">
        <f t="shared" si="6"/>
        <v>1018046588</v>
      </c>
      <c r="L81" s="51">
        <v>34621551.539999999</v>
      </c>
      <c r="M81" s="51">
        <f t="shared" si="5"/>
        <v>1052668139.54</v>
      </c>
    </row>
    <row r="82" spans="1:13" s="1" customFormat="1" x14ac:dyDescent="0.2">
      <c r="A82" s="25">
        <v>72</v>
      </c>
      <c r="B82" s="26" t="s">
        <v>139</v>
      </c>
      <c r="C82" s="10" t="s">
        <v>36</v>
      </c>
      <c r="D82" s="44">
        <f>КС!D83</f>
        <v>716376303</v>
      </c>
      <c r="E82" s="44">
        <f>'Свод 2024 БП'!E83</f>
        <v>67823285</v>
      </c>
      <c r="F82" s="44">
        <f>'Свод 2024 БП'!F83</f>
        <v>501226592</v>
      </c>
      <c r="G82" s="44"/>
      <c r="H82" s="44">
        <f>' СМП '!D83</f>
        <v>0</v>
      </c>
      <c r="I82" s="44">
        <f>'Гемодиализ '!D83</f>
        <v>0</v>
      </c>
      <c r="J82" s="44">
        <f>'Мед.реаб.(АПУ,ДС,КС) '!D83</f>
        <v>62118988</v>
      </c>
      <c r="K82" s="44">
        <f t="shared" si="6"/>
        <v>1347545168</v>
      </c>
      <c r="L82" s="51">
        <v>12674553.940000001</v>
      </c>
      <c r="M82" s="51">
        <f t="shared" si="5"/>
        <v>1360219721.9400001</v>
      </c>
    </row>
    <row r="83" spans="1:13" s="1" customFormat="1" x14ac:dyDescent="0.2">
      <c r="A83" s="25">
        <v>73</v>
      </c>
      <c r="B83" s="12" t="s">
        <v>140</v>
      </c>
      <c r="C83" s="10" t="s">
        <v>38</v>
      </c>
      <c r="D83" s="44">
        <f>КС!D84</f>
        <v>31000713</v>
      </c>
      <c r="E83" s="44">
        <f>'Свод 2024 БП'!E84</f>
        <v>31015612</v>
      </c>
      <c r="F83" s="44">
        <f>'Свод 2024 БП'!F84</f>
        <v>280970366</v>
      </c>
      <c r="G83" s="44"/>
      <c r="H83" s="44">
        <f>' СМП '!D84</f>
        <v>0</v>
      </c>
      <c r="I83" s="44">
        <f>'Гемодиализ '!D84</f>
        <v>0</v>
      </c>
      <c r="J83" s="44">
        <f>'Мед.реаб.(АПУ,ДС,КС) '!D84</f>
        <v>1576286</v>
      </c>
      <c r="K83" s="44">
        <f t="shared" si="6"/>
        <v>344562977</v>
      </c>
      <c r="L83" s="51">
        <v>14832354.699999999</v>
      </c>
      <c r="M83" s="51">
        <f t="shared" si="5"/>
        <v>359395331.69999999</v>
      </c>
    </row>
    <row r="84" spans="1:13" s="1" customFormat="1" ht="13.5" customHeight="1" x14ac:dyDescent="0.2">
      <c r="A84" s="25">
        <v>74</v>
      </c>
      <c r="B84" s="12" t="s">
        <v>141</v>
      </c>
      <c r="C84" s="10" t="s">
        <v>37</v>
      </c>
      <c r="D84" s="44">
        <f>КС!D85</f>
        <v>634070394</v>
      </c>
      <c r="E84" s="44">
        <f>'Свод 2024 БП'!E85</f>
        <v>123278714</v>
      </c>
      <c r="F84" s="44">
        <f>'Свод 2024 БП'!F85</f>
        <v>1021303626</v>
      </c>
      <c r="G84" s="44"/>
      <c r="H84" s="44">
        <f>' СМП '!D85</f>
        <v>0</v>
      </c>
      <c r="I84" s="44">
        <f>'Гемодиализ '!D85</f>
        <v>0</v>
      </c>
      <c r="J84" s="44">
        <f>'Мед.реаб.(АПУ,ДС,КС) '!D85</f>
        <v>52150172</v>
      </c>
      <c r="K84" s="44">
        <f t="shared" si="6"/>
        <v>1830802906</v>
      </c>
      <c r="L84" s="51">
        <v>19207567.740000002</v>
      </c>
      <c r="M84" s="51">
        <f t="shared" si="5"/>
        <v>1850010473.74</v>
      </c>
    </row>
    <row r="85" spans="1:13" s="1" customFormat="1" ht="14.25" customHeight="1" x14ac:dyDescent="0.2">
      <c r="A85" s="25">
        <v>75</v>
      </c>
      <c r="B85" s="12" t="s">
        <v>142</v>
      </c>
      <c r="C85" s="10" t="s">
        <v>52</v>
      </c>
      <c r="D85" s="44">
        <f>КС!D86</f>
        <v>440563257</v>
      </c>
      <c r="E85" s="44">
        <f>'Свод 2024 БП'!E86</f>
        <v>20370403</v>
      </c>
      <c r="F85" s="44">
        <f>'Свод 2024 БП'!F86</f>
        <v>211724353</v>
      </c>
      <c r="G85" s="44"/>
      <c r="H85" s="44">
        <f>' СМП '!D86</f>
        <v>0</v>
      </c>
      <c r="I85" s="44">
        <f>'Гемодиализ '!D86</f>
        <v>0</v>
      </c>
      <c r="J85" s="44">
        <f>'Мед.реаб.(АПУ,ДС,КС) '!D86</f>
        <v>169747638</v>
      </c>
      <c r="K85" s="44">
        <f t="shared" si="6"/>
        <v>842405651</v>
      </c>
      <c r="L85" s="51">
        <v>12454753.039999999</v>
      </c>
      <c r="M85" s="51">
        <f t="shared" si="5"/>
        <v>854860404.03999996</v>
      </c>
    </row>
    <row r="86" spans="1:13" s="1" customFormat="1" x14ac:dyDescent="0.2">
      <c r="A86" s="25">
        <v>76</v>
      </c>
      <c r="B86" s="12" t="s">
        <v>143</v>
      </c>
      <c r="C86" s="10" t="s">
        <v>239</v>
      </c>
      <c r="D86" s="44">
        <f>КС!D87</f>
        <v>1057670531</v>
      </c>
      <c r="E86" s="44">
        <f>'Свод 2024 БП'!E87</f>
        <v>73248848</v>
      </c>
      <c r="F86" s="44">
        <f>'Свод 2024 БП'!F87</f>
        <v>595086962</v>
      </c>
      <c r="G86" s="44"/>
      <c r="H86" s="44">
        <f>' СМП '!D87</f>
        <v>0</v>
      </c>
      <c r="I86" s="44">
        <f>'Гемодиализ '!D87</f>
        <v>5674050</v>
      </c>
      <c r="J86" s="44">
        <f>'Мед.реаб.(АПУ,ДС,КС) '!D87</f>
        <v>116193989</v>
      </c>
      <c r="K86" s="44">
        <f t="shared" si="6"/>
        <v>1847874380</v>
      </c>
      <c r="L86" s="51">
        <v>17893027.199999999</v>
      </c>
      <c r="M86" s="51">
        <f t="shared" si="5"/>
        <v>1865767407.2</v>
      </c>
    </row>
    <row r="87" spans="1:13" s="1" customFormat="1" x14ac:dyDescent="0.2">
      <c r="A87" s="25">
        <v>77</v>
      </c>
      <c r="B87" s="12" t="s">
        <v>144</v>
      </c>
      <c r="C87" s="10" t="s">
        <v>360</v>
      </c>
      <c r="D87" s="44">
        <f>КС!D88</f>
        <v>337273823</v>
      </c>
      <c r="E87" s="44">
        <f>'Свод 2024 БП'!E88</f>
        <v>8791473</v>
      </c>
      <c r="F87" s="44">
        <f>'Свод 2024 БП'!F88</f>
        <v>71413400</v>
      </c>
      <c r="G87" s="44"/>
      <c r="H87" s="44">
        <f>' СМП '!D88</f>
        <v>0</v>
      </c>
      <c r="I87" s="44">
        <f>'Гемодиализ '!D88</f>
        <v>0</v>
      </c>
      <c r="J87" s="44">
        <f>'Мед.реаб.(АПУ,ДС,КС) '!D88</f>
        <v>0</v>
      </c>
      <c r="K87" s="44">
        <f t="shared" si="6"/>
        <v>417478696</v>
      </c>
      <c r="L87" s="51">
        <v>0</v>
      </c>
      <c r="M87" s="51">
        <f t="shared" si="5"/>
        <v>417478696</v>
      </c>
    </row>
    <row r="88" spans="1:13" s="1" customFormat="1" x14ac:dyDescent="0.2">
      <c r="A88" s="25">
        <v>78</v>
      </c>
      <c r="B88" s="14" t="s">
        <v>145</v>
      </c>
      <c r="C88" s="10" t="s">
        <v>272</v>
      </c>
      <c r="D88" s="44">
        <f>КС!D89</f>
        <v>0</v>
      </c>
      <c r="E88" s="44">
        <f>'Свод 2024 БП'!E89</f>
        <v>0</v>
      </c>
      <c r="F88" s="44">
        <f>'Свод 2024 БП'!F89</f>
        <v>0</v>
      </c>
      <c r="G88" s="44"/>
      <c r="H88" s="44">
        <f>' СМП '!D89</f>
        <v>2009740355</v>
      </c>
      <c r="I88" s="44">
        <f>'Гемодиализ '!D89</f>
        <v>0</v>
      </c>
      <c r="J88" s="44">
        <f>'Мед.реаб.(АПУ,ДС,КС) '!D89</f>
        <v>0</v>
      </c>
      <c r="K88" s="44">
        <f t="shared" si="6"/>
        <v>2009740355</v>
      </c>
      <c r="L88" s="51">
        <v>0</v>
      </c>
      <c r="M88" s="51">
        <f t="shared" si="5"/>
        <v>2009740355</v>
      </c>
    </row>
    <row r="89" spans="1:13" s="1" customFormat="1" ht="26.25" customHeight="1" x14ac:dyDescent="0.2">
      <c r="A89" s="169">
        <v>79</v>
      </c>
      <c r="B89" s="172" t="s">
        <v>146</v>
      </c>
      <c r="C89" s="17" t="s">
        <v>259</v>
      </c>
      <c r="D89" s="44">
        <f>КС!D90</f>
        <v>540637601</v>
      </c>
      <c r="E89" s="44">
        <f>'Свод 2024 БП'!E90</f>
        <v>210691408</v>
      </c>
      <c r="F89" s="44">
        <f>'Свод 2024 БП'!F90</f>
        <v>76499434</v>
      </c>
      <c r="G89" s="44"/>
      <c r="H89" s="44">
        <f>' СМП '!D90</f>
        <v>0</v>
      </c>
      <c r="I89" s="44">
        <f>'Гемодиализ '!D90</f>
        <v>0</v>
      </c>
      <c r="J89" s="44">
        <f>'Мед.реаб.(АПУ,ДС,КС) '!D90</f>
        <v>0</v>
      </c>
      <c r="K89" s="44">
        <f t="shared" si="6"/>
        <v>827828443</v>
      </c>
      <c r="L89" s="51">
        <v>0</v>
      </c>
      <c r="M89" s="51">
        <f t="shared" si="5"/>
        <v>827828443</v>
      </c>
    </row>
    <row r="90" spans="1:13" s="1" customFormat="1" ht="36" customHeight="1" x14ac:dyDescent="0.2">
      <c r="A90" s="170"/>
      <c r="B90" s="173"/>
      <c r="C90" s="10" t="s">
        <v>358</v>
      </c>
      <c r="D90" s="44">
        <f>КС!D91</f>
        <v>0</v>
      </c>
      <c r="E90" s="44">
        <f>'Свод 2024 БП'!E91</f>
        <v>5901568</v>
      </c>
      <c r="F90" s="44">
        <f>'Свод 2024 БП'!F91</f>
        <v>29377239.130000003</v>
      </c>
      <c r="G90" s="44"/>
      <c r="H90" s="44">
        <f>' СМП '!D91</f>
        <v>0</v>
      </c>
      <c r="I90" s="44">
        <f>'Гемодиализ '!D91</f>
        <v>0</v>
      </c>
      <c r="J90" s="44">
        <f>'Мед.реаб.(АПУ,ДС,КС) '!D91</f>
        <v>0</v>
      </c>
      <c r="K90" s="44">
        <f t="shared" si="6"/>
        <v>35278807.130000003</v>
      </c>
      <c r="L90" s="51">
        <v>0</v>
      </c>
      <c r="M90" s="51">
        <f t="shared" si="5"/>
        <v>35278807.130000003</v>
      </c>
    </row>
    <row r="91" spans="1:13" s="1" customFormat="1" ht="28.5" customHeight="1" x14ac:dyDescent="0.2">
      <c r="A91" s="170"/>
      <c r="B91" s="173"/>
      <c r="C91" s="10" t="s">
        <v>260</v>
      </c>
      <c r="D91" s="44">
        <f>КС!D92</f>
        <v>0</v>
      </c>
      <c r="E91" s="44">
        <f>'Свод 2024 БП'!E92</f>
        <v>0</v>
      </c>
      <c r="F91" s="44">
        <f>'Свод 2024 БП'!F92</f>
        <v>12025309</v>
      </c>
      <c r="G91" s="44"/>
      <c r="H91" s="44">
        <f>' СМП '!D92</f>
        <v>0</v>
      </c>
      <c r="I91" s="44">
        <f>'Гемодиализ '!D92</f>
        <v>0</v>
      </c>
      <c r="J91" s="44">
        <f>'Мед.реаб.(АПУ,ДС,КС) '!D92</f>
        <v>0</v>
      </c>
      <c r="K91" s="44">
        <f t="shared" si="6"/>
        <v>12025309</v>
      </c>
      <c r="L91" s="51">
        <v>0</v>
      </c>
      <c r="M91" s="51">
        <f t="shared" si="5"/>
        <v>12025309</v>
      </c>
    </row>
    <row r="92" spans="1:13" s="1" customFormat="1" ht="36" customHeight="1" x14ac:dyDescent="0.2">
      <c r="A92" s="171"/>
      <c r="B92" s="174"/>
      <c r="C92" s="28" t="s">
        <v>359</v>
      </c>
      <c r="D92" s="44">
        <f>КС!D93</f>
        <v>540637601</v>
      </c>
      <c r="E92" s="44">
        <f>'Свод 2024 БП'!E93</f>
        <v>204789840</v>
      </c>
      <c r="F92" s="44">
        <f>'Свод 2024 БП'!F93</f>
        <v>35096885.869999997</v>
      </c>
      <c r="G92" s="44"/>
      <c r="H92" s="44">
        <f>' СМП '!D93</f>
        <v>0</v>
      </c>
      <c r="I92" s="44">
        <f>'Гемодиализ '!D93</f>
        <v>0</v>
      </c>
      <c r="J92" s="44">
        <f>'Мед.реаб.(АПУ,ДС,КС) '!D93</f>
        <v>0</v>
      </c>
      <c r="K92" s="44">
        <f t="shared" si="6"/>
        <v>780524326.87</v>
      </c>
      <c r="L92" s="51">
        <v>0</v>
      </c>
      <c r="M92" s="51">
        <f t="shared" si="5"/>
        <v>780524326.87</v>
      </c>
    </row>
    <row r="93" spans="1:13" s="1" customFormat="1" ht="24" x14ac:dyDescent="0.2">
      <c r="A93" s="25">
        <v>80</v>
      </c>
      <c r="B93" s="14" t="s">
        <v>147</v>
      </c>
      <c r="C93" s="10" t="s">
        <v>51</v>
      </c>
      <c r="D93" s="44">
        <f>КС!D94</f>
        <v>0</v>
      </c>
      <c r="E93" s="44">
        <f>'Свод 2024 БП'!E94</f>
        <v>0</v>
      </c>
      <c r="F93" s="44">
        <f>'Свод 2024 БП'!F94</f>
        <v>3602938</v>
      </c>
      <c r="G93" s="44"/>
      <c r="H93" s="44">
        <f>' СМП '!D94</f>
        <v>0</v>
      </c>
      <c r="I93" s="44">
        <f>'Гемодиализ '!D94</f>
        <v>0</v>
      </c>
      <c r="J93" s="44">
        <f>'Мед.реаб.(АПУ,ДС,КС) '!D94</f>
        <v>0</v>
      </c>
      <c r="K93" s="44">
        <f t="shared" si="6"/>
        <v>3602938</v>
      </c>
      <c r="L93" s="51">
        <v>0</v>
      </c>
      <c r="M93" s="51">
        <f t="shared" si="5"/>
        <v>3602938</v>
      </c>
    </row>
    <row r="94" spans="1:13" s="1" customFormat="1" x14ac:dyDescent="0.2">
      <c r="A94" s="25">
        <v>81</v>
      </c>
      <c r="B94" s="14" t="s">
        <v>148</v>
      </c>
      <c r="C94" s="10" t="s">
        <v>149</v>
      </c>
      <c r="D94" s="44">
        <f>КС!D95</f>
        <v>0</v>
      </c>
      <c r="E94" s="44">
        <f>'Свод 2024 БП'!E95</f>
        <v>3256656</v>
      </c>
      <c r="F94" s="44">
        <f>'Свод 2024 БП'!F95</f>
        <v>26753079</v>
      </c>
      <c r="G94" s="44"/>
      <c r="H94" s="44">
        <f>' СМП '!D95</f>
        <v>0</v>
      </c>
      <c r="I94" s="44">
        <f>'Гемодиализ '!D95</f>
        <v>0</v>
      </c>
      <c r="J94" s="44">
        <f>'Мед.реаб.(АПУ,ДС,КС) '!D95</f>
        <v>0</v>
      </c>
      <c r="K94" s="44">
        <f t="shared" si="6"/>
        <v>30009735</v>
      </c>
      <c r="L94" s="51">
        <v>0</v>
      </c>
      <c r="M94" s="51">
        <f t="shared" si="5"/>
        <v>30009735</v>
      </c>
    </row>
    <row r="95" spans="1:13" s="1" customFormat="1" x14ac:dyDescent="0.2">
      <c r="A95" s="25">
        <v>82</v>
      </c>
      <c r="B95" s="26" t="s">
        <v>150</v>
      </c>
      <c r="C95" s="10" t="s">
        <v>151</v>
      </c>
      <c r="D95" s="44">
        <f>КС!D96</f>
        <v>184104800</v>
      </c>
      <c r="E95" s="44">
        <f>'Свод 2024 БП'!E96</f>
        <v>18968525</v>
      </c>
      <c r="F95" s="44">
        <f>'Свод 2024 БП'!F96</f>
        <v>166000890</v>
      </c>
      <c r="G95" s="44"/>
      <c r="H95" s="44">
        <f>' СМП '!D96</f>
        <v>0</v>
      </c>
      <c r="I95" s="44">
        <f>'Гемодиализ '!D96</f>
        <v>0</v>
      </c>
      <c r="J95" s="44">
        <f>'Мед.реаб.(АПУ,ДС,КС) '!D96</f>
        <v>56499020</v>
      </c>
      <c r="K95" s="44">
        <f t="shared" si="6"/>
        <v>425573235</v>
      </c>
      <c r="L95" s="51">
        <v>0</v>
      </c>
      <c r="M95" s="51">
        <f t="shared" si="5"/>
        <v>425573235</v>
      </c>
    </row>
    <row r="96" spans="1:13" s="1" customFormat="1" x14ac:dyDescent="0.2">
      <c r="A96" s="25">
        <v>83</v>
      </c>
      <c r="B96" s="14" t="s">
        <v>152</v>
      </c>
      <c r="C96" s="10" t="s">
        <v>28</v>
      </c>
      <c r="D96" s="44">
        <f>КС!D97</f>
        <v>37862352</v>
      </c>
      <c r="E96" s="44">
        <f>'Свод 2024 БП'!E97</f>
        <v>9634572</v>
      </c>
      <c r="F96" s="44">
        <f>'Свод 2024 БП'!F97</f>
        <v>136946354</v>
      </c>
      <c r="G96" s="44"/>
      <c r="H96" s="44">
        <f>' СМП '!D97</f>
        <v>0</v>
      </c>
      <c r="I96" s="44">
        <f>'Гемодиализ '!D97</f>
        <v>0</v>
      </c>
      <c r="J96" s="44">
        <f>'Мед.реаб.(АПУ,ДС,КС) '!D97</f>
        <v>817700</v>
      </c>
      <c r="K96" s="44">
        <f t="shared" si="6"/>
        <v>185260978</v>
      </c>
      <c r="L96" s="51">
        <v>20690136.59</v>
      </c>
      <c r="M96" s="51">
        <f t="shared" si="5"/>
        <v>205951114.59</v>
      </c>
    </row>
    <row r="97" spans="1:13" s="1" customFormat="1" x14ac:dyDescent="0.2">
      <c r="A97" s="25">
        <v>84</v>
      </c>
      <c r="B97" s="26" t="s">
        <v>153</v>
      </c>
      <c r="C97" s="10" t="s">
        <v>12</v>
      </c>
      <c r="D97" s="44">
        <f>КС!D98</f>
        <v>41092552</v>
      </c>
      <c r="E97" s="44">
        <f>'Свод 2024 БП'!E98</f>
        <v>9932995</v>
      </c>
      <c r="F97" s="44">
        <f>'Свод 2024 БП'!F98</f>
        <v>123414930</v>
      </c>
      <c r="G97" s="44"/>
      <c r="H97" s="44">
        <f>' СМП '!D98</f>
        <v>0</v>
      </c>
      <c r="I97" s="44">
        <f>'Гемодиализ '!D98</f>
        <v>0</v>
      </c>
      <c r="J97" s="44">
        <f>'Мед.реаб.(АПУ,ДС,КС) '!D98</f>
        <v>1184694</v>
      </c>
      <c r="K97" s="44">
        <f t="shared" si="6"/>
        <v>175625171</v>
      </c>
      <c r="L97" s="51">
        <v>14670948.380000001</v>
      </c>
      <c r="M97" s="51">
        <f t="shared" si="5"/>
        <v>190296119.38</v>
      </c>
    </row>
    <row r="98" spans="1:13" s="1" customFormat="1" x14ac:dyDescent="0.2">
      <c r="A98" s="25">
        <v>85</v>
      </c>
      <c r="B98" s="26" t="s">
        <v>154</v>
      </c>
      <c r="C98" s="10" t="s">
        <v>27</v>
      </c>
      <c r="D98" s="44">
        <f>КС!D99</f>
        <v>100842406</v>
      </c>
      <c r="E98" s="44">
        <f>'Свод 2024 БП'!E99</f>
        <v>25657802</v>
      </c>
      <c r="F98" s="44">
        <f>'Свод 2024 БП'!F99</f>
        <v>287483389</v>
      </c>
      <c r="G98" s="44"/>
      <c r="H98" s="44">
        <f>' СМП '!D99</f>
        <v>0</v>
      </c>
      <c r="I98" s="44">
        <f>'Гемодиализ '!D99</f>
        <v>0</v>
      </c>
      <c r="J98" s="44">
        <f>'Мед.реаб.(АПУ,ДС,КС) '!D99</f>
        <v>0</v>
      </c>
      <c r="K98" s="44">
        <f t="shared" si="6"/>
        <v>413983597</v>
      </c>
      <c r="L98" s="51">
        <v>20934828.780000001</v>
      </c>
      <c r="M98" s="51">
        <f t="shared" si="5"/>
        <v>434918425.77999997</v>
      </c>
    </row>
    <row r="99" spans="1:13" s="1" customFormat="1" x14ac:dyDescent="0.2">
      <c r="A99" s="25">
        <v>86</v>
      </c>
      <c r="B99" s="14" t="s">
        <v>155</v>
      </c>
      <c r="C99" s="10" t="s">
        <v>45</v>
      </c>
      <c r="D99" s="44">
        <f>КС!D100</f>
        <v>49944066</v>
      </c>
      <c r="E99" s="44">
        <f>'Свод 2024 БП'!E100</f>
        <v>12589816</v>
      </c>
      <c r="F99" s="44">
        <f>'Свод 2024 БП'!F100</f>
        <v>152523326</v>
      </c>
      <c r="G99" s="44"/>
      <c r="H99" s="44">
        <f>' СМП '!D100</f>
        <v>0</v>
      </c>
      <c r="I99" s="44">
        <f>'Гемодиализ '!D100</f>
        <v>0</v>
      </c>
      <c r="J99" s="44">
        <f>'Мед.реаб.(АПУ,ДС,КС) '!D100</f>
        <v>0</v>
      </c>
      <c r="K99" s="44">
        <f t="shared" si="6"/>
        <v>215057208</v>
      </c>
      <c r="L99" s="51">
        <v>10232587.83</v>
      </c>
      <c r="M99" s="51">
        <f t="shared" si="5"/>
        <v>225289795.83000001</v>
      </c>
    </row>
    <row r="100" spans="1:13" s="1" customFormat="1" x14ac:dyDescent="0.2">
      <c r="A100" s="25">
        <v>87</v>
      </c>
      <c r="B100" s="14" t="s">
        <v>156</v>
      </c>
      <c r="C100" s="10" t="s">
        <v>33</v>
      </c>
      <c r="D100" s="44">
        <f>КС!D101</f>
        <v>80481209</v>
      </c>
      <c r="E100" s="44">
        <f>'Свод 2024 БП'!E101</f>
        <v>15639482</v>
      </c>
      <c r="F100" s="44">
        <f>'Свод 2024 БП'!F101</f>
        <v>200382203</v>
      </c>
      <c r="G100" s="44"/>
      <c r="H100" s="44">
        <f>' СМП '!D101</f>
        <v>0</v>
      </c>
      <c r="I100" s="44">
        <f>'Гемодиализ '!D101</f>
        <v>0</v>
      </c>
      <c r="J100" s="44">
        <f>'Мед.реаб.(АПУ,ДС,КС) '!D101</f>
        <v>954647</v>
      </c>
      <c r="K100" s="44">
        <f t="shared" si="6"/>
        <v>297457541</v>
      </c>
      <c r="L100" s="51">
        <v>21221606.75</v>
      </c>
      <c r="M100" s="51">
        <f t="shared" si="5"/>
        <v>318679147.75</v>
      </c>
    </row>
    <row r="101" spans="1:13" s="1" customFormat="1" x14ac:dyDescent="0.2">
      <c r="A101" s="25">
        <v>88</v>
      </c>
      <c r="B101" s="12" t="s">
        <v>157</v>
      </c>
      <c r="C101" s="10" t="s">
        <v>29</v>
      </c>
      <c r="D101" s="44">
        <f>КС!D102</f>
        <v>67070634</v>
      </c>
      <c r="E101" s="44">
        <f>'Свод 2024 БП'!E102</f>
        <v>33901438</v>
      </c>
      <c r="F101" s="44">
        <f>'Свод 2024 БП'!F102</f>
        <v>377537727</v>
      </c>
      <c r="G101" s="44"/>
      <c r="H101" s="44">
        <f>' СМП '!D102</f>
        <v>0</v>
      </c>
      <c r="I101" s="44">
        <f>'Гемодиализ '!D102</f>
        <v>0</v>
      </c>
      <c r="J101" s="44">
        <f>'Мед.реаб.(АПУ,ДС,КС) '!D102</f>
        <v>0</v>
      </c>
      <c r="K101" s="44">
        <f t="shared" si="6"/>
        <v>478509799</v>
      </c>
      <c r="L101" s="51">
        <v>21431896.559999999</v>
      </c>
      <c r="M101" s="51">
        <f t="shared" si="5"/>
        <v>499941695.56</v>
      </c>
    </row>
    <row r="102" spans="1:13" s="1" customFormat="1" x14ac:dyDescent="0.2">
      <c r="A102" s="25">
        <v>89</v>
      </c>
      <c r="B102" s="12" t="s">
        <v>158</v>
      </c>
      <c r="C102" s="10" t="s">
        <v>30</v>
      </c>
      <c r="D102" s="44">
        <f>КС!D103</f>
        <v>104147555</v>
      </c>
      <c r="E102" s="44">
        <f>'Свод 2024 БП'!E103</f>
        <v>27382858</v>
      </c>
      <c r="F102" s="44">
        <f>'Свод 2024 БП'!F103</f>
        <v>301327267.74000001</v>
      </c>
      <c r="G102" s="44"/>
      <c r="H102" s="44">
        <f>' СМП '!D103</f>
        <v>0</v>
      </c>
      <c r="I102" s="44">
        <f>'Гемодиализ '!D103</f>
        <v>0</v>
      </c>
      <c r="J102" s="44">
        <f>'Мед.реаб.(АПУ,ДС,КС) '!D103</f>
        <v>0</v>
      </c>
      <c r="K102" s="44">
        <f t="shared" si="6"/>
        <v>432857680.74000001</v>
      </c>
      <c r="L102" s="51">
        <v>19788433.670000002</v>
      </c>
      <c r="M102" s="51">
        <f t="shared" si="5"/>
        <v>452646114.41000003</v>
      </c>
    </row>
    <row r="103" spans="1:13" s="1" customFormat="1" x14ac:dyDescent="0.2">
      <c r="A103" s="25">
        <v>90</v>
      </c>
      <c r="B103" s="26" t="s">
        <v>159</v>
      </c>
      <c r="C103" s="10" t="s">
        <v>14</v>
      </c>
      <c r="D103" s="44">
        <f>КС!D104</f>
        <v>33145122</v>
      </c>
      <c r="E103" s="44">
        <f>'Свод 2024 БП'!E104</f>
        <v>9072286</v>
      </c>
      <c r="F103" s="44">
        <f>'Свод 2024 БП'!F104</f>
        <v>112673766</v>
      </c>
      <c r="G103" s="44"/>
      <c r="H103" s="44">
        <f>' СМП '!D104</f>
        <v>0</v>
      </c>
      <c r="I103" s="44">
        <f>'Гемодиализ '!D104</f>
        <v>0</v>
      </c>
      <c r="J103" s="44">
        <f>'Мед.реаб.(АПУ,ДС,КС) '!D104</f>
        <v>0</v>
      </c>
      <c r="K103" s="44">
        <f t="shared" ref="K103:K131" si="7">D103+E103+F103+H103+I103+J103</f>
        <v>154891174</v>
      </c>
      <c r="L103" s="51">
        <v>29088602.219999999</v>
      </c>
      <c r="M103" s="51">
        <f t="shared" si="5"/>
        <v>183979776.22</v>
      </c>
    </row>
    <row r="104" spans="1:13" s="1" customFormat="1" x14ac:dyDescent="0.2">
      <c r="A104" s="25">
        <v>91</v>
      </c>
      <c r="B104" s="12" t="s">
        <v>160</v>
      </c>
      <c r="C104" s="10" t="s">
        <v>31</v>
      </c>
      <c r="D104" s="44">
        <f>КС!D105</f>
        <v>49577278</v>
      </c>
      <c r="E104" s="44">
        <f>'Свод 2024 БП'!E105</f>
        <v>14649273</v>
      </c>
      <c r="F104" s="44">
        <f>'Свод 2024 БП'!F105</f>
        <v>183986011</v>
      </c>
      <c r="G104" s="44"/>
      <c r="H104" s="44">
        <f>' СМП '!D105</f>
        <v>0</v>
      </c>
      <c r="I104" s="44">
        <f>'Гемодиализ '!D105</f>
        <v>0</v>
      </c>
      <c r="J104" s="44">
        <f>'Мед.реаб.(АПУ,ДС,КС) '!D105</f>
        <v>0</v>
      </c>
      <c r="K104" s="44">
        <f t="shared" si="7"/>
        <v>248212562</v>
      </c>
      <c r="L104" s="51">
        <v>14865447.920000002</v>
      </c>
      <c r="M104" s="51">
        <f t="shared" si="5"/>
        <v>263078009.92000002</v>
      </c>
    </row>
    <row r="105" spans="1:13" s="1" customFormat="1" ht="12" customHeight="1" x14ac:dyDescent="0.2">
      <c r="A105" s="25">
        <v>92</v>
      </c>
      <c r="B105" s="12" t="s">
        <v>161</v>
      </c>
      <c r="C105" s="10" t="s">
        <v>15</v>
      </c>
      <c r="D105" s="44">
        <f>КС!D106</f>
        <v>96984652</v>
      </c>
      <c r="E105" s="44">
        <f>'Свод 2024 БП'!E106</f>
        <v>14337501</v>
      </c>
      <c r="F105" s="44">
        <f>'Свод 2024 БП'!F106</f>
        <v>173465686</v>
      </c>
      <c r="G105" s="44"/>
      <c r="H105" s="44">
        <f>' СМП '!D106</f>
        <v>0</v>
      </c>
      <c r="I105" s="44">
        <f>'Гемодиализ '!D106</f>
        <v>0</v>
      </c>
      <c r="J105" s="44">
        <f>'Мед.реаб.(АПУ,ДС,КС) '!D106</f>
        <v>0</v>
      </c>
      <c r="K105" s="44">
        <f t="shared" si="7"/>
        <v>284787839</v>
      </c>
      <c r="L105" s="51">
        <v>18696830.34</v>
      </c>
      <c r="M105" s="51">
        <f t="shared" si="5"/>
        <v>303484669.33999997</v>
      </c>
    </row>
    <row r="106" spans="1:13" s="1" customFormat="1" x14ac:dyDescent="0.2">
      <c r="A106" s="25">
        <v>93</v>
      </c>
      <c r="B106" s="14" t="s">
        <v>162</v>
      </c>
      <c r="C106" s="10" t="s">
        <v>13</v>
      </c>
      <c r="D106" s="44">
        <f>КС!D107</f>
        <v>212177376</v>
      </c>
      <c r="E106" s="44">
        <f>'Свод 2024 БП'!E107</f>
        <v>18716364</v>
      </c>
      <c r="F106" s="44">
        <f>'Свод 2024 БП'!F107</f>
        <v>205590075</v>
      </c>
      <c r="G106" s="44"/>
      <c r="H106" s="44">
        <f>' СМП '!D107</f>
        <v>113940469</v>
      </c>
      <c r="I106" s="44">
        <f>'Гемодиализ '!D107</f>
        <v>0</v>
      </c>
      <c r="J106" s="44">
        <f>'Мед.реаб.(АПУ,ДС,КС) '!D107</f>
        <v>19282946</v>
      </c>
      <c r="K106" s="44">
        <f t="shared" si="7"/>
        <v>569707230</v>
      </c>
      <c r="L106" s="51">
        <v>26532538.770000003</v>
      </c>
      <c r="M106" s="51">
        <f t="shared" si="5"/>
        <v>596239768.76999998</v>
      </c>
    </row>
    <row r="107" spans="1:13" s="1" customFormat="1" x14ac:dyDescent="0.2">
      <c r="A107" s="25">
        <v>94</v>
      </c>
      <c r="B107" s="26" t="s">
        <v>163</v>
      </c>
      <c r="C107" s="10" t="s">
        <v>32</v>
      </c>
      <c r="D107" s="44">
        <f>КС!D108</f>
        <v>42681002</v>
      </c>
      <c r="E107" s="44">
        <f>'Свод 2024 БП'!E108</f>
        <v>11402529</v>
      </c>
      <c r="F107" s="44">
        <f>'Свод 2024 БП'!F108</f>
        <v>125133506</v>
      </c>
      <c r="G107" s="44"/>
      <c r="H107" s="44">
        <f>' СМП '!D108</f>
        <v>0</v>
      </c>
      <c r="I107" s="44">
        <f>'Гемодиализ '!D108</f>
        <v>0</v>
      </c>
      <c r="J107" s="44">
        <f>'Мед.реаб.(АПУ,ДС,КС) '!D108</f>
        <v>0</v>
      </c>
      <c r="K107" s="44">
        <f t="shared" si="7"/>
        <v>179217037</v>
      </c>
      <c r="L107" s="51">
        <v>15442154.830000002</v>
      </c>
      <c r="M107" s="51">
        <f t="shared" si="5"/>
        <v>194659191.83000001</v>
      </c>
    </row>
    <row r="108" spans="1:13" s="1" customFormat="1" x14ac:dyDescent="0.2">
      <c r="A108" s="25">
        <v>95</v>
      </c>
      <c r="B108" s="26" t="s">
        <v>164</v>
      </c>
      <c r="C108" s="10" t="s">
        <v>55</v>
      </c>
      <c r="D108" s="44">
        <f>КС!D109</f>
        <v>60907649</v>
      </c>
      <c r="E108" s="44">
        <f>'Свод 2024 БП'!E109</f>
        <v>16066259</v>
      </c>
      <c r="F108" s="44">
        <f>'Свод 2024 БП'!F109</f>
        <v>196812183</v>
      </c>
      <c r="G108" s="44"/>
      <c r="H108" s="44">
        <f>' СМП '!D109</f>
        <v>0</v>
      </c>
      <c r="I108" s="44">
        <f>'Гемодиализ '!D109</f>
        <v>0</v>
      </c>
      <c r="J108" s="44">
        <f>'Мед.реаб.(АПУ,ДС,КС) '!D109</f>
        <v>0</v>
      </c>
      <c r="K108" s="44">
        <f t="shared" si="7"/>
        <v>273786091</v>
      </c>
      <c r="L108" s="51">
        <v>19578749</v>
      </c>
      <c r="M108" s="51">
        <f t="shared" si="5"/>
        <v>293364840</v>
      </c>
    </row>
    <row r="109" spans="1:13" s="1" customFormat="1" x14ac:dyDescent="0.2">
      <c r="A109" s="25">
        <v>96</v>
      </c>
      <c r="B109" s="12" t="s">
        <v>165</v>
      </c>
      <c r="C109" s="10" t="s">
        <v>34</v>
      </c>
      <c r="D109" s="44">
        <f>КС!D110</f>
        <v>95410229</v>
      </c>
      <c r="E109" s="44">
        <f>'Свод 2024 БП'!E110</f>
        <v>28510965</v>
      </c>
      <c r="F109" s="44">
        <f>'Свод 2024 БП'!F110</f>
        <v>304880211</v>
      </c>
      <c r="G109" s="44"/>
      <c r="H109" s="44">
        <f>' СМП '!D110</f>
        <v>0</v>
      </c>
      <c r="I109" s="44">
        <f>'Гемодиализ '!D110</f>
        <v>0</v>
      </c>
      <c r="J109" s="44">
        <f>'Мед.реаб.(АПУ,ДС,КС) '!D110</f>
        <v>0</v>
      </c>
      <c r="K109" s="44">
        <f t="shared" si="7"/>
        <v>428801405</v>
      </c>
      <c r="L109" s="51">
        <v>31573083.229999997</v>
      </c>
      <c r="M109" s="51">
        <f t="shared" si="5"/>
        <v>460374488.23000002</v>
      </c>
    </row>
    <row r="110" spans="1:13" s="1" customFormat="1" x14ac:dyDescent="0.2">
      <c r="A110" s="25">
        <v>97</v>
      </c>
      <c r="B110" s="14" t="s">
        <v>166</v>
      </c>
      <c r="C110" s="10" t="s">
        <v>229</v>
      </c>
      <c r="D110" s="44">
        <f>КС!D111</f>
        <v>40329489</v>
      </c>
      <c r="E110" s="44">
        <f>'Свод 2024 БП'!E111</f>
        <v>12511036</v>
      </c>
      <c r="F110" s="44">
        <f>'Свод 2024 БП'!F111</f>
        <v>162745072</v>
      </c>
      <c r="G110" s="44"/>
      <c r="H110" s="44">
        <f>' СМП '!D111</f>
        <v>0</v>
      </c>
      <c r="I110" s="44">
        <f>'Гемодиализ '!D111</f>
        <v>0</v>
      </c>
      <c r="J110" s="44">
        <f>'Мед.реаб.(АПУ,ДС,КС) '!D111</f>
        <v>3594686</v>
      </c>
      <c r="K110" s="44">
        <f t="shared" si="7"/>
        <v>219180283</v>
      </c>
      <c r="L110" s="51">
        <v>14499026.5</v>
      </c>
      <c r="M110" s="51">
        <f t="shared" si="5"/>
        <v>233679309.5</v>
      </c>
    </row>
    <row r="111" spans="1:13" s="1" customFormat="1" ht="13.5" customHeight="1" x14ac:dyDescent="0.2">
      <c r="A111" s="25">
        <v>98</v>
      </c>
      <c r="B111" s="12" t="s">
        <v>167</v>
      </c>
      <c r="C111" s="10" t="s">
        <v>168</v>
      </c>
      <c r="D111" s="44">
        <f>КС!D112</f>
        <v>0</v>
      </c>
      <c r="E111" s="44">
        <f>'Свод 2024 БП'!E112</f>
        <v>0</v>
      </c>
      <c r="F111" s="44">
        <f>'Свод 2024 БП'!F112</f>
        <v>1547187</v>
      </c>
      <c r="G111" s="44"/>
      <c r="H111" s="44">
        <f>' СМП '!D112</f>
        <v>0</v>
      </c>
      <c r="I111" s="44">
        <f>'Гемодиализ '!D112</f>
        <v>211117293</v>
      </c>
      <c r="J111" s="44">
        <f>'Мед.реаб.(АПУ,ДС,КС) '!D112</f>
        <v>0</v>
      </c>
      <c r="K111" s="44">
        <f t="shared" si="7"/>
        <v>212664480</v>
      </c>
      <c r="L111" s="51">
        <v>0</v>
      </c>
      <c r="M111" s="51">
        <f t="shared" si="5"/>
        <v>212664480</v>
      </c>
    </row>
    <row r="112" spans="1:13" s="1" customFormat="1" x14ac:dyDescent="0.2">
      <c r="A112" s="25">
        <v>99</v>
      </c>
      <c r="B112" s="12" t="s">
        <v>169</v>
      </c>
      <c r="C112" s="10" t="s">
        <v>170</v>
      </c>
      <c r="D112" s="44">
        <f>КС!D113</f>
        <v>0</v>
      </c>
      <c r="E112" s="44">
        <f>'Свод 2024 БП'!E113</f>
        <v>91626599</v>
      </c>
      <c r="F112" s="44">
        <f>'Свод 2024 БП'!F113</f>
        <v>0</v>
      </c>
      <c r="G112" s="44"/>
      <c r="H112" s="44">
        <f>' СМП '!D113</f>
        <v>0</v>
      </c>
      <c r="I112" s="44">
        <f>'Гемодиализ '!D113</f>
        <v>0</v>
      </c>
      <c r="J112" s="44">
        <f>'Мед.реаб.(АПУ,ДС,КС) '!D113</f>
        <v>0</v>
      </c>
      <c r="K112" s="44">
        <f t="shared" si="7"/>
        <v>91626599</v>
      </c>
      <c r="L112" s="51">
        <v>0</v>
      </c>
      <c r="M112" s="51">
        <f t="shared" si="5"/>
        <v>91626599</v>
      </c>
    </row>
    <row r="113" spans="1:13" s="1" customFormat="1" x14ac:dyDescent="0.2">
      <c r="A113" s="25">
        <v>100</v>
      </c>
      <c r="B113" s="26" t="s">
        <v>171</v>
      </c>
      <c r="C113" s="10" t="s">
        <v>172</v>
      </c>
      <c r="D113" s="44">
        <f>КС!D114</f>
        <v>0</v>
      </c>
      <c r="E113" s="44">
        <f>'Свод 2024 БП'!E114</f>
        <v>224810</v>
      </c>
      <c r="F113" s="44">
        <f>'Свод 2024 БП'!F114</f>
        <v>29471</v>
      </c>
      <c r="G113" s="44"/>
      <c r="H113" s="44">
        <f>' СМП '!D114</f>
        <v>0</v>
      </c>
      <c r="I113" s="44">
        <f>'Гемодиализ '!D114</f>
        <v>0</v>
      </c>
      <c r="J113" s="44">
        <f>'Мед.реаб.(АПУ,ДС,КС) '!D114</f>
        <v>0</v>
      </c>
      <c r="K113" s="44">
        <f t="shared" si="7"/>
        <v>254281</v>
      </c>
      <c r="L113" s="51">
        <v>0</v>
      </c>
      <c r="M113" s="51">
        <f t="shared" si="5"/>
        <v>254281</v>
      </c>
    </row>
    <row r="114" spans="1:13" s="1" customFormat="1" ht="12.75" customHeight="1" x14ac:dyDescent="0.2">
      <c r="A114" s="25">
        <v>101</v>
      </c>
      <c r="B114" s="26" t="s">
        <v>173</v>
      </c>
      <c r="C114" s="10" t="s">
        <v>174</v>
      </c>
      <c r="D114" s="44">
        <f>КС!D115</f>
        <v>0</v>
      </c>
      <c r="E114" s="44">
        <f>'Свод 2024 БП'!E115</f>
        <v>161698</v>
      </c>
      <c r="F114" s="44">
        <f>'Свод 2024 БП'!F115</f>
        <v>0</v>
      </c>
      <c r="G114" s="44"/>
      <c r="H114" s="44">
        <f>' СМП '!D115</f>
        <v>0</v>
      </c>
      <c r="I114" s="44">
        <f>'Гемодиализ '!D115</f>
        <v>0</v>
      </c>
      <c r="J114" s="44">
        <f>'Мед.реаб.(АПУ,ДС,КС) '!D115</f>
        <v>0</v>
      </c>
      <c r="K114" s="44">
        <f t="shared" si="7"/>
        <v>161698</v>
      </c>
      <c r="L114" s="51">
        <v>0</v>
      </c>
      <c r="M114" s="51">
        <f t="shared" si="5"/>
        <v>161698</v>
      </c>
    </row>
    <row r="115" spans="1:13" s="1" customFormat="1" ht="24" x14ac:dyDescent="0.2">
      <c r="A115" s="25">
        <v>102</v>
      </c>
      <c r="B115" s="26" t="s">
        <v>175</v>
      </c>
      <c r="C115" s="10" t="s">
        <v>176</v>
      </c>
      <c r="D115" s="44">
        <f>КС!D116</f>
        <v>0</v>
      </c>
      <c r="E115" s="44">
        <f>'Свод 2024 БП'!E116</f>
        <v>305656</v>
      </c>
      <c r="F115" s="44">
        <f>'Свод 2024 БП'!F116</f>
        <v>0</v>
      </c>
      <c r="G115" s="44"/>
      <c r="H115" s="44">
        <f>' СМП '!D116</f>
        <v>0</v>
      </c>
      <c r="I115" s="44">
        <f>'Гемодиализ '!D116</f>
        <v>0</v>
      </c>
      <c r="J115" s="44">
        <f>'Мед.реаб.(АПУ,ДС,КС) '!D116</f>
        <v>0</v>
      </c>
      <c r="K115" s="44">
        <f t="shared" si="7"/>
        <v>305656</v>
      </c>
      <c r="L115" s="51">
        <v>0</v>
      </c>
      <c r="M115" s="51">
        <f t="shared" si="5"/>
        <v>305656</v>
      </c>
    </row>
    <row r="116" spans="1:13" s="1" customFormat="1" x14ac:dyDescent="0.2">
      <c r="A116" s="25">
        <v>103</v>
      </c>
      <c r="B116" s="26" t="s">
        <v>177</v>
      </c>
      <c r="C116" s="10" t="s">
        <v>178</v>
      </c>
      <c r="D116" s="44">
        <f>КС!D117</f>
        <v>0</v>
      </c>
      <c r="E116" s="44">
        <f>'Свод 2024 БП'!E117</f>
        <v>0</v>
      </c>
      <c r="F116" s="44">
        <f>'Свод 2024 БП'!F117</f>
        <v>3637593</v>
      </c>
      <c r="G116" s="44"/>
      <c r="H116" s="44">
        <f>' СМП '!D117</f>
        <v>0</v>
      </c>
      <c r="I116" s="44">
        <f>'Гемодиализ '!D117</f>
        <v>0</v>
      </c>
      <c r="J116" s="44">
        <f>'Мед.реаб.(АПУ,ДС,КС) '!D117</f>
        <v>0</v>
      </c>
      <c r="K116" s="44">
        <f t="shared" si="7"/>
        <v>3637593</v>
      </c>
      <c r="L116" s="51">
        <v>0</v>
      </c>
      <c r="M116" s="51">
        <f t="shared" si="5"/>
        <v>3637593</v>
      </c>
    </row>
    <row r="117" spans="1:13" s="1" customFormat="1" x14ac:dyDescent="0.2">
      <c r="A117" s="25">
        <v>104</v>
      </c>
      <c r="B117" s="26" t="s">
        <v>179</v>
      </c>
      <c r="C117" s="10" t="s">
        <v>180</v>
      </c>
      <c r="D117" s="44">
        <f>КС!D118</f>
        <v>0</v>
      </c>
      <c r="E117" s="44">
        <f>'Свод 2024 БП'!E118</f>
        <v>26498501</v>
      </c>
      <c r="F117" s="44">
        <f>'Свод 2024 БП'!F118</f>
        <v>5720130</v>
      </c>
      <c r="G117" s="44"/>
      <c r="H117" s="44">
        <f>' СМП '!D118</f>
        <v>0</v>
      </c>
      <c r="I117" s="44">
        <f>'Гемодиализ '!D118</f>
        <v>798146571</v>
      </c>
      <c r="J117" s="44">
        <f>'Мед.реаб.(АПУ,ДС,КС) '!D118</f>
        <v>0</v>
      </c>
      <c r="K117" s="44">
        <f t="shared" si="7"/>
        <v>830365202</v>
      </c>
      <c r="L117" s="51">
        <v>0</v>
      </c>
      <c r="M117" s="51">
        <f t="shared" si="5"/>
        <v>830365202</v>
      </c>
    </row>
    <row r="118" spans="1:13" s="1" customFormat="1" x14ac:dyDescent="0.2">
      <c r="A118" s="25">
        <v>105</v>
      </c>
      <c r="B118" s="18" t="s">
        <v>181</v>
      </c>
      <c r="C118" s="16" t="s">
        <v>182</v>
      </c>
      <c r="D118" s="44">
        <f>КС!D119</f>
        <v>0</v>
      </c>
      <c r="E118" s="44">
        <f>'Свод 2024 БП'!E119</f>
        <v>0</v>
      </c>
      <c r="F118" s="44">
        <f>'Свод 2024 БП'!F119</f>
        <v>81877911</v>
      </c>
      <c r="G118" s="44"/>
      <c r="H118" s="44">
        <f>' СМП '!D119</f>
        <v>0</v>
      </c>
      <c r="I118" s="44">
        <f>'Гемодиализ '!D119</f>
        <v>0</v>
      </c>
      <c r="J118" s="44">
        <f>'Мед.реаб.(АПУ,ДС,КС) '!D119</f>
        <v>0</v>
      </c>
      <c r="K118" s="44">
        <f t="shared" si="7"/>
        <v>81877911</v>
      </c>
      <c r="L118" s="51">
        <v>0</v>
      </c>
      <c r="M118" s="51">
        <f t="shared" si="5"/>
        <v>81877911</v>
      </c>
    </row>
    <row r="119" spans="1:13" s="1" customFormat="1" x14ac:dyDescent="0.2">
      <c r="A119" s="25">
        <v>106</v>
      </c>
      <c r="B119" s="14" t="s">
        <v>183</v>
      </c>
      <c r="C119" s="10" t="s">
        <v>184</v>
      </c>
      <c r="D119" s="44">
        <f>КС!D120</f>
        <v>209113796</v>
      </c>
      <c r="E119" s="44">
        <f>'Свод 2024 БП'!E120</f>
        <v>42969961</v>
      </c>
      <c r="F119" s="44">
        <f>'Свод 2024 БП'!F120</f>
        <v>8386639</v>
      </c>
      <c r="G119" s="44"/>
      <c r="H119" s="44">
        <f>' СМП '!D120</f>
        <v>0</v>
      </c>
      <c r="I119" s="44">
        <f>'Гемодиализ '!D120</f>
        <v>0</v>
      </c>
      <c r="J119" s="44">
        <f>'Мед.реаб.(АПУ,ДС,КС) '!D120</f>
        <v>0</v>
      </c>
      <c r="K119" s="44">
        <f t="shared" si="7"/>
        <v>260470396</v>
      </c>
      <c r="L119" s="51">
        <v>0</v>
      </c>
      <c r="M119" s="51">
        <f t="shared" si="5"/>
        <v>260470396</v>
      </c>
    </row>
    <row r="120" spans="1:13" s="1" customFormat="1" ht="11.25" customHeight="1" x14ac:dyDescent="0.2">
      <c r="A120" s="25">
        <v>107</v>
      </c>
      <c r="B120" s="26" t="s">
        <v>185</v>
      </c>
      <c r="C120" s="10" t="s">
        <v>186</v>
      </c>
      <c r="D120" s="44">
        <f>КС!D121</f>
        <v>0</v>
      </c>
      <c r="E120" s="44">
        <f>'Свод 2024 БП'!E121</f>
        <v>0</v>
      </c>
      <c r="F120" s="44">
        <f>'Свод 2024 БП'!F121</f>
        <v>27769</v>
      </c>
      <c r="G120" s="44"/>
      <c r="H120" s="44">
        <f>' СМП '!D121</f>
        <v>0</v>
      </c>
      <c r="I120" s="44">
        <f>'Гемодиализ '!D121</f>
        <v>0</v>
      </c>
      <c r="J120" s="44">
        <f>'Мед.реаб.(АПУ,ДС,КС) '!D121</f>
        <v>0</v>
      </c>
      <c r="K120" s="44">
        <f t="shared" si="7"/>
        <v>27769</v>
      </c>
      <c r="L120" s="51">
        <v>0</v>
      </c>
      <c r="M120" s="51">
        <f t="shared" si="5"/>
        <v>27769</v>
      </c>
    </row>
    <row r="121" spans="1:13" s="1" customFormat="1" x14ac:dyDescent="0.2">
      <c r="A121" s="25">
        <v>108</v>
      </c>
      <c r="B121" s="12" t="s">
        <v>187</v>
      </c>
      <c r="C121" s="19" t="s">
        <v>188</v>
      </c>
      <c r="D121" s="44">
        <f>КС!D122</f>
        <v>0</v>
      </c>
      <c r="E121" s="44">
        <f>'Свод 2024 БП'!E122</f>
        <v>14669875</v>
      </c>
      <c r="F121" s="44">
        <f>'Свод 2024 БП'!F122</f>
        <v>0</v>
      </c>
      <c r="G121" s="44"/>
      <c r="H121" s="44">
        <f>' СМП '!D122</f>
        <v>0</v>
      </c>
      <c r="I121" s="44">
        <f>'Гемодиализ '!D122</f>
        <v>0</v>
      </c>
      <c r="J121" s="44">
        <f>'Мед.реаб.(АПУ,ДС,КС) '!D122</f>
        <v>0</v>
      </c>
      <c r="K121" s="44">
        <f t="shared" si="7"/>
        <v>14669875</v>
      </c>
      <c r="L121" s="51">
        <v>0</v>
      </c>
      <c r="M121" s="51">
        <f t="shared" si="5"/>
        <v>14669875</v>
      </c>
    </row>
    <row r="122" spans="1:13" s="1" customFormat="1" x14ac:dyDescent="0.2">
      <c r="A122" s="25">
        <v>109</v>
      </c>
      <c r="B122" s="26" t="s">
        <v>189</v>
      </c>
      <c r="C122" s="10" t="s">
        <v>275</v>
      </c>
      <c r="D122" s="44">
        <f>КС!D123</f>
        <v>18633331</v>
      </c>
      <c r="E122" s="44">
        <f>'Свод 2024 БП'!E123</f>
        <v>182968</v>
      </c>
      <c r="F122" s="44">
        <f>'Свод 2024 БП'!F123</f>
        <v>4993578</v>
      </c>
      <c r="G122" s="44"/>
      <c r="H122" s="44">
        <f>' СМП '!D123</f>
        <v>0</v>
      </c>
      <c r="I122" s="44">
        <f>'Гемодиализ '!D123</f>
        <v>0</v>
      </c>
      <c r="J122" s="44">
        <f>'Мед.реаб.(АПУ,ДС,КС) '!D123</f>
        <v>0</v>
      </c>
      <c r="K122" s="44">
        <f t="shared" si="7"/>
        <v>23809877</v>
      </c>
      <c r="L122" s="51">
        <v>0</v>
      </c>
      <c r="M122" s="51">
        <f t="shared" si="5"/>
        <v>23809877</v>
      </c>
    </row>
    <row r="123" spans="1:13" s="1" customFormat="1" ht="14.25" customHeight="1" x14ac:dyDescent="0.2">
      <c r="A123" s="25">
        <v>110</v>
      </c>
      <c r="B123" s="14" t="s">
        <v>190</v>
      </c>
      <c r="C123" s="10" t="s">
        <v>261</v>
      </c>
      <c r="D123" s="44">
        <f>КС!D124</f>
        <v>0</v>
      </c>
      <c r="E123" s="44">
        <f>'Свод 2024 БП'!E124</f>
        <v>127652</v>
      </c>
      <c r="F123" s="44">
        <f>'Свод 2024 БП'!F124</f>
        <v>4958093</v>
      </c>
      <c r="G123" s="44"/>
      <c r="H123" s="44">
        <f>' СМП '!D124</f>
        <v>0</v>
      </c>
      <c r="I123" s="44">
        <f>'Гемодиализ '!D124</f>
        <v>0</v>
      </c>
      <c r="J123" s="44">
        <f>'Мед.реаб.(АПУ,ДС,КС) '!D124</f>
        <v>0</v>
      </c>
      <c r="K123" s="44">
        <f t="shared" si="7"/>
        <v>5085745</v>
      </c>
      <c r="L123" s="51">
        <v>0</v>
      </c>
      <c r="M123" s="51">
        <f t="shared" si="5"/>
        <v>5085745</v>
      </c>
    </row>
    <row r="124" spans="1:13" s="1" customFormat="1" x14ac:dyDescent="0.2">
      <c r="A124" s="25">
        <v>111</v>
      </c>
      <c r="B124" s="14" t="s">
        <v>191</v>
      </c>
      <c r="C124" s="10" t="s">
        <v>391</v>
      </c>
      <c r="D124" s="44">
        <f>КС!D125</f>
        <v>0</v>
      </c>
      <c r="E124" s="44">
        <f>'Свод 2024 БП'!E125</f>
        <v>0</v>
      </c>
      <c r="F124" s="44">
        <f>'Свод 2024 БП'!F125</f>
        <v>0</v>
      </c>
      <c r="G124" s="44"/>
      <c r="H124" s="44">
        <f>' СМП '!D125</f>
        <v>0</v>
      </c>
      <c r="I124" s="44">
        <f>'Гемодиализ '!D125</f>
        <v>0</v>
      </c>
      <c r="J124" s="44">
        <f>'Мед.реаб.(АПУ,ДС,КС) '!D125</f>
        <v>0</v>
      </c>
      <c r="K124" s="44">
        <f t="shared" si="7"/>
        <v>0</v>
      </c>
      <c r="L124" s="51">
        <v>72635774.399999991</v>
      </c>
      <c r="M124" s="51">
        <f t="shared" si="5"/>
        <v>72635774.399999991</v>
      </c>
    </row>
    <row r="125" spans="1:13" s="1" customFormat="1" x14ac:dyDescent="0.2">
      <c r="A125" s="25">
        <v>112</v>
      </c>
      <c r="B125" s="14" t="s">
        <v>192</v>
      </c>
      <c r="C125" s="10" t="s">
        <v>193</v>
      </c>
      <c r="D125" s="44">
        <f>КС!D126</f>
        <v>0</v>
      </c>
      <c r="E125" s="44">
        <f>'Свод 2024 БП'!E126</f>
        <v>0</v>
      </c>
      <c r="F125" s="44">
        <f>'Свод 2024 БП'!F126</f>
        <v>0</v>
      </c>
      <c r="G125" s="44"/>
      <c r="H125" s="44">
        <f>' СМП '!D126</f>
        <v>0</v>
      </c>
      <c r="I125" s="44">
        <f>'Гемодиализ '!D126</f>
        <v>0</v>
      </c>
      <c r="J125" s="44">
        <f>'Мед.реаб.(АПУ,ДС,КС) '!D126</f>
        <v>0</v>
      </c>
      <c r="K125" s="44">
        <f t="shared" si="7"/>
        <v>0</v>
      </c>
      <c r="L125" s="51">
        <v>42896783.159999996</v>
      </c>
      <c r="M125" s="51">
        <f t="shared" si="5"/>
        <v>42896783.159999996</v>
      </c>
    </row>
    <row r="126" spans="1:13" s="1" customFormat="1" ht="13.5" customHeight="1" x14ac:dyDescent="0.2">
      <c r="A126" s="25">
        <v>113</v>
      </c>
      <c r="B126" s="14" t="s">
        <v>194</v>
      </c>
      <c r="C126" s="10" t="s">
        <v>400</v>
      </c>
      <c r="D126" s="44">
        <f>КС!D127</f>
        <v>0</v>
      </c>
      <c r="E126" s="44">
        <f>'Свод 2024 БП'!E127</f>
        <v>37396158</v>
      </c>
      <c r="F126" s="44">
        <f>'Свод 2024 БП'!F127</f>
        <v>0</v>
      </c>
      <c r="G126" s="44"/>
      <c r="H126" s="44">
        <f>' СМП '!D127</f>
        <v>0</v>
      </c>
      <c r="I126" s="44">
        <f>'Гемодиализ '!D127</f>
        <v>0</v>
      </c>
      <c r="J126" s="44">
        <f>'Мед.реаб.(АПУ,ДС,КС) '!D127</f>
        <v>0</v>
      </c>
      <c r="K126" s="44">
        <f t="shared" si="7"/>
        <v>37396158</v>
      </c>
      <c r="L126" s="51">
        <v>0</v>
      </c>
      <c r="M126" s="51">
        <f t="shared" si="5"/>
        <v>37396158</v>
      </c>
    </row>
    <row r="127" spans="1:13" s="1" customFormat="1" x14ac:dyDescent="0.2">
      <c r="A127" s="25">
        <v>114</v>
      </c>
      <c r="B127" s="26" t="s">
        <v>195</v>
      </c>
      <c r="C127" s="10" t="s">
        <v>196</v>
      </c>
      <c r="D127" s="44">
        <f>КС!D128</f>
        <v>0</v>
      </c>
      <c r="E127" s="44">
        <f>'Свод 2024 БП'!E128</f>
        <v>0</v>
      </c>
      <c r="F127" s="44">
        <f>'Свод 2024 БП'!F128</f>
        <v>1844723</v>
      </c>
      <c r="G127" s="44"/>
      <c r="H127" s="44">
        <f>' СМП '!D128</f>
        <v>0</v>
      </c>
      <c r="I127" s="44">
        <f>'Гемодиализ '!D128</f>
        <v>247138132</v>
      </c>
      <c r="J127" s="44">
        <f>'Мед.реаб.(АПУ,ДС,КС) '!D128</f>
        <v>0</v>
      </c>
      <c r="K127" s="44">
        <f t="shared" si="7"/>
        <v>248982855</v>
      </c>
      <c r="L127" s="51">
        <v>0</v>
      </c>
      <c r="M127" s="51">
        <f t="shared" si="5"/>
        <v>248982855</v>
      </c>
    </row>
    <row r="128" spans="1:13" s="1" customFormat="1" ht="24" x14ac:dyDescent="0.2">
      <c r="A128" s="25">
        <v>115</v>
      </c>
      <c r="B128" s="26" t="s">
        <v>197</v>
      </c>
      <c r="C128" s="54" t="s">
        <v>357</v>
      </c>
      <c r="D128" s="44">
        <f>КС!D129</f>
        <v>0</v>
      </c>
      <c r="E128" s="44">
        <f>'Свод 2024 БП'!E129</f>
        <v>183819</v>
      </c>
      <c r="F128" s="44">
        <f>'Свод 2024 БП'!F129</f>
        <v>0</v>
      </c>
      <c r="G128" s="44"/>
      <c r="H128" s="44">
        <f>' СМП '!D129</f>
        <v>0</v>
      </c>
      <c r="I128" s="44">
        <f>'Гемодиализ '!D129</f>
        <v>0</v>
      </c>
      <c r="J128" s="44">
        <f>'Мед.реаб.(АПУ,ДС,КС) '!D129</f>
        <v>0</v>
      </c>
      <c r="K128" s="44">
        <f t="shared" si="7"/>
        <v>183819</v>
      </c>
      <c r="L128" s="51">
        <v>0</v>
      </c>
      <c r="M128" s="51">
        <f t="shared" si="5"/>
        <v>183819</v>
      </c>
    </row>
    <row r="129" spans="1:13" s="1" customFormat="1" x14ac:dyDescent="0.2">
      <c r="A129" s="25">
        <v>116</v>
      </c>
      <c r="B129" s="26" t="s">
        <v>198</v>
      </c>
      <c r="C129" s="10" t="s">
        <v>235</v>
      </c>
      <c r="D129" s="44">
        <f>КС!D130</f>
        <v>2174099651</v>
      </c>
      <c r="E129" s="44">
        <f>'Свод 2024 БП'!E130</f>
        <v>49302731</v>
      </c>
      <c r="F129" s="44">
        <f>'Свод 2024 БП'!F130</f>
        <v>247445737</v>
      </c>
      <c r="G129" s="44"/>
      <c r="H129" s="44">
        <f>' СМП '!D130</f>
        <v>0</v>
      </c>
      <c r="I129" s="44">
        <f>'Гемодиализ '!D130</f>
        <v>24514251</v>
      </c>
      <c r="J129" s="44">
        <f>'Мед.реаб.(АПУ,ДС,КС) '!D130</f>
        <v>96401414</v>
      </c>
      <c r="K129" s="44">
        <f t="shared" si="7"/>
        <v>2591763784</v>
      </c>
      <c r="L129" s="51">
        <v>0</v>
      </c>
      <c r="M129" s="51">
        <f t="shared" si="5"/>
        <v>2591763784</v>
      </c>
    </row>
    <row r="130" spans="1:13" s="1" customFormat="1" ht="10.5" customHeight="1" x14ac:dyDescent="0.2">
      <c r="A130" s="25">
        <v>117</v>
      </c>
      <c r="B130" s="26" t="s">
        <v>199</v>
      </c>
      <c r="C130" s="10" t="s">
        <v>200</v>
      </c>
      <c r="D130" s="44">
        <f>КС!D131</f>
        <v>3117305003</v>
      </c>
      <c r="E130" s="44">
        <f>'Свод 2024 БП'!E131</f>
        <v>3483026578</v>
      </c>
      <c r="F130" s="44">
        <f>'Свод 2024 БП'!F131</f>
        <v>457442198</v>
      </c>
      <c r="G130" s="44"/>
      <c r="H130" s="44">
        <f>' СМП '!D131</f>
        <v>0</v>
      </c>
      <c r="I130" s="44">
        <f>'Гемодиализ '!D131</f>
        <v>0</v>
      </c>
      <c r="J130" s="44">
        <f>'Мед.реаб.(АПУ,ДС,КС) '!D131</f>
        <v>15899826</v>
      </c>
      <c r="K130" s="44">
        <f t="shared" si="7"/>
        <v>7073673605</v>
      </c>
      <c r="L130" s="51">
        <v>41790643.340000004</v>
      </c>
      <c r="M130" s="51">
        <f t="shared" ref="M130:M147" si="8">K130+L130</f>
        <v>7115464248.3400002</v>
      </c>
    </row>
    <row r="131" spans="1:13" s="1" customFormat="1" x14ac:dyDescent="0.2">
      <c r="A131" s="25">
        <v>118</v>
      </c>
      <c r="B131" s="26" t="s">
        <v>201</v>
      </c>
      <c r="C131" s="10" t="s">
        <v>42</v>
      </c>
      <c r="D131" s="44">
        <f>КС!D132</f>
        <v>1368411899</v>
      </c>
      <c r="E131" s="44">
        <f>'Свод 2024 БП'!E132</f>
        <v>5056310</v>
      </c>
      <c r="F131" s="44">
        <f>'Свод 2024 БП'!F132</f>
        <v>62537803</v>
      </c>
      <c r="G131" s="44"/>
      <c r="H131" s="44">
        <f>' СМП '!D132</f>
        <v>0</v>
      </c>
      <c r="I131" s="44">
        <f>'Гемодиализ '!D132</f>
        <v>2837025</v>
      </c>
      <c r="J131" s="44">
        <f>'Мед.реаб.(АПУ,ДС,КС) '!D132</f>
        <v>34663230</v>
      </c>
      <c r="K131" s="44">
        <f t="shared" si="7"/>
        <v>1473506267</v>
      </c>
      <c r="L131" s="51">
        <v>0</v>
      </c>
      <c r="M131" s="51">
        <f t="shared" si="8"/>
        <v>1473506267</v>
      </c>
    </row>
    <row r="132" spans="1:13" s="1" customFormat="1" x14ac:dyDescent="0.2">
      <c r="A132" s="25">
        <v>119</v>
      </c>
      <c r="B132" s="12" t="s">
        <v>202</v>
      </c>
      <c r="C132" s="10" t="s">
        <v>48</v>
      </c>
      <c r="D132" s="44">
        <f>КС!D133</f>
        <v>1074188522</v>
      </c>
      <c r="E132" s="44">
        <f>'Свод 2024 БП'!E133</f>
        <v>68770362</v>
      </c>
      <c r="F132" s="44">
        <f>'Свод 2024 БП'!F133</f>
        <v>108960838</v>
      </c>
      <c r="G132" s="44"/>
      <c r="H132" s="44">
        <f>' СМП '!D133</f>
        <v>0</v>
      </c>
      <c r="I132" s="44">
        <f>'Гемодиализ '!D133</f>
        <v>18719355</v>
      </c>
      <c r="J132" s="44">
        <f>'Мед.реаб.(АПУ,ДС,КС) '!D133</f>
        <v>75157036</v>
      </c>
      <c r="K132" s="44">
        <f t="shared" ref="K132:K146" si="9">D132+E132+F132+H132+I132+J132</f>
        <v>1345796113</v>
      </c>
      <c r="L132" s="51">
        <v>1021611.3</v>
      </c>
      <c r="M132" s="51">
        <f t="shared" si="8"/>
        <v>1346817724.3</v>
      </c>
    </row>
    <row r="133" spans="1:13" s="1" customFormat="1" x14ac:dyDescent="0.2">
      <c r="A133" s="25">
        <v>120</v>
      </c>
      <c r="B133" s="12" t="s">
        <v>203</v>
      </c>
      <c r="C133" s="10" t="s">
        <v>238</v>
      </c>
      <c r="D133" s="44">
        <f>КС!D134</f>
        <v>313160863</v>
      </c>
      <c r="E133" s="44">
        <f>'Свод 2024 БП'!E134</f>
        <v>42991452</v>
      </c>
      <c r="F133" s="44">
        <f>'Свод 2024 БП'!F134</f>
        <v>86188991</v>
      </c>
      <c r="G133" s="44"/>
      <c r="H133" s="44">
        <f>' СМП '!D134</f>
        <v>0</v>
      </c>
      <c r="I133" s="44">
        <f>'Гемодиализ '!D134</f>
        <v>0</v>
      </c>
      <c r="J133" s="44">
        <f>'Мед.реаб.(АПУ,ДС,КС) '!D134</f>
        <v>0</v>
      </c>
      <c r="K133" s="44">
        <f t="shared" si="9"/>
        <v>442341306</v>
      </c>
      <c r="L133" s="51">
        <v>84474748.639999986</v>
      </c>
      <c r="M133" s="51">
        <f t="shared" si="8"/>
        <v>526816054.63999999</v>
      </c>
    </row>
    <row r="134" spans="1:13" s="1" customFormat="1" x14ac:dyDescent="0.2">
      <c r="A134" s="25">
        <v>121</v>
      </c>
      <c r="B134" s="12" t="s">
        <v>204</v>
      </c>
      <c r="C134" s="10" t="s">
        <v>50</v>
      </c>
      <c r="D134" s="44">
        <f>КС!D135</f>
        <v>1034112800</v>
      </c>
      <c r="E134" s="44">
        <f>'Свод 2024 БП'!E135</f>
        <v>37143469</v>
      </c>
      <c r="F134" s="44">
        <f>'Свод 2024 БП'!F135</f>
        <v>96184228</v>
      </c>
      <c r="G134" s="44"/>
      <c r="H134" s="44">
        <f>' СМП '!D135</f>
        <v>0</v>
      </c>
      <c r="I134" s="44">
        <f>'Гемодиализ '!D135</f>
        <v>0</v>
      </c>
      <c r="J134" s="44">
        <f>'Мед.реаб.(АПУ,ДС,КС) '!D135</f>
        <v>0</v>
      </c>
      <c r="K134" s="44">
        <f t="shared" si="9"/>
        <v>1167440497</v>
      </c>
      <c r="L134" s="51">
        <v>0</v>
      </c>
      <c r="M134" s="51">
        <f t="shared" si="8"/>
        <v>1167440497</v>
      </c>
    </row>
    <row r="135" spans="1:13" s="1" customFormat="1" x14ac:dyDescent="0.2">
      <c r="A135" s="25">
        <v>122</v>
      </c>
      <c r="B135" s="26" t="s">
        <v>205</v>
      </c>
      <c r="C135" s="10" t="s">
        <v>49</v>
      </c>
      <c r="D135" s="44">
        <f>КС!D136</f>
        <v>0</v>
      </c>
      <c r="E135" s="44">
        <f>'Свод 2024 БП'!E136</f>
        <v>96261989</v>
      </c>
      <c r="F135" s="44">
        <f>'Свод 2024 БП'!F136</f>
        <v>118673678</v>
      </c>
      <c r="G135" s="44"/>
      <c r="H135" s="44">
        <f>' СМП '!D136</f>
        <v>0</v>
      </c>
      <c r="I135" s="44">
        <f>'Гемодиализ '!D136</f>
        <v>0</v>
      </c>
      <c r="J135" s="44">
        <f>'Мед.реаб.(АПУ,ДС,КС) '!D136</f>
        <v>0</v>
      </c>
      <c r="K135" s="44">
        <f t="shared" si="9"/>
        <v>214935667</v>
      </c>
      <c r="L135" s="51">
        <v>0</v>
      </c>
      <c r="M135" s="51">
        <f t="shared" si="8"/>
        <v>214935667</v>
      </c>
    </row>
    <row r="136" spans="1:13" s="1" customFormat="1" x14ac:dyDescent="0.2">
      <c r="A136" s="25">
        <v>123</v>
      </c>
      <c r="B136" s="26" t="s">
        <v>206</v>
      </c>
      <c r="C136" s="10" t="s">
        <v>207</v>
      </c>
      <c r="D136" s="44">
        <f>КС!D137</f>
        <v>0</v>
      </c>
      <c r="E136" s="44">
        <f>'Свод 2024 БП'!E137</f>
        <v>0</v>
      </c>
      <c r="F136" s="44">
        <f>'Свод 2024 БП'!F137</f>
        <v>11779529</v>
      </c>
      <c r="G136" s="44"/>
      <c r="H136" s="44">
        <f>' СМП '!D137</f>
        <v>0</v>
      </c>
      <c r="I136" s="44">
        <f>'Гемодиализ '!D137</f>
        <v>0</v>
      </c>
      <c r="J136" s="44">
        <f>'Мед.реаб.(АПУ,ДС,КС) '!D137</f>
        <v>162405457</v>
      </c>
      <c r="K136" s="44">
        <f t="shared" si="9"/>
        <v>174184986</v>
      </c>
      <c r="L136" s="51">
        <v>0</v>
      </c>
      <c r="M136" s="51">
        <f t="shared" si="8"/>
        <v>174184986</v>
      </c>
    </row>
    <row r="137" spans="1:13" s="1" customFormat="1" x14ac:dyDescent="0.2">
      <c r="A137" s="25">
        <v>124</v>
      </c>
      <c r="B137" s="26" t="s">
        <v>208</v>
      </c>
      <c r="C137" s="10" t="s">
        <v>43</v>
      </c>
      <c r="D137" s="44">
        <f>КС!D138</f>
        <v>304039853</v>
      </c>
      <c r="E137" s="44">
        <f>'Свод 2024 БП'!E138</f>
        <v>7017356</v>
      </c>
      <c r="F137" s="44">
        <f>'Свод 2024 БП'!F138</f>
        <v>33929716</v>
      </c>
      <c r="G137" s="44"/>
      <c r="H137" s="44">
        <f>' СМП '!D138</f>
        <v>0</v>
      </c>
      <c r="I137" s="44">
        <f>'Гемодиализ '!D138</f>
        <v>0</v>
      </c>
      <c r="J137" s="44">
        <f>'Мед.реаб.(АПУ,ДС,КС) '!D138</f>
        <v>220766222</v>
      </c>
      <c r="K137" s="44">
        <f t="shared" si="9"/>
        <v>565753147</v>
      </c>
      <c r="L137" s="51">
        <v>68395550.200000003</v>
      </c>
      <c r="M137" s="51">
        <f t="shared" si="8"/>
        <v>634148697.20000005</v>
      </c>
    </row>
    <row r="138" spans="1:13" s="1" customFormat="1" x14ac:dyDescent="0.2">
      <c r="A138" s="25">
        <v>125</v>
      </c>
      <c r="B138" s="12" t="s">
        <v>209</v>
      </c>
      <c r="C138" s="10" t="s">
        <v>237</v>
      </c>
      <c r="D138" s="44">
        <f>КС!D139</f>
        <v>1205896497</v>
      </c>
      <c r="E138" s="44">
        <f>'Свод 2024 БП'!E139</f>
        <v>43032250</v>
      </c>
      <c r="F138" s="44">
        <f>'Свод 2024 БП'!F139</f>
        <v>405494766</v>
      </c>
      <c r="G138" s="44"/>
      <c r="H138" s="44">
        <f>' СМП '!D139</f>
        <v>0</v>
      </c>
      <c r="I138" s="44">
        <f>'Гемодиализ '!D139</f>
        <v>756540</v>
      </c>
      <c r="J138" s="44">
        <f>'Мед.реаб.(АПУ,ДС,КС) '!D139</f>
        <v>92972711</v>
      </c>
      <c r="K138" s="44">
        <f t="shared" si="9"/>
        <v>1748152764</v>
      </c>
      <c r="L138" s="51">
        <v>1340976</v>
      </c>
      <c r="M138" s="51">
        <f t="shared" si="8"/>
        <v>1749493740</v>
      </c>
    </row>
    <row r="139" spans="1:13" s="1" customFormat="1" x14ac:dyDescent="0.2">
      <c r="A139" s="25">
        <v>126</v>
      </c>
      <c r="B139" s="14" t="s">
        <v>210</v>
      </c>
      <c r="C139" s="10" t="s">
        <v>211</v>
      </c>
      <c r="D139" s="44">
        <f>КС!D140</f>
        <v>1008520076</v>
      </c>
      <c r="E139" s="44">
        <f>'Свод 2024 БП'!E140</f>
        <v>56602638</v>
      </c>
      <c r="F139" s="44">
        <f>'Свод 2024 БП'!F140</f>
        <v>521652275</v>
      </c>
      <c r="G139" s="44"/>
      <c r="H139" s="44">
        <f>' СМП '!D140</f>
        <v>0</v>
      </c>
      <c r="I139" s="44">
        <f>'Гемодиализ '!D140</f>
        <v>1323945</v>
      </c>
      <c r="J139" s="44">
        <f>'Мед.реаб.(АПУ,ДС,КС) '!D140</f>
        <v>66132687</v>
      </c>
      <c r="K139" s="44">
        <f t="shared" si="9"/>
        <v>1654231621</v>
      </c>
      <c r="L139" s="51">
        <v>16149253.459999999</v>
      </c>
      <c r="M139" s="51">
        <f t="shared" si="8"/>
        <v>1670380874.46</v>
      </c>
    </row>
    <row r="140" spans="1:13" s="1" customFormat="1" x14ac:dyDescent="0.2">
      <c r="A140" s="25">
        <v>127</v>
      </c>
      <c r="B140" s="26" t="s">
        <v>212</v>
      </c>
      <c r="C140" s="10" t="s">
        <v>213</v>
      </c>
      <c r="D140" s="44">
        <f>КС!D141</f>
        <v>744124886</v>
      </c>
      <c r="E140" s="44">
        <f>'Свод 2024 БП'!E141</f>
        <v>144456353</v>
      </c>
      <c r="F140" s="44">
        <f>'Свод 2024 БП'!F141</f>
        <v>52387204</v>
      </c>
      <c r="G140" s="44"/>
      <c r="H140" s="44">
        <f>' СМП '!D141</f>
        <v>0</v>
      </c>
      <c r="I140" s="44">
        <f>'Гемодиализ '!D141</f>
        <v>1323945</v>
      </c>
      <c r="J140" s="44">
        <f>'Мед.реаб.(АПУ,ДС,КС) '!D141</f>
        <v>0</v>
      </c>
      <c r="K140" s="44">
        <f t="shared" si="9"/>
        <v>942292388</v>
      </c>
      <c r="L140" s="51">
        <v>0</v>
      </c>
      <c r="M140" s="51">
        <f t="shared" si="8"/>
        <v>942292388</v>
      </c>
    </row>
    <row r="141" spans="1:13" s="1" customFormat="1" x14ac:dyDescent="0.2">
      <c r="A141" s="25">
        <v>128</v>
      </c>
      <c r="B141" s="12" t="s">
        <v>214</v>
      </c>
      <c r="C141" s="10" t="s">
        <v>215</v>
      </c>
      <c r="D141" s="44">
        <f>КС!D142</f>
        <v>0</v>
      </c>
      <c r="E141" s="44">
        <f>'Свод 2024 БП'!E142</f>
        <v>0</v>
      </c>
      <c r="F141" s="44">
        <f>'Свод 2024 БП'!F142</f>
        <v>62811065</v>
      </c>
      <c r="G141" s="44"/>
      <c r="H141" s="44">
        <f>' СМП '!D142</f>
        <v>0</v>
      </c>
      <c r="I141" s="44">
        <f>'Гемодиализ '!D142</f>
        <v>0</v>
      </c>
      <c r="J141" s="44">
        <f>'Мед.реаб.(АПУ,ДС,КС) '!D142</f>
        <v>0</v>
      </c>
      <c r="K141" s="44">
        <f t="shared" si="9"/>
        <v>62811065</v>
      </c>
      <c r="L141" s="51">
        <v>0</v>
      </c>
      <c r="M141" s="51">
        <f t="shared" si="8"/>
        <v>62811065</v>
      </c>
    </row>
    <row r="142" spans="1:13" s="1" customFormat="1" ht="12.75" x14ac:dyDescent="0.2">
      <c r="A142" s="25">
        <v>129</v>
      </c>
      <c r="B142" s="20" t="s">
        <v>216</v>
      </c>
      <c r="C142" s="13" t="s">
        <v>217</v>
      </c>
      <c r="D142" s="44">
        <f>КС!D143</f>
        <v>0</v>
      </c>
      <c r="E142" s="44">
        <f>'Свод 2024 БП'!E143</f>
        <v>99803320</v>
      </c>
      <c r="F142" s="44">
        <f>'Свод 2024 БП'!F143</f>
        <v>434076953</v>
      </c>
      <c r="G142" s="44"/>
      <c r="H142" s="44">
        <f>' СМП '!D143</f>
        <v>0</v>
      </c>
      <c r="I142" s="44">
        <f>'Гемодиализ '!D143</f>
        <v>0</v>
      </c>
      <c r="J142" s="44">
        <f>'Мед.реаб.(АПУ,ДС,КС) '!D143</f>
        <v>0</v>
      </c>
      <c r="K142" s="44">
        <f t="shared" si="9"/>
        <v>533880273</v>
      </c>
      <c r="L142" s="51">
        <v>75396000</v>
      </c>
      <c r="M142" s="51">
        <f t="shared" si="8"/>
        <v>609276273</v>
      </c>
    </row>
    <row r="143" spans="1:13" s="1" customFormat="1" ht="12.75" x14ac:dyDescent="0.2">
      <c r="A143" s="25">
        <v>130</v>
      </c>
      <c r="B143" s="36" t="s">
        <v>263</v>
      </c>
      <c r="C143" s="37" t="s">
        <v>264</v>
      </c>
      <c r="D143" s="44">
        <f>КС!D144</f>
        <v>0</v>
      </c>
      <c r="E143" s="44">
        <f>'Свод 2024 БП'!E144</f>
        <v>0</v>
      </c>
      <c r="F143" s="44">
        <f>'Свод 2024 БП'!F144</f>
        <v>0</v>
      </c>
      <c r="G143" s="44"/>
      <c r="H143" s="44">
        <f>' СМП '!D144</f>
        <v>0</v>
      </c>
      <c r="I143" s="44">
        <f>'Гемодиализ '!D144</f>
        <v>0</v>
      </c>
      <c r="J143" s="44">
        <f>'Мед.реаб.(АПУ,ДС,КС) '!D144</f>
        <v>0</v>
      </c>
      <c r="K143" s="44">
        <f t="shared" si="9"/>
        <v>0</v>
      </c>
      <c r="L143" s="51">
        <v>502837742.63</v>
      </c>
      <c r="M143" s="51">
        <f t="shared" si="8"/>
        <v>502837742.63</v>
      </c>
    </row>
    <row r="144" spans="1:13" s="1" customFormat="1" ht="12.75" x14ac:dyDescent="0.2">
      <c r="A144" s="25">
        <v>131</v>
      </c>
      <c r="B144" s="38" t="s">
        <v>265</v>
      </c>
      <c r="C144" s="39" t="s">
        <v>266</v>
      </c>
      <c r="D144" s="44">
        <f>КС!D145</f>
        <v>0</v>
      </c>
      <c r="E144" s="44">
        <f>'Свод 2024 БП'!E145</f>
        <v>0</v>
      </c>
      <c r="F144" s="44">
        <f>'Свод 2024 БП'!F145</f>
        <v>0</v>
      </c>
      <c r="G144" s="44"/>
      <c r="H144" s="44">
        <f>' СМП '!D145</f>
        <v>0</v>
      </c>
      <c r="I144" s="44">
        <f>'Гемодиализ '!D145</f>
        <v>0</v>
      </c>
      <c r="J144" s="44">
        <f>'Мед.реаб.(АПУ,ДС,КС) '!D145</f>
        <v>0</v>
      </c>
      <c r="K144" s="44">
        <f t="shared" si="9"/>
        <v>0</v>
      </c>
      <c r="L144" s="51">
        <v>325656535.59000003</v>
      </c>
      <c r="M144" s="51">
        <f t="shared" si="8"/>
        <v>325656535.59000003</v>
      </c>
    </row>
    <row r="145" spans="1:13" s="1" customFormat="1" ht="12.75" x14ac:dyDescent="0.2">
      <c r="A145" s="25">
        <v>132</v>
      </c>
      <c r="B145" s="40" t="s">
        <v>267</v>
      </c>
      <c r="C145" s="41" t="s">
        <v>268</v>
      </c>
      <c r="D145" s="44">
        <f>КС!D146</f>
        <v>0</v>
      </c>
      <c r="E145" s="44">
        <f>'Свод 2024 БП'!E146</f>
        <v>0</v>
      </c>
      <c r="F145" s="44">
        <f>'Свод 2024 БП'!F146</f>
        <v>0</v>
      </c>
      <c r="G145" s="44"/>
      <c r="H145" s="44">
        <f>' СМП '!D146</f>
        <v>0</v>
      </c>
      <c r="I145" s="44">
        <f>'Гемодиализ '!D146</f>
        <v>0</v>
      </c>
      <c r="J145" s="44">
        <f>'Мед.реаб.(АПУ,ДС,КС) '!D146</f>
        <v>0</v>
      </c>
      <c r="K145" s="44">
        <f t="shared" si="9"/>
        <v>0</v>
      </c>
      <c r="L145" s="51">
        <v>2021776968.8100002</v>
      </c>
      <c r="M145" s="51">
        <f t="shared" si="8"/>
        <v>2021776968.8100002</v>
      </c>
    </row>
    <row r="146" spans="1:13" s="1" customFormat="1" x14ac:dyDescent="0.2">
      <c r="A146" s="25">
        <v>133</v>
      </c>
      <c r="B146" s="25" t="s">
        <v>273</v>
      </c>
      <c r="C146" s="42" t="s">
        <v>274</v>
      </c>
      <c r="D146" s="44">
        <f>КС!D147</f>
        <v>0</v>
      </c>
      <c r="E146" s="44">
        <f>'Свод 2024 БП'!E147</f>
        <v>0</v>
      </c>
      <c r="F146" s="44">
        <f>'Свод 2024 БП'!F147</f>
        <v>0</v>
      </c>
      <c r="G146" s="44"/>
      <c r="H146" s="44">
        <f>' СМП '!D147</f>
        <v>0</v>
      </c>
      <c r="I146" s="44">
        <f>'Гемодиализ '!D147</f>
        <v>0</v>
      </c>
      <c r="J146" s="44">
        <f>'Мед.реаб.(АПУ,ДС,КС) '!D147</f>
        <v>31152939</v>
      </c>
      <c r="K146" s="44">
        <f t="shared" si="9"/>
        <v>31152939</v>
      </c>
      <c r="L146" s="51">
        <v>0</v>
      </c>
      <c r="M146" s="51">
        <f t="shared" si="8"/>
        <v>31152939</v>
      </c>
    </row>
    <row r="147" spans="1:13" s="1" customFormat="1" x14ac:dyDescent="0.2">
      <c r="A147" s="25">
        <v>134</v>
      </c>
      <c r="B147" s="91" t="s">
        <v>367</v>
      </c>
      <c r="C147" s="42" t="s">
        <v>366</v>
      </c>
      <c r="D147" s="59">
        <f>КС!D148</f>
        <v>0</v>
      </c>
      <c r="E147" s="59">
        <f>'Свод 2024 БП'!E148</f>
        <v>0</v>
      </c>
      <c r="F147" s="59">
        <f>'Свод 2024 БП'!F148</f>
        <v>0</v>
      </c>
      <c r="G147" s="59"/>
      <c r="H147" s="59">
        <f>' СМП '!D148</f>
        <v>0</v>
      </c>
      <c r="I147" s="59">
        <f>'Гемодиализ '!D148</f>
        <v>0</v>
      </c>
      <c r="J147" s="59">
        <f>'Мед.реаб.(АПУ,ДС,КС) '!D148</f>
        <v>0</v>
      </c>
      <c r="K147" s="59">
        <f t="shared" ref="K147" si="10">D147+E147+F147+H147+I147+J147</f>
        <v>0</v>
      </c>
      <c r="L147" s="89">
        <v>65359838</v>
      </c>
      <c r="M147" s="89">
        <f t="shared" si="8"/>
        <v>65359838</v>
      </c>
    </row>
    <row r="148" spans="1:13" x14ac:dyDescent="0.2">
      <c r="A148" s="25">
        <v>135</v>
      </c>
      <c r="B148" s="91" t="s">
        <v>395</v>
      </c>
      <c r="C148" s="42" t="s">
        <v>389</v>
      </c>
      <c r="D148" s="59">
        <f>КС!D149</f>
        <v>0</v>
      </c>
      <c r="E148" s="59">
        <f>'Свод 2024 БП'!E149</f>
        <v>26042658</v>
      </c>
      <c r="F148" s="59">
        <f>'Свод 2024 БП'!F149</f>
        <v>0</v>
      </c>
      <c r="G148" s="59"/>
      <c r="H148" s="59">
        <f>' СМП '!D149</f>
        <v>0</v>
      </c>
      <c r="I148" s="59">
        <f>'Гемодиализ '!D149</f>
        <v>0</v>
      </c>
      <c r="J148" s="59">
        <f>'Мед.реаб.(АПУ,ДС,КС) '!D149</f>
        <v>0</v>
      </c>
      <c r="K148" s="59">
        <f t="shared" ref="K148" si="11">D148+E148+F148+H148+I148+J148</f>
        <v>26042658</v>
      </c>
      <c r="L148" s="89">
        <v>0</v>
      </c>
      <c r="M148" s="89">
        <f t="shared" ref="M148" si="12">K148+L148</f>
        <v>26042658</v>
      </c>
    </row>
  </sheetData>
  <mergeCells count="18">
    <mergeCell ref="A7:C7"/>
    <mergeCell ref="A10:C10"/>
    <mergeCell ref="L3:L6"/>
    <mergeCell ref="A89:A92"/>
    <mergeCell ref="B89:B92"/>
    <mergeCell ref="F4:G6"/>
    <mergeCell ref="A1:M1"/>
    <mergeCell ref="A3:A6"/>
    <mergeCell ref="B3:B6"/>
    <mergeCell ref="C3:C6"/>
    <mergeCell ref="D3:K3"/>
    <mergeCell ref="D4:D6"/>
    <mergeCell ref="E4:E6"/>
    <mergeCell ref="H4:H6"/>
    <mergeCell ref="I4:I6"/>
    <mergeCell ref="M3:M6"/>
    <mergeCell ref="J4:J6"/>
    <mergeCell ref="K4:K6"/>
  </mergeCells>
  <pageMargins left="0" right="0" top="0" bottom="0" header="0" footer="0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W156"/>
  <sheetViews>
    <sheetView zoomScale="98" zoomScaleNormal="98" workbookViewId="0">
      <pane xSplit="4" ySplit="8" topLeftCell="K9" activePane="bottomRight" state="frozen"/>
      <selection pane="topRight" activeCell="E1" sqref="E1"/>
      <selection pane="bottomLeft" activeCell="A9" sqref="A9"/>
      <selection pane="bottomRight" activeCell="N26" sqref="N2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11.5703125" style="8" customWidth="1"/>
    <col min="13" max="13" width="13.42578125" style="8" customWidth="1"/>
    <col min="14" max="14" width="12.42578125" style="8" customWidth="1"/>
    <col min="15" max="16384" width="9.140625" style="8"/>
  </cols>
  <sheetData>
    <row r="2" spans="1:18" ht="32.25" customHeight="1" x14ac:dyDescent="0.2">
      <c r="A2" s="208" t="s">
        <v>396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8" x14ac:dyDescent="0.2">
      <c r="C3" s="9"/>
      <c r="K3" s="8" t="s">
        <v>293</v>
      </c>
    </row>
    <row r="4" spans="1:18" s="2" customFormat="1" ht="15.75" customHeight="1" x14ac:dyDescent="0.2">
      <c r="A4" s="198" t="s">
        <v>46</v>
      </c>
      <c r="B4" s="198" t="s">
        <v>58</v>
      </c>
      <c r="C4" s="199" t="s">
        <v>47</v>
      </c>
      <c r="D4" s="243" t="s">
        <v>240</v>
      </c>
      <c r="E4" s="242" t="s">
        <v>57</v>
      </c>
      <c r="F4" s="242"/>
      <c r="G4" s="242"/>
      <c r="H4" s="242"/>
      <c r="I4" s="242"/>
      <c r="J4" s="242"/>
      <c r="K4" s="242"/>
    </row>
    <row r="5" spans="1:18" ht="25.5" customHeight="1" x14ac:dyDescent="0.2">
      <c r="A5" s="198"/>
      <c r="B5" s="198"/>
      <c r="C5" s="199"/>
      <c r="D5" s="244"/>
      <c r="E5" s="242" t="s">
        <v>335</v>
      </c>
      <c r="F5" s="242" t="s">
        <v>336</v>
      </c>
      <c r="G5" s="242" t="s">
        <v>337</v>
      </c>
      <c r="H5" s="242" t="s">
        <v>338</v>
      </c>
      <c r="I5" s="242" t="s">
        <v>339</v>
      </c>
      <c r="J5" s="242" t="s">
        <v>340</v>
      </c>
      <c r="K5" s="242" t="s">
        <v>341</v>
      </c>
    </row>
    <row r="6" spans="1:18" ht="14.25" customHeight="1" x14ac:dyDescent="0.2">
      <c r="A6" s="198"/>
      <c r="B6" s="198"/>
      <c r="C6" s="199"/>
      <c r="D6" s="244"/>
      <c r="E6" s="242"/>
      <c r="F6" s="242"/>
      <c r="G6" s="242"/>
      <c r="H6" s="242"/>
      <c r="I6" s="242"/>
      <c r="J6" s="242"/>
      <c r="K6" s="242"/>
    </row>
    <row r="7" spans="1:18" ht="7.5" customHeight="1" x14ac:dyDescent="0.2">
      <c r="A7" s="198"/>
      <c r="B7" s="198"/>
      <c r="C7" s="199"/>
      <c r="D7" s="245"/>
      <c r="E7" s="242"/>
      <c r="F7" s="242"/>
      <c r="G7" s="242"/>
      <c r="H7" s="242"/>
      <c r="I7" s="242"/>
      <c r="J7" s="242"/>
      <c r="K7" s="242"/>
    </row>
    <row r="8" spans="1:18" s="2" customFormat="1" x14ac:dyDescent="0.2">
      <c r="A8" s="191" t="s">
        <v>234</v>
      </c>
      <c r="B8" s="191"/>
      <c r="C8" s="191"/>
      <c r="D8" s="120">
        <f>D9+D10+D11</f>
        <v>1718594746</v>
      </c>
      <c r="E8" s="120">
        <f t="shared" ref="E8:K8" si="0">E9+E10+E11</f>
        <v>636366672</v>
      </c>
      <c r="F8" s="120">
        <f t="shared" si="0"/>
        <v>313016061</v>
      </c>
      <c r="G8" s="120">
        <f t="shared" si="0"/>
        <v>241630157</v>
      </c>
      <c r="H8" s="120">
        <f t="shared" si="0"/>
        <v>144365612</v>
      </c>
      <c r="I8" s="120">
        <f t="shared" si="0"/>
        <v>146910985</v>
      </c>
      <c r="J8" s="120">
        <f t="shared" si="0"/>
        <v>43917047</v>
      </c>
      <c r="K8" s="120">
        <f t="shared" si="0"/>
        <v>192388212</v>
      </c>
      <c r="L8" s="76"/>
      <c r="M8" s="76"/>
      <c r="N8" s="76"/>
      <c r="O8" s="76"/>
      <c r="P8" s="76"/>
      <c r="Q8" s="76"/>
      <c r="R8" s="76"/>
    </row>
    <row r="9" spans="1:18" s="3" customFormat="1" ht="11.25" customHeight="1" x14ac:dyDescent="0.2">
      <c r="A9" s="5"/>
      <c r="B9" s="5"/>
      <c r="C9" s="11" t="s">
        <v>56</v>
      </c>
      <c r="D9" s="72">
        <f t="shared" ref="D9:D10" si="1">SUM(E9:K9)</f>
        <v>8706155</v>
      </c>
      <c r="E9" s="44">
        <v>4034657</v>
      </c>
      <c r="F9" s="44">
        <v>4668728</v>
      </c>
      <c r="G9" s="44">
        <v>271</v>
      </c>
      <c r="H9" s="44">
        <v>4</v>
      </c>
      <c r="I9" s="44">
        <v>1</v>
      </c>
      <c r="J9" s="44"/>
      <c r="K9" s="44">
        <v>2494</v>
      </c>
      <c r="L9" s="76"/>
      <c r="M9" s="76"/>
      <c r="N9" s="76"/>
      <c r="O9" s="76"/>
    </row>
    <row r="10" spans="1:18" s="3" customFormat="1" ht="11.25" customHeight="1" x14ac:dyDescent="0.2">
      <c r="A10" s="5"/>
      <c r="B10" s="5"/>
      <c r="C10" s="11" t="s">
        <v>262</v>
      </c>
      <c r="D10" s="72">
        <f t="shared" si="1"/>
        <v>0</v>
      </c>
      <c r="E10" s="44"/>
      <c r="F10" s="44"/>
      <c r="G10" s="44"/>
      <c r="H10" s="44"/>
      <c r="I10" s="44"/>
      <c r="J10" s="44"/>
      <c r="K10" s="44"/>
      <c r="L10" s="76"/>
      <c r="M10" s="76"/>
      <c r="N10" s="76"/>
      <c r="O10" s="76"/>
    </row>
    <row r="11" spans="1:18" s="2" customFormat="1" x14ac:dyDescent="0.2">
      <c r="A11" s="191" t="s">
        <v>233</v>
      </c>
      <c r="B11" s="191"/>
      <c r="C11" s="191"/>
      <c r="D11" s="45">
        <f t="shared" ref="D11:K11" si="2">SUM(D12:D148)-D90</f>
        <v>1709888591</v>
      </c>
      <c r="E11" s="45">
        <f t="shared" si="2"/>
        <v>632332015</v>
      </c>
      <c r="F11" s="45">
        <f t="shared" si="2"/>
        <v>308347333</v>
      </c>
      <c r="G11" s="45">
        <f t="shared" si="2"/>
        <v>241629886</v>
      </c>
      <c r="H11" s="45">
        <f t="shared" si="2"/>
        <v>144365608</v>
      </c>
      <c r="I11" s="45">
        <f t="shared" si="2"/>
        <v>146910984</v>
      </c>
      <c r="J11" s="45">
        <f t="shared" si="2"/>
        <v>43917047</v>
      </c>
      <c r="K11" s="45">
        <f t="shared" si="2"/>
        <v>192385718</v>
      </c>
      <c r="L11" s="76"/>
      <c r="M11" s="76"/>
      <c r="N11" s="76"/>
      <c r="O11" s="76"/>
    </row>
    <row r="12" spans="1:18" s="1" customFormat="1" ht="12" customHeight="1" x14ac:dyDescent="0.2">
      <c r="A12" s="25">
        <v>1</v>
      </c>
      <c r="B12" s="12" t="s">
        <v>59</v>
      </c>
      <c r="C12" s="10" t="s">
        <v>44</v>
      </c>
      <c r="D12" s="72">
        <f t="shared" ref="D12:D72" si="3">SUM(E12:K12)</f>
        <v>1444898</v>
      </c>
      <c r="E12" s="73">
        <v>0</v>
      </c>
      <c r="F12" s="73">
        <v>0</v>
      </c>
      <c r="G12" s="73">
        <v>1067410</v>
      </c>
      <c r="H12" s="73">
        <v>377488</v>
      </c>
      <c r="I12" s="73">
        <v>0</v>
      </c>
      <c r="J12" s="73">
        <v>0</v>
      </c>
      <c r="K12" s="73">
        <v>0</v>
      </c>
      <c r="L12" s="76"/>
      <c r="M12" s="76"/>
      <c r="N12" s="76"/>
      <c r="O12" s="76"/>
    </row>
    <row r="13" spans="1:18" s="1" customFormat="1" ht="12.75" x14ac:dyDescent="0.2">
      <c r="A13" s="25">
        <v>2</v>
      </c>
      <c r="B13" s="14" t="s">
        <v>60</v>
      </c>
      <c r="C13" s="10" t="s">
        <v>218</v>
      </c>
      <c r="D13" s="72">
        <f t="shared" si="3"/>
        <v>1538679</v>
      </c>
      <c r="E13" s="73">
        <v>0</v>
      </c>
      <c r="F13" s="73">
        <v>0</v>
      </c>
      <c r="G13" s="73">
        <v>1088733</v>
      </c>
      <c r="H13" s="73">
        <v>449946</v>
      </c>
      <c r="I13" s="73">
        <v>0</v>
      </c>
      <c r="J13" s="73">
        <v>0</v>
      </c>
      <c r="K13" s="73">
        <v>0</v>
      </c>
      <c r="L13" s="76"/>
      <c r="M13" s="76"/>
      <c r="N13" s="76"/>
      <c r="O13" s="76"/>
    </row>
    <row r="14" spans="1:18" s="22" customFormat="1" ht="12.75" x14ac:dyDescent="0.2">
      <c r="A14" s="25">
        <v>3</v>
      </c>
      <c r="B14" s="27" t="s">
        <v>61</v>
      </c>
      <c r="C14" s="21" t="s">
        <v>5</v>
      </c>
      <c r="D14" s="72">
        <f t="shared" si="3"/>
        <v>15366169</v>
      </c>
      <c r="E14" s="73">
        <v>7430806</v>
      </c>
      <c r="F14" s="73">
        <v>0</v>
      </c>
      <c r="G14" s="73">
        <v>3576049</v>
      </c>
      <c r="H14" s="73">
        <v>1438764</v>
      </c>
      <c r="I14" s="73">
        <v>2920550</v>
      </c>
      <c r="J14" s="73">
        <v>0</v>
      </c>
      <c r="K14" s="73">
        <v>0</v>
      </c>
      <c r="L14" s="76"/>
      <c r="M14" s="76"/>
      <c r="N14" s="76"/>
      <c r="O14" s="76"/>
    </row>
    <row r="15" spans="1:18" s="1" customFormat="1" ht="14.25" customHeight="1" x14ac:dyDescent="0.2">
      <c r="A15" s="25">
        <v>4</v>
      </c>
      <c r="B15" s="12" t="s">
        <v>62</v>
      </c>
      <c r="C15" s="10" t="s">
        <v>219</v>
      </c>
      <c r="D15" s="72">
        <f t="shared" si="3"/>
        <v>1234635</v>
      </c>
      <c r="E15" s="73">
        <v>0</v>
      </c>
      <c r="F15" s="73">
        <v>0</v>
      </c>
      <c r="G15" s="73">
        <v>797767</v>
      </c>
      <c r="H15" s="73">
        <v>436868</v>
      </c>
      <c r="I15" s="73">
        <v>0</v>
      </c>
      <c r="J15" s="73">
        <v>0</v>
      </c>
      <c r="K15" s="73">
        <v>0</v>
      </c>
      <c r="L15" s="76"/>
      <c r="M15" s="76"/>
      <c r="N15" s="76"/>
      <c r="O15" s="76"/>
    </row>
    <row r="16" spans="1:18" s="1" customFormat="1" ht="12.75" x14ac:dyDescent="0.2">
      <c r="A16" s="25">
        <v>5</v>
      </c>
      <c r="B16" s="12" t="s">
        <v>63</v>
      </c>
      <c r="C16" s="10" t="s">
        <v>8</v>
      </c>
      <c r="D16" s="72">
        <f t="shared" si="3"/>
        <v>1829703</v>
      </c>
      <c r="E16" s="73">
        <v>0</v>
      </c>
      <c r="F16" s="73">
        <v>0</v>
      </c>
      <c r="G16" s="73">
        <v>1290849</v>
      </c>
      <c r="H16" s="73">
        <v>538854</v>
      </c>
      <c r="I16" s="73">
        <v>0</v>
      </c>
      <c r="J16" s="73">
        <v>0</v>
      </c>
      <c r="K16" s="73">
        <v>0</v>
      </c>
      <c r="L16" s="76"/>
      <c r="M16" s="76"/>
      <c r="N16" s="76"/>
      <c r="O16" s="76"/>
    </row>
    <row r="17" spans="1:15" s="22" customFormat="1" ht="12.75" x14ac:dyDescent="0.2">
      <c r="A17" s="25">
        <v>6</v>
      </c>
      <c r="B17" s="27" t="s">
        <v>64</v>
      </c>
      <c r="C17" s="21" t="s">
        <v>65</v>
      </c>
      <c r="D17" s="72">
        <f t="shared" si="3"/>
        <v>72650029</v>
      </c>
      <c r="E17" s="73">
        <v>33204952</v>
      </c>
      <c r="F17" s="73">
        <v>9259637</v>
      </c>
      <c r="G17" s="73">
        <v>3912701</v>
      </c>
      <c r="H17" s="73">
        <v>5101938</v>
      </c>
      <c r="I17" s="73">
        <v>8036605</v>
      </c>
      <c r="J17" s="73">
        <v>0</v>
      </c>
      <c r="K17" s="73">
        <v>13134196</v>
      </c>
      <c r="L17" s="76"/>
      <c r="M17" s="76"/>
      <c r="N17" s="76"/>
      <c r="O17" s="76"/>
    </row>
    <row r="18" spans="1:15" s="1" customFormat="1" ht="12.75" x14ac:dyDescent="0.2">
      <c r="A18" s="25">
        <v>7</v>
      </c>
      <c r="B18" s="12" t="s">
        <v>66</v>
      </c>
      <c r="C18" s="10" t="s">
        <v>220</v>
      </c>
      <c r="D18" s="72">
        <f t="shared" si="3"/>
        <v>13453951</v>
      </c>
      <c r="E18" s="73">
        <v>4886150</v>
      </c>
      <c r="F18" s="73">
        <v>0</v>
      </c>
      <c r="G18" s="73">
        <v>1227713</v>
      </c>
      <c r="H18" s="73">
        <v>1901879</v>
      </c>
      <c r="I18" s="73">
        <v>0</v>
      </c>
      <c r="J18" s="73">
        <v>0</v>
      </c>
      <c r="K18" s="73">
        <v>5438209</v>
      </c>
      <c r="L18" s="76"/>
      <c r="M18" s="76"/>
      <c r="N18" s="76"/>
      <c r="O18" s="76"/>
    </row>
    <row r="19" spans="1:15" s="1" customFormat="1" ht="12.75" x14ac:dyDescent="0.2">
      <c r="A19" s="25">
        <v>8</v>
      </c>
      <c r="B19" s="26" t="s">
        <v>67</v>
      </c>
      <c r="C19" s="10" t="s">
        <v>17</v>
      </c>
      <c r="D19" s="72">
        <f t="shared" si="3"/>
        <v>1175507</v>
      </c>
      <c r="E19" s="73">
        <v>0</v>
      </c>
      <c r="F19" s="73">
        <v>0</v>
      </c>
      <c r="G19" s="73">
        <v>687741</v>
      </c>
      <c r="H19" s="73">
        <v>487766</v>
      </c>
      <c r="I19" s="73">
        <v>0</v>
      </c>
      <c r="J19" s="73">
        <v>0</v>
      </c>
      <c r="K19" s="73">
        <v>0</v>
      </c>
      <c r="L19" s="76"/>
      <c r="M19" s="76"/>
      <c r="N19" s="76"/>
      <c r="O19" s="76"/>
    </row>
    <row r="20" spans="1:15" s="1" customFormat="1" ht="12.75" x14ac:dyDescent="0.2">
      <c r="A20" s="25">
        <v>9</v>
      </c>
      <c r="B20" s="26" t="s">
        <v>68</v>
      </c>
      <c r="C20" s="10" t="s">
        <v>6</v>
      </c>
      <c r="D20" s="72">
        <f t="shared" si="3"/>
        <v>1568450</v>
      </c>
      <c r="E20" s="73">
        <v>0</v>
      </c>
      <c r="F20" s="73">
        <v>0</v>
      </c>
      <c r="G20" s="73">
        <v>1068900</v>
      </c>
      <c r="H20" s="73">
        <v>499550</v>
      </c>
      <c r="I20" s="73">
        <v>0</v>
      </c>
      <c r="J20" s="73">
        <v>0</v>
      </c>
      <c r="K20" s="73">
        <v>0</v>
      </c>
      <c r="L20" s="76"/>
      <c r="M20" s="76"/>
      <c r="N20" s="76"/>
      <c r="O20" s="76"/>
    </row>
    <row r="21" spans="1:15" s="1" customFormat="1" ht="12.75" x14ac:dyDescent="0.2">
      <c r="A21" s="25">
        <v>10</v>
      </c>
      <c r="B21" s="26" t="s">
        <v>69</v>
      </c>
      <c r="C21" s="10" t="s">
        <v>18</v>
      </c>
      <c r="D21" s="72">
        <f t="shared" si="3"/>
        <v>2141820</v>
      </c>
      <c r="E21" s="73">
        <v>0</v>
      </c>
      <c r="F21" s="73">
        <v>0</v>
      </c>
      <c r="G21" s="73">
        <v>1458700</v>
      </c>
      <c r="H21" s="73">
        <v>683120</v>
      </c>
      <c r="I21" s="73">
        <v>0</v>
      </c>
      <c r="J21" s="73">
        <v>0</v>
      </c>
      <c r="K21" s="73">
        <v>0</v>
      </c>
      <c r="L21" s="76"/>
      <c r="M21" s="76"/>
      <c r="N21" s="76"/>
      <c r="O21" s="76"/>
    </row>
    <row r="22" spans="1:15" s="1" customFormat="1" ht="12.75" x14ac:dyDescent="0.2">
      <c r="A22" s="25">
        <v>11</v>
      </c>
      <c r="B22" s="26" t="s">
        <v>70</v>
      </c>
      <c r="C22" s="10" t="s">
        <v>7</v>
      </c>
      <c r="D22" s="72">
        <f t="shared" si="3"/>
        <v>1735756</v>
      </c>
      <c r="E22" s="73">
        <v>0</v>
      </c>
      <c r="F22" s="73">
        <v>0</v>
      </c>
      <c r="G22" s="73">
        <v>1236206</v>
      </c>
      <c r="H22" s="73">
        <v>499550</v>
      </c>
      <c r="I22" s="73">
        <v>0</v>
      </c>
      <c r="J22" s="73">
        <v>0</v>
      </c>
      <c r="K22" s="73">
        <v>0</v>
      </c>
      <c r="L22" s="76"/>
      <c r="M22" s="76"/>
      <c r="N22" s="76"/>
      <c r="O22" s="76"/>
    </row>
    <row r="23" spans="1:15" s="1" customFormat="1" ht="12.75" x14ac:dyDescent="0.2">
      <c r="A23" s="25">
        <v>12</v>
      </c>
      <c r="B23" s="26" t="s">
        <v>71</v>
      </c>
      <c r="C23" s="10" t="s">
        <v>19</v>
      </c>
      <c r="D23" s="72">
        <f t="shared" si="3"/>
        <v>2411107</v>
      </c>
      <c r="E23" s="73">
        <v>0</v>
      </c>
      <c r="F23" s="73">
        <v>0</v>
      </c>
      <c r="G23" s="73">
        <v>1235536</v>
      </c>
      <c r="H23" s="73">
        <v>1175571</v>
      </c>
      <c r="I23" s="73">
        <v>0</v>
      </c>
      <c r="J23" s="73">
        <v>0</v>
      </c>
      <c r="K23" s="73">
        <v>0</v>
      </c>
      <c r="L23" s="76"/>
      <c r="M23" s="76"/>
      <c r="N23" s="76"/>
      <c r="O23" s="76"/>
    </row>
    <row r="24" spans="1:15" s="1" customFormat="1" ht="12.75" x14ac:dyDescent="0.2">
      <c r="A24" s="25">
        <v>13</v>
      </c>
      <c r="B24" s="26" t="s">
        <v>241</v>
      </c>
      <c r="C24" s="10" t="s">
        <v>242</v>
      </c>
      <c r="D24" s="72">
        <f t="shared" si="3"/>
        <v>5732609</v>
      </c>
      <c r="E24" s="73">
        <v>0</v>
      </c>
      <c r="F24" s="73">
        <v>0</v>
      </c>
      <c r="G24" s="73">
        <v>5660286</v>
      </c>
      <c r="H24" s="73">
        <v>72323</v>
      </c>
      <c r="I24" s="73">
        <v>0</v>
      </c>
      <c r="J24" s="73">
        <v>0</v>
      </c>
      <c r="K24" s="73">
        <v>0</v>
      </c>
      <c r="L24" s="76"/>
      <c r="M24" s="76"/>
      <c r="N24" s="76"/>
      <c r="O24" s="76"/>
    </row>
    <row r="25" spans="1:15" s="1" customFormat="1" ht="12.75" x14ac:dyDescent="0.2">
      <c r="A25" s="25">
        <v>14</v>
      </c>
      <c r="B25" s="26" t="s">
        <v>72</v>
      </c>
      <c r="C25" s="10" t="s">
        <v>22</v>
      </c>
      <c r="D25" s="72">
        <f t="shared" si="3"/>
        <v>1097978</v>
      </c>
      <c r="E25" s="73">
        <v>0</v>
      </c>
      <c r="F25" s="73">
        <v>0</v>
      </c>
      <c r="G25" s="73">
        <v>292485</v>
      </c>
      <c r="H25" s="73">
        <v>805493</v>
      </c>
      <c r="I25" s="73">
        <v>0</v>
      </c>
      <c r="J25" s="73">
        <v>0</v>
      </c>
      <c r="K25" s="73">
        <v>0</v>
      </c>
      <c r="L25" s="76"/>
      <c r="M25" s="76"/>
      <c r="N25" s="76"/>
      <c r="O25" s="76"/>
    </row>
    <row r="26" spans="1:15" s="1" customFormat="1" ht="12.75" x14ac:dyDescent="0.2">
      <c r="A26" s="25">
        <v>15</v>
      </c>
      <c r="B26" s="26" t="s">
        <v>73</v>
      </c>
      <c r="C26" s="10" t="s">
        <v>10</v>
      </c>
      <c r="D26" s="72">
        <f t="shared" si="3"/>
        <v>1670637</v>
      </c>
      <c r="E26" s="73">
        <v>0</v>
      </c>
      <c r="F26" s="73">
        <v>0</v>
      </c>
      <c r="G26" s="73">
        <v>794403</v>
      </c>
      <c r="H26" s="73">
        <v>876234</v>
      </c>
      <c r="I26" s="73">
        <v>0</v>
      </c>
      <c r="J26" s="73">
        <v>0</v>
      </c>
      <c r="K26" s="73">
        <v>0</v>
      </c>
      <c r="L26" s="76"/>
      <c r="M26" s="76"/>
      <c r="N26" s="76"/>
      <c r="O26" s="76"/>
    </row>
    <row r="27" spans="1:15" s="1" customFormat="1" ht="12.75" x14ac:dyDescent="0.2">
      <c r="A27" s="25">
        <v>16</v>
      </c>
      <c r="B27" s="26" t="s">
        <v>74</v>
      </c>
      <c r="C27" s="10" t="s">
        <v>221</v>
      </c>
      <c r="D27" s="72">
        <f t="shared" si="3"/>
        <v>12077186</v>
      </c>
      <c r="E27" s="73">
        <v>7546420</v>
      </c>
      <c r="F27" s="73">
        <v>0</v>
      </c>
      <c r="G27" s="73">
        <v>3072164</v>
      </c>
      <c r="H27" s="73">
        <v>1458602</v>
      </c>
      <c r="I27" s="73">
        <v>0</v>
      </c>
      <c r="J27" s="73">
        <v>0</v>
      </c>
      <c r="K27" s="73">
        <v>0</v>
      </c>
      <c r="L27" s="76"/>
      <c r="M27" s="76"/>
      <c r="N27" s="76"/>
      <c r="O27" s="76"/>
    </row>
    <row r="28" spans="1:15" s="22" customFormat="1" ht="12.75" x14ac:dyDescent="0.2">
      <c r="A28" s="25">
        <v>17</v>
      </c>
      <c r="B28" s="27" t="s">
        <v>75</v>
      </c>
      <c r="C28" s="21" t="s">
        <v>9</v>
      </c>
      <c r="D28" s="72">
        <f t="shared" si="3"/>
        <v>60652866</v>
      </c>
      <c r="E28" s="73">
        <v>23133642</v>
      </c>
      <c r="F28" s="73">
        <v>6520342</v>
      </c>
      <c r="G28" s="73">
        <v>7888877</v>
      </c>
      <c r="H28" s="73">
        <v>3155667</v>
      </c>
      <c r="I28" s="73">
        <v>8489772</v>
      </c>
      <c r="J28" s="73">
        <v>0</v>
      </c>
      <c r="K28" s="73">
        <v>11464566</v>
      </c>
      <c r="L28" s="76"/>
      <c r="M28" s="76"/>
      <c r="N28" s="76"/>
      <c r="O28" s="76"/>
    </row>
    <row r="29" spans="1:15" s="1" customFormat="1" ht="12.75" x14ac:dyDescent="0.2">
      <c r="A29" s="25">
        <v>18</v>
      </c>
      <c r="B29" s="12" t="s">
        <v>76</v>
      </c>
      <c r="C29" s="10" t="s">
        <v>11</v>
      </c>
      <c r="D29" s="72">
        <f t="shared" si="3"/>
        <v>657563</v>
      </c>
      <c r="E29" s="73">
        <v>0</v>
      </c>
      <c r="F29" s="73">
        <v>0</v>
      </c>
      <c r="G29" s="73">
        <v>335214</v>
      </c>
      <c r="H29" s="73">
        <v>322349</v>
      </c>
      <c r="I29" s="73">
        <v>0</v>
      </c>
      <c r="J29" s="73">
        <v>0</v>
      </c>
      <c r="K29" s="73">
        <v>0</v>
      </c>
      <c r="L29" s="76"/>
      <c r="M29" s="76"/>
      <c r="N29" s="76"/>
      <c r="O29" s="76"/>
    </row>
    <row r="30" spans="1:15" s="1" customFormat="1" ht="12.75" x14ac:dyDescent="0.2">
      <c r="A30" s="25">
        <v>19</v>
      </c>
      <c r="B30" s="12" t="s">
        <v>77</v>
      </c>
      <c r="C30" s="10" t="s">
        <v>222</v>
      </c>
      <c r="D30" s="72">
        <f t="shared" si="3"/>
        <v>306437</v>
      </c>
      <c r="E30" s="73">
        <v>0</v>
      </c>
      <c r="F30" s="73">
        <v>0</v>
      </c>
      <c r="G30" s="73">
        <v>0</v>
      </c>
      <c r="H30" s="73">
        <v>306437</v>
      </c>
      <c r="I30" s="73">
        <v>0</v>
      </c>
      <c r="J30" s="73">
        <v>0</v>
      </c>
      <c r="K30" s="73">
        <v>0</v>
      </c>
      <c r="L30" s="76"/>
      <c r="M30" s="76"/>
      <c r="N30" s="76"/>
      <c r="O30" s="76"/>
    </row>
    <row r="31" spans="1:15" ht="12.75" x14ac:dyDescent="0.2">
      <c r="A31" s="25">
        <v>20</v>
      </c>
      <c r="B31" s="12" t="s">
        <v>78</v>
      </c>
      <c r="C31" s="10" t="s">
        <v>79</v>
      </c>
      <c r="D31" s="72">
        <f t="shared" si="3"/>
        <v>9743741</v>
      </c>
      <c r="E31" s="73">
        <v>3726725</v>
      </c>
      <c r="F31" s="73">
        <v>0</v>
      </c>
      <c r="G31" s="73">
        <v>3975222</v>
      </c>
      <c r="H31" s="73">
        <v>2041794</v>
      </c>
      <c r="I31" s="73">
        <v>0</v>
      </c>
      <c r="J31" s="73">
        <v>0</v>
      </c>
      <c r="K31" s="73">
        <v>0</v>
      </c>
      <c r="L31" s="76"/>
      <c r="M31" s="76"/>
      <c r="N31" s="76"/>
      <c r="O31" s="76"/>
    </row>
    <row r="32" spans="1:15" s="22" customFormat="1" ht="12.75" x14ac:dyDescent="0.2">
      <c r="A32" s="25">
        <v>21</v>
      </c>
      <c r="B32" s="23" t="s">
        <v>80</v>
      </c>
      <c r="C32" s="21" t="s">
        <v>40</v>
      </c>
      <c r="D32" s="72">
        <f t="shared" si="3"/>
        <v>30568478</v>
      </c>
      <c r="E32" s="73">
        <v>10019149</v>
      </c>
      <c r="F32" s="73">
        <v>6031349</v>
      </c>
      <c r="G32" s="73">
        <v>5441554</v>
      </c>
      <c r="H32" s="73">
        <v>1643710</v>
      </c>
      <c r="I32" s="73">
        <v>0</v>
      </c>
      <c r="J32" s="73">
        <v>0</v>
      </c>
      <c r="K32" s="73">
        <v>7432716</v>
      </c>
      <c r="L32" s="76"/>
      <c r="M32" s="76"/>
      <c r="N32" s="76"/>
      <c r="O32" s="76"/>
    </row>
    <row r="33" spans="1:15" s="22" customFormat="1" ht="12.75" x14ac:dyDescent="0.2">
      <c r="A33" s="25">
        <v>22</v>
      </c>
      <c r="B33" s="27" t="s">
        <v>81</v>
      </c>
      <c r="C33" s="21" t="s">
        <v>82</v>
      </c>
      <c r="D33" s="72">
        <f t="shared" si="3"/>
        <v>1142186</v>
      </c>
      <c r="E33" s="73">
        <v>0</v>
      </c>
      <c r="F33" s="73">
        <v>0</v>
      </c>
      <c r="G33" s="73">
        <v>714867</v>
      </c>
      <c r="H33" s="73">
        <v>427319</v>
      </c>
      <c r="I33" s="73">
        <v>0</v>
      </c>
      <c r="J33" s="73">
        <v>0</v>
      </c>
      <c r="K33" s="73">
        <v>0</v>
      </c>
      <c r="L33" s="76"/>
      <c r="M33" s="76"/>
      <c r="N33" s="76"/>
      <c r="O33" s="76"/>
    </row>
    <row r="34" spans="1:15" s="1" customFormat="1" ht="12" customHeight="1" x14ac:dyDescent="0.2">
      <c r="A34" s="25">
        <v>23</v>
      </c>
      <c r="B34" s="26" t="s">
        <v>83</v>
      </c>
      <c r="C34" s="10" t="s">
        <v>84</v>
      </c>
      <c r="D34" s="72">
        <f t="shared" si="3"/>
        <v>6031349</v>
      </c>
      <c r="E34" s="73">
        <v>0</v>
      </c>
      <c r="F34" s="73">
        <v>6031349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6"/>
      <c r="M34" s="76"/>
      <c r="N34" s="76"/>
      <c r="O34" s="76"/>
    </row>
    <row r="35" spans="1:15" s="1" customFormat="1" ht="24" x14ac:dyDescent="0.2">
      <c r="A35" s="25">
        <v>24</v>
      </c>
      <c r="B35" s="26" t="s">
        <v>85</v>
      </c>
      <c r="C35" s="10" t="s">
        <v>86</v>
      </c>
      <c r="D35" s="72">
        <f t="shared" si="3"/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6"/>
      <c r="M35" s="76"/>
      <c r="N35" s="76"/>
      <c r="O35" s="76"/>
    </row>
    <row r="36" spans="1:15" s="1" customFormat="1" ht="12.75" x14ac:dyDescent="0.2">
      <c r="A36" s="25">
        <v>25</v>
      </c>
      <c r="B36" s="12" t="s">
        <v>87</v>
      </c>
      <c r="C36" s="10" t="s">
        <v>88</v>
      </c>
      <c r="D36" s="72">
        <f t="shared" si="3"/>
        <v>102354504</v>
      </c>
      <c r="E36" s="73">
        <v>34235746</v>
      </c>
      <c r="F36" s="73">
        <v>11218814</v>
      </c>
      <c r="G36" s="73">
        <v>16431565</v>
      </c>
      <c r="H36" s="73">
        <v>10190387</v>
      </c>
      <c r="I36" s="73">
        <v>9992160</v>
      </c>
      <c r="J36" s="73">
        <v>0</v>
      </c>
      <c r="K36" s="73">
        <v>20285832</v>
      </c>
      <c r="L36" s="76"/>
      <c r="M36" s="76"/>
      <c r="N36" s="76"/>
      <c r="O36" s="76"/>
    </row>
    <row r="37" spans="1:15" s="1" customFormat="1" ht="15.75" customHeight="1" x14ac:dyDescent="0.2">
      <c r="A37" s="25">
        <v>26</v>
      </c>
      <c r="B37" s="26" t="s">
        <v>89</v>
      </c>
      <c r="C37" s="10" t="s">
        <v>90</v>
      </c>
      <c r="D37" s="72">
        <f t="shared" si="3"/>
        <v>3494887</v>
      </c>
      <c r="E37" s="73">
        <v>0</v>
      </c>
      <c r="F37" s="73">
        <v>0</v>
      </c>
      <c r="G37" s="73">
        <v>3099373</v>
      </c>
      <c r="H37" s="73">
        <v>395514</v>
      </c>
      <c r="I37" s="73">
        <v>0</v>
      </c>
      <c r="J37" s="73">
        <v>0</v>
      </c>
      <c r="K37" s="73">
        <v>0</v>
      </c>
      <c r="L37" s="76"/>
      <c r="M37" s="76"/>
      <c r="N37" s="76"/>
      <c r="O37" s="76"/>
    </row>
    <row r="38" spans="1:15" s="1" customFormat="1" ht="12.75" x14ac:dyDescent="0.2">
      <c r="A38" s="25">
        <v>27</v>
      </c>
      <c r="B38" s="14" t="s">
        <v>91</v>
      </c>
      <c r="C38" s="10" t="s">
        <v>92</v>
      </c>
      <c r="D38" s="72">
        <f t="shared" si="3"/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6"/>
      <c r="M38" s="76"/>
      <c r="N38" s="76"/>
      <c r="O38" s="76"/>
    </row>
    <row r="39" spans="1:15" s="22" customFormat="1" ht="12.75" x14ac:dyDescent="0.2">
      <c r="A39" s="25">
        <v>28</v>
      </c>
      <c r="B39" s="23" t="s">
        <v>93</v>
      </c>
      <c r="C39" s="43" t="s">
        <v>277</v>
      </c>
      <c r="D39" s="72">
        <f t="shared" si="3"/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6"/>
      <c r="M39" s="76"/>
      <c r="N39" s="76"/>
      <c r="O39" s="76"/>
    </row>
    <row r="40" spans="1:15" s="22" customFormat="1" ht="12.75" x14ac:dyDescent="0.2">
      <c r="A40" s="25">
        <v>29</v>
      </c>
      <c r="B40" s="24" t="s">
        <v>94</v>
      </c>
      <c r="C40" s="21" t="s">
        <v>41</v>
      </c>
      <c r="D40" s="72">
        <f t="shared" si="3"/>
        <v>35957432</v>
      </c>
      <c r="E40" s="73">
        <v>11864020</v>
      </c>
      <c r="F40" s="73">
        <v>0</v>
      </c>
      <c r="G40" s="73">
        <v>4799251</v>
      </c>
      <c r="H40" s="73">
        <v>2973619</v>
      </c>
      <c r="I40" s="73">
        <v>5436424</v>
      </c>
      <c r="J40" s="73">
        <v>0</v>
      </c>
      <c r="K40" s="73">
        <v>10884118</v>
      </c>
      <c r="L40" s="76"/>
      <c r="M40" s="76"/>
      <c r="N40" s="76"/>
      <c r="O40" s="76"/>
    </row>
    <row r="41" spans="1:15" ht="12.75" x14ac:dyDescent="0.2">
      <c r="A41" s="25">
        <v>30</v>
      </c>
      <c r="B41" s="12" t="s">
        <v>95</v>
      </c>
      <c r="C41" s="10" t="s">
        <v>39</v>
      </c>
      <c r="D41" s="72">
        <f t="shared" si="3"/>
        <v>30920168</v>
      </c>
      <c r="E41" s="73">
        <v>9674385</v>
      </c>
      <c r="F41" s="73">
        <v>0</v>
      </c>
      <c r="G41" s="73">
        <v>7234800</v>
      </c>
      <c r="H41" s="73">
        <v>4195460</v>
      </c>
      <c r="I41" s="73">
        <v>3874356</v>
      </c>
      <c r="J41" s="73">
        <v>0</v>
      </c>
      <c r="K41" s="73">
        <v>5941167</v>
      </c>
      <c r="L41" s="76"/>
      <c r="M41" s="76"/>
      <c r="N41" s="76"/>
      <c r="O41" s="76"/>
    </row>
    <row r="42" spans="1:15" s="1" customFormat="1" ht="12.75" x14ac:dyDescent="0.2">
      <c r="A42" s="25">
        <v>31</v>
      </c>
      <c r="B42" s="14" t="s">
        <v>96</v>
      </c>
      <c r="C42" s="10" t="s">
        <v>16</v>
      </c>
      <c r="D42" s="72">
        <f t="shared" si="3"/>
        <v>1927899</v>
      </c>
      <c r="E42" s="73">
        <v>0</v>
      </c>
      <c r="F42" s="73">
        <v>0</v>
      </c>
      <c r="G42" s="73">
        <v>1376459</v>
      </c>
      <c r="H42" s="73">
        <v>551440</v>
      </c>
      <c r="I42" s="73">
        <v>0</v>
      </c>
      <c r="J42" s="73">
        <v>0</v>
      </c>
      <c r="K42" s="73">
        <v>0</v>
      </c>
      <c r="L42" s="76"/>
      <c r="M42" s="76"/>
      <c r="N42" s="76"/>
      <c r="O42" s="76"/>
    </row>
    <row r="43" spans="1:15" s="1" customFormat="1" ht="12.75" x14ac:dyDescent="0.2">
      <c r="A43" s="25">
        <v>32</v>
      </c>
      <c r="B43" s="26" t="s">
        <v>97</v>
      </c>
      <c r="C43" s="10" t="s">
        <v>21</v>
      </c>
      <c r="D43" s="72">
        <f t="shared" si="3"/>
        <v>15325400</v>
      </c>
      <c r="E43" s="73">
        <v>6691576</v>
      </c>
      <c r="F43" s="73">
        <v>0</v>
      </c>
      <c r="G43" s="73">
        <v>4217689</v>
      </c>
      <c r="H43" s="73">
        <v>2021439</v>
      </c>
      <c r="I43" s="73">
        <v>2394696</v>
      </c>
      <c r="J43" s="73">
        <v>0</v>
      </c>
      <c r="K43" s="73">
        <v>0</v>
      </c>
      <c r="L43" s="76"/>
      <c r="M43" s="76"/>
      <c r="N43" s="76"/>
      <c r="O43" s="76"/>
    </row>
    <row r="44" spans="1:15" s="1" customFormat="1" ht="12.75" x14ac:dyDescent="0.2">
      <c r="A44" s="25">
        <v>33</v>
      </c>
      <c r="B44" s="14" t="s">
        <v>98</v>
      </c>
      <c r="C44" s="10" t="s">
        <v>25</v>
      </c>
      <c r="D44" s="72">
        <f t="shared" si="3"/>
        <v>2549695</v>
      </c>
      <c r="E44" s="73">
        <v>0</v>
      </c>
      <c r="F44" s="73">
        <v>0</v>
      </c>
      <c r="G44" s="73">
        <v>1806281</v>
      </c>
      <c r="H44" s="73">
        <v>743414</v>
      </c>
      <c r="I44" s="73">
        <v>0</v>
      </c>
      <c r="J44" s="73">
        <v>0</v>
      </c>
      <c r="K44" s="73">
        <v>0</v>
      </c>
      <c r="L44" s="76"/>
      <c r="M44" s="76"/>
      <c r="N44" s="76"/>
      <c r="O44" s="76"/>
    </row>
    <row r="45" spans="1:15" ht="12.75" x14ac:dyDescent="0.2">
      <c r="A45" s="25">
        <v>34</v>
      </c>
      <c r="B45" s="12" t="s">
        <v>99</v>
      </c>
      <c r="C45" s="10" t="s">
        <v>223</v>
      </c>
      <c r="D45" s="72">
        <f t="shared" si="3"/>
        <v>20498412</v>
      </c>
      <c r="E45" s="73">
        <v>13861431</v>
      </c>
      <c r="F45" s="73">
        <v>0</v>
      </c>
      <c r="G45" s="73">
        <v>4701138</v>
      </c>
      <c r="H45" s="73">
        <v>1935843</v>
      </c>
      <c r="I45" s="73">
        <v>0</v>
      </c>
      <c r="J45" s="73">
        <v>0</v>
      </c>
      <c r="K45" s="73">
        <v>0</v>
      </c>
      <c r="L45" s="76"/>
      <c r="M45" s="76"/>
      <c r="N45" s="76"/>
      <c r="O45" s="76"/>
    </row>
    <row r="46" spans="1:15" s="1" customFormat="1" ht="12.75" x14ac:dyDescent="0.2">
      <c r="A46" s="25">
        <v>35</v>
      </c>
      <c r="B46" s="15" t="s">
        <v>100</v>
      </c>
      <c r="C46" s="16" t="s">
        <v>224</v>
      </c>
      <c r="D46" s="72">
        <f t="shared" si="3"/>
        <v>2304943</v>
      </c>
      <c r="E46" s="73">
        <v>0</v>
      </c>
      <c r="F46" s="73">
        <v>0</v>
      </c>
      <c r="G46" s="73">
        <v>1629660</v>
      </c>
      <c r="H46" s="73">
        <v>675283</v>
      </c>
      <c r="I46" s="73">
        <v>0</v>
      </c>
      <c r="J46" s="73">
        <v>0</v>
      </c>
      <c r="K46" s="73">
        <v>0</v>
      </c>
      <c r="L46" s="76"/>
      <c r="M46" s="76"/>
      <c r="N46" s="76"/>
      <c r="O46" s="76"/>
    </row>
    <row r="47" spans="1:15" s="1" customFormat="1" ht="12.75" x14ac:dyDescent="0.2">
      <c r="A47" s="25">
        <v>36</v>
      </c>
      <c r="B47" s="12" t="s">
        <v>101</v>
      </c>
      <c r="C47" s="10" t="s">
        <v>225</v>
      </c>
      <c r="D47" s="72">
        <f t="shared" si="3"/>
        <v>725988</v>
      </c>
      <c r="E47" s="73">
        <v>0</v>
      </c>
      <c r="F47" s="73">
        <v>0</v>
      </c>
      <c r="G47" s="73">
        <v>346379</v>
      </c>
      <c r="H47" s="73">
        <v>379609</v>
      </c>
      <c r="I47" s="73">
        <v>0</v>
      </c>
      <c r="J47" s="73">
        <v>0</v>
      </c>
      <c r="K47" s="73">
        <v>0</v>
      </c>
      <c r="L47" s="76"/>
      <c r="M47" s="76"/>
      <c r="N47" s="76"/>
      <c r="O47" s="76"/>
    </row>
    <row r="48" spans="1:15" s="1" customFormat="1" ht="12.75" x14ac:dyDescent="0.2">
      <c r="A48" s="25">
        <v>37</v>
      </c>
      <c r="B48" s="12" t="s">
        <v>102</v>
      </c>
      <c r="C48" s="10" t="s">
        <v>24</v>
      </c>
      <c r="D48" s="72">
        <f t="shared" si="3"/>
        <v>1439589</v>
      </c>
      <c r="E48" s="73">
        <v>0</v>
      </c>
      <c r="F48" s="73">
        <v>0</v>
      </c>
      <c r="G48" s="73">
        <v>676446</v>
      </c>
      <c r="H48" s="73">
        <v>763143</v>
      </c>
      <c r="I48" s="73">
        <v>0</v>
      </c>
      <c r="J48" s="73">
        <v>0</v>
      </c>
      <c r="K48" s="73">
        <v>0</v>
      </c>
      <c r="L48" s="76"/>
      <c r="M48" s="76"/>
      <c r="N48" s="76"/>
      <c r="O48" s="76"/>
    </row>
    <row r="49" spans="1:15" s="1" customFormat="1" ht="12.75" x14ac:dyDescent="0.2">
      <c r="A49" s="25">
        <v>38</v>
      </c>
      <c r="B49" s="26" t="s">
        <v>103</v>
      </c>
      <c r="C49" s="10" t="s">
        <v>20</v>
      </c>
      <c r="D49" s="72">
        <f t="shared" si="3"/>
        <v>1107253</v>
      </c>
      <c r="E49" s="73">
        <v>0</v>
      </c>
      <c r="F49" s="73">
        <v>0</v>
      </c>
      <c r="G49" s="73">
        <v>797628</v>
      </c>
      <c r="H49" s="73">
        <v>309625</v>
      </c>
      <c r="I49" s="73">
        <v>0</v>
      </c>
      <c r="J49" s="73">
        <v>0</v>
      </c>
      <c r="K49" s="73">
        <v>0</v>
      </c>
      <c r="L49" s="76"/>
      <c r="M49" s="76"/>
      <c r="N49" s="76"/>
      <c r="O49" s="76"/>
    </row>
    <row r="50" spans="1:15" s="1" customFormat="1" ht="12.75" x14ac:dyDescent="0.2">
      <c r="A50" s="25">
        <v>39</v>
      </c>
      <c r="B50" s="14" t="s">
        <v>104</v>
      </c>
      <c r="C50" s="10" t="s">
        <v>105</v>
      </c>
      <c r="D50" s="72">
        <f t="shared" si="3"/>
        <v>5899976</v>
      </c>
      <c r="E50" s="73">
        <v>2233723</v>
      </c>
      <c r="F50" s="73">
        <v>741181</v>
      </c>
      <c r="G50" s="73">
        <v>1101998</v>
      </c>
      <c r="H50" s="73">
        <v>515787</v>
      </c>
      <c r="I50" s="73">
        <v>497259</v>
      </c>
      <c r="J50" s="73">
        <v>0</v>
      </c>
      <c r="K50" s="73">
        <v>810028</v>
      </c>
      <c r="L50" s="76"/>
      <c r="M50" s="76"/>
      <c r="N50" s="76"/>
      <c r="O50" s="76"/>
    </row>
    <row r="51" spans="1:15" s="22" customFormat="1" ht="12.75" x14ac:dyDescent="0.2">
      <c r="A51" s="25">
        <v>40</v>
      </c>
      <c r="B51" s="27" t="s">
        <v>106</v>
      </c>
      <c r="C51" s="21" t="s">
        <v>107</v>
      </c>
      <c r="D51" s="72">
        <f t="shared" si="3"/>
        <v>57084963</v>
      </c>
      <c r="E51" s="73">
        <v>12393895</v>
      </c>
      <c r="F51" s="73">
        <v>11033634</v>
      </c>
      <c r="G51" s="73">
        <v>6916043</v>
      </c>
      <c r="H51" s="73">
        <v>4591161</v>
      </c>
      <c r="I51" s="73">
        <v>3102782</v>
      </c>
      <c r="J51" s="73">
        <v>0</v>
      </c>
      <c r="K51" s="73">
        <v>19047448</v>
      </c>
      <c r="L51" s="76"/>
      <c r="M51" s="76"/>
      <c r="N51" s="76"/>
      <c r="O51" s="76"/>
    </row>
    <row r="52" spans="1:15" s="1" customFormat="1" ht="12.75" x14ac:dyDescent="0.2">
      <c r="A52" s="25">
        <v>41</v>
      </c>
      <c r="B52" s="12" t="s">
        <v>108</v>
      </c>
      <c r="C52" s="10" t="s">
        <v>230</v>
      </c>
      <c r="D52" s="72">
        <f t="shared" si="3"/>
        <v>1920844</v>
      </c>
      <c r="E52" s="73">
        <v>0</v>
      </c>
      <c r="F52" s="73">
        <v>0</v>
      </c>
      <c r="G52" s="73">
        <v>1307971</v>
      </c>
      <c r="H52" s="73">
        <v>612873</v>
      </c>
      <c r="I52" s="73">
        <v>0</v>
      </c>
      <c r="J52" s="73">
        <v>0</v>
      </c>
      <c r="K52" s="73">
        <v>0</v>
      </c>
      <c r="L52" s="76"/>
      <c r="M52" s="76"/>
      <c r="N52" s="76"/>
      <c r="O52" s="76"/>
    </row>
    <row r="53" spans="1:15" s="1" customFormat="1" ht="10.5" customHeight="1" x14ac:dyDescent="0.2">
      <c r="A53" s="25">
        <v>42</v>
      </c>
      <c r="B53" s="12" t="s">
        <v>109</v>
      </c>
      <c r="C53" s="10" t="s">
        <v>2</v>
      </c>
      <c r="D53" s="72">
        <f t="shared" si="3"/>
        <v>15588563</v>
      </c>
      <c r="E53" s="73">
        <v>5006473</v>
      </c>
      <c r="F53" s="73">
        <v>0</v>
      </c>
      <c r="G53" s="73">
        <v>4997767</v>
      </c>
      <c r="H53" s="73">
        <v>2090421</v>
      </c>
      <c r="I53" s="73">
        <v>3493902</v>
      </c>
      <c r="J53" s="73">
        <v>0</v>
      </c>
      <c r="K53" s="73">
        <v>0</v>
      </c>
      <c r="L53" s="76"/>
      <c r="M53" s="76"/>
      <c r="N53" s="76"/>
      <c r="O53" s="76"/>
    </row>
    <row r="54" spans="1:15" s="1" customFormat="1" ht="12.75" x14ac:dyDescent="0.2">
      <c r="A54" s="25">
        <v>43</v>
      </c>
      <c r="B54" s="26" t="s">
        <v>110</v>
      </c>
      <c r="C54" s="10" t="s">
        <v>3</v>
      </c>
      <c r="D54" s="72">
        <f t="shared" si="3"/>
        <v>1437756</v>
      </c>
      <c r="E54" s="73">
        <v>0</v>
      </c>
      <c r="F54" s="73">
        <v>0</v>
      </c>
      <c r="G54" s="73">
        <v>979161</v>
      </c>
      <c r="H54" s="73">
        <v>458595</v>
      </c>
      <c r="I54" s="73">
        <v>0</v>
      </c>
      <c r="J54" s="73">
        <v>0</v>
      </c>
      <c r="K54" s="73">
        <v>0</v>
      </c>
      <c r="L54" s="76"/>
      <c r="M54" s="76"/>
      <c r="N54" s="76"/>
      <c r="O54" s="76"/>
    </row>
    <row r="55" spans="1:15" s="1" customFormat="1" ht="12.75" x14ac:dyDescent="0.2">
      <c r="A55" s="25">
        <v>44</v>
      </c>
      <c r="B55" s="26" t="s">
        <v>111</v>
      </c>
      <c r="C55" s="10" t="s">
        <v>226</v>
      </c>
      <c r="D55" s="72">
        <f t="shared" si="3"/>
        <v>1393207</v>
      </c>
      <c r="E55" s="73">
        <v>0</v>
      </c>
      <c r="F55" s="73">
        <v>0</v>
      </c>
      <c r="G55" s="73">
        <v>662604</v>
      </c>
      <c r="H55" s="73">
        <v>730603</v>
      </c>
      <c r="I55" s="73">
        <v>0</v>
      </c>
      <c r="J55" s="73">
        <v>0</v>
      </c>
      <c r="K55" s="73">
        <v>0</v>
      </c>
      <c r="L55" s="76"/>
      <c r="M55" s="76"/>
      <c r="N55" s="76"/>
      <c r="O55" s="76"/>
    </row>
    <row r="56" spans="1:15" s="1" customFormat="1" ht="12.75" x14ac:dyDescent="0.2">
      <c r="A56" s="25">
        <v>45</v>
      </c>
      <c r="B56" s="14" t="s">
        <v>112</v>
      </c>
      <c r="C56" s="10" t="s">
        <v>0</v>
      </c>
      <c r="D56" s="72">
        <f t="shared" si="3"/>
        <v>9193387</v>
      </c>
      <c r="E56" s="73">
        <v>4117447</v>
      </c>
      <c r="F56" s="73">
        <v>0</v>
      </c>
      <c r="G56" s="73">
        <v>2104849</v>
      </c>
      <c r="H56" s="73">
        <v>875433</v>
      </c>
      <c r="I56" s="73">
        <v>2095658</v>
      </c>
      <c r="J56" s="73">
        <v>0</v>
      </c>
      <c r="K56" s="73">
        <v>0</v>
      </c>
      <c r="L56" s="76"/>
      <c r="M56" s="76"/>
      <c r="N56" s="76"/>
      <c r="O56" s="76"/>
    </row>
    <row r="57" spans="1:15" s="1" customFormat="1" ht="10.5" customHeight="1" x14ac:dyDescent="0.2">
      <c r="A57" s="25">
        <v>46</v>
      </c>
      <c r="B57" s="26" t="s">
        <v>113</v>
      </c>
      <c r="C57" s="10" t="s">
        <v>4</v>
      </c>
      <c r="D57" s="72">
        <f t="shared" si="3"/>
        <v>299909</v>
      </c>
      <c r="E57" s="73">
        <v>0</v>
      </c>
      <c r="F57" s="73">
        <v>0</v>
      </c>
      <c r="G57" s="73">
        <v>0</v>
      </c>
      <c r="H57" s="73">
        <v>299909</v>
      </c>
      <c r="I57" s="73">
        <v>0</v>
      </c>
      <c r="J57" s="73">
        <v>0</v>
      </c>
      <c r="K57" s="73">
        <v>0</v>
      </c>
      <c r="L57" s="76"/>
      <c r="M57" s="76"/>
      <c r="N57" s="76"/>
      <c r="O57" s="76"/>
    </row>
    <row r="58" spans="1:15" s="1" customFormat="1" ht="12.75" x14ac:dyDescent="0.2">
      <c r="A58" s="25">
        <v>47</v>
      </c>
      <c r="B58" s="14" t="s">
        <v>114</v>
      </c>
      <c r="C58" s="10" t="s">
        <v>1</v>
      </c>
      <c r="D58" s="72">
        <f t="shared" si="3"/>
        <v>1821326</v>
      </c>
      <c r="E58" s="73">
        <v>0</v>
      </c>
      <c r="F58" s="73">
        <v>0</v>
      </c>
      <c r="G58" s="73">
        <v>1231638</v>
      </c>
      <c r="H58" s="73">
        <v>589688</v>
      </c>
      <c r="I58" s="73">
        <v>0</v>
      </c>
      <c r="J58" s="73">
        <v>0</v>
      </c>
      <c r="K58" s="73">
        <v>0</v>
      </c>
      <c r="L58" s="76"/>
      <c r="M58" s="76"/>
      <c r="N58" s="76"/>
      <c r="O58" s="76"/>
    </row>
    <row r="59" spans="1:15" s="1" customFormat="1" ht="12.75" x14ac:dyDescent="0.2">
      <c r="A59" s="25">
        <v>48</v>
      </c>
      <c r="B59" s="26" t="s">
        <v>115</v>
      </c>
      <c r="C59" s="10" t="s">
        <v>227</v>
      </c>
      <c r="D59" s="72">
        <f t="shared" si="3"/>
        <v>3089052</v>
      </c>
      <c r="E59" s="73">
        <v>0</v>
      </c>
      <c r="F59" s="73">
        <v>0</v>
      </c>
      <c r="G59" s="73">
        <v>2189160</v>
      </c>
      <c r="H59" s="73">
        <v>899892</v>
      </c>
      <c r="I59" s="73">
        <v>0</v>
      </c>
      <c r="J59" s="73">
        <v>0</v>
      </c>
      <c r="K59" s="73">
        <v>0</v>
      </c>
      <c r="L59" s="76"/>
      <c r="M59" s="76"/>
      <c r="N59" s="76"/>
      <c r="O59" s="76"/>
    </row>
    <row r="60" spans="1:15" s="1" customFormat="1" ht="12.75" x14ac:dyDescent="0.2">
      <c r="A60" s="25">
        <v>49</v>
      </c>
      <c r="B60" s="26" t="s">
        <v>116</v>
      </c>
      <c r="C60" s="10" t="s">
        <v>26</v>
      </c>
      <c r="D60" s="72">
        <f t="shared" si="3"/>
        <v>22954562</v>
      </c>
      <c r="E60" s="73">
        <v>9579063</v>
      </c>
      <c r="F60" s="73">
        <v>0</v>
      </c>
      <c r="G60" s="73">
        <v>6384521</v>
      </c>
      <c r="H60" s="73">
        <v>2605305</v>
      </c>
      <c r="I60" s="73">
        <v>4385673</v>
      </c>
      <c r="J60" s="73">
        <v>0</v>
      </c>
      <c r="K60" s="73">
        <v>0</v>
      </c>
      <c r="L60" s="76"/>
      <c r="M60" s="76"/>
      <c r="N60" s="76"/>
      <c r="O60" s="76"/>
    </row>
    <row r="61" spans="1:15" s="1" customFormat="1" ht="12.75" x14ac:dyDescent="0.2">
      <c r="A61" s="25">
        <v>50</v>
      </c>
      <c r="B61" s="26" t="s">
        <v>117</v>
      </c>
      <c r="C61" s="10" t="s">
        <v>228</v>
      </c>
      <c r="D61" s="72">
        <f t="shared" si="3"/>
        <v>1654169</v>
      </c>
      <c r="E61" s="73">
        <v>0</v>
      </c>
      <c r="F61" s="73">
        <v>0</v>
      </c>
      <c r="G61" s="73">
        <v>1170690</v>
      </c>
      <c r="H61" s="73">
        <v>483479</v>
      </c>
      <c r="I61" s="73">
        <v>0</v>
      </c>
      <c r="J61" s="73">
        <v>0</v>
      </c>
      <c r="K61" s="73">
        <v>0</v>
      </c>
      <c r="L61" s="76"/>
      <c r="M61" s="76"/>
      <c r="N61" s="76"/>
      <c r="O61" s="76"/>
    </row>
    <row r="62" spans="1:15" s="1" customFormat="1" ht="12.75" x14ac:dyDescent="0.2">
      <c r="A62" s="25">
        <v>51</v>
      </c>
      <c r="B62" s="26" t="s">
        <v>232</v>
      </c>
      <c r="C62" s="10" t="s">
        <v>231</v>
      </c>
      <c r="D62" s="72">
        <f t="shared" si="3"/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6"/>
      <c r="M62" s="76"/>
      <c r="N62" s="76"/>
      <c r="O62" s="76"/>
    </row>
    <row r="63" spans="1:15" s="1" customFormat="1" ht="12.75" x14ac:dyDescent="0.2">
      <c r="A63" s="25">
        <v>52</v>
      </c>
      <c r="B63" s="26" t="s">
        <v>243</v>
      </c>
      <c r="C63" s="10" t="s">
        <v>244</v>
      </c>
      <c r="D63" s="72">
        <f t="shared" si="3"/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6"/>
      <c r="M63" s="76"/>
      <c r="N63" s="76"/>
      <c r="O63" s="76"/>
    </row>
    <row r="64" spans="1:15" s="1" customFormat="1" ht="12.75" x14ac:dyDescent="0.2">
      <c r="A64" s="25">
        <v>53</v>
      </c>
      <c r="B64" s="26" t="s">
        <v>118</v>
      </c>
      <c r="C64" s="10" t="s">
        <v>54</v>
      </c>
      <c r="D64" s="72">
        <f t="shared" si="3"/>
        <v>1834207</v>
      </c>
      <c r="E64" s="73">
        <v>0</v>
      </c>
      <c r="F64" s="73">
        <v>0</v>
      </c>
      <c r="G64" s="73">
        <v>1476866</v>
      </c>
      <c r="H64" s="73">
        <v>357341</v>
      </c>
      <c r="I64" s="73">
        <v>0</v>
      </c>
      <c r="J64" s="73">
        <v>0</v>
      </c>
      <c r="K64" s="73">
        <v>0</v>
      </c>
      <c r="L64" s="76"/>
      <c r="M64" s="76"/>
      <c r="N64" s="76"/>
      <c r="O64" s="76"/>
    </row>
    <row r="65" spans="1:15" s="1" customFormat="1" ht="12.75" x14ac:dyDescent="0.2">
      <c r="A65" s="25">
        <v>54</v>
      </c>
      <c r="B65" s="14" t="s">
        <v>119</v>
      </c>
      <c r="C65" s="10" t="s">
        <v>245</v>
      </c>
      <c r="D65" s="72">
        <f t="shared" si="3"/>
        <v>1442508</v>
      </c>
      <c r="E65" s="73">
        <v>0</v>
      </c>
      <c r="F65" s="73">
        <v>0</v>
      </c>
      <c r="G65" s="73">
        <v>1161513</v>
      </c>
      <c r="H65" s="73">
        <v>280995</v>
      </c>
      <c r="I65" s="73">
        <v>0</v>
      </c>
      <c r="J65" s="73">
        <v>0</v>
      </c>
      <c r="K65" s="73">
        <v>0</v>
      </c>
      <c r="L65" s="76"/>
      <c r="M65" s="76"/>
      <c r="N65" s="76"/>
      <c r="O65" s="76"/>
    </row>
    <row r="66" spans="1:15" s="1" customFormat="1" ht="24" x14ac:dyDescent="0.2">
      <c r="A66" s="25">
        <v>55</v>
      </c>
      <c r="B66" s="12" t="s">
        <v>120</v>
      </c>
      <c r="C66" s="10" t="s">
        <v>121</v>
      </c>
      <c r="D66" s="72">
        <f t="shared" si="3"/>
        <v>2041807</v>
      </c>
      <c r="E66" s="73">
        <v>0</v>
      </c>
      <c r="F66" s="73">
        <v>0</v>
      </c>
      <c r="G66" s="73">
        <v>1644172</v>
      </c>
      <c r="H66" s="73">
        <v>397635</v>
      </c>
      <c r="I66" s="73">
        <v>0</v>
      </c>
      <c r="J66" s="73">
        <v>0</v>
      </c>
      <c r="K66" s="73">
        <v>0</v>
      </c>
      <c r="L66" s="76"/>
      <c r="M66" s="76"/>
      <c r="N66" s="76"/>
      <c r="O66" s="76"/>
    </row>
    <row r="67" spans="1:15" s="1" customFormat="1" ht="23.25" customHeight="1" x14ac:dyDescent="0.2">
      <c r="A67" s="25">
        <v>56</v>
      </c>
      <c r="B67" s="14" t="s">
        <v>122</v>
      </c>
      <c r="C67" s="10" t="s">
        <v>246</v>
      </c>
      <c r="D67" s="72">
        <f t="shared" si="3"/>
        <v>2621677</v>
      </c>
      <c r="E67" s="73">
        <v>0</v>
      </c>
      <c r="F67" s="73">
        <v>0</v>
      </c>
      <c r="G67" s="73">
        <v>2110583</v>
      </c>
      <c r="H67" s="73">
        <v>511094</v>
      </c>
      <c r="I67" s="73">
        <v>0</v>
      </c>
      <c r="J67" s="73">
        <v>0</v>
      </c>
      <c r="K67" s="73">
        <v>0</v>
      </c>
      <c r="L67" s="76"/>
      <c r="M67" s="76"/>
      <c r="N67" s="76"/>
      <c r="O67" s="76"/>
    </row>
    <row r="68" spans="1:15" s="1" customFormat="1" ht="27.75" customHeight="1" x14ac:dyDescent="0.2">
      <c r="A68" s="25">
        <v>57</v>
      </c>
      <c r="B68" s="26" t="s">
        <v>123</v>
      </c>
      <c r="C68" s="10" t="s">
        <v>236</v>
      </c>
      <c r="D68" s="72">
        <f t="shared" si="3"/>
        <v>1589696</v>
      </c>
      <c r="E68" s="73">
        <v>0</v>
      </c>
      <c r="F68" s="73">
        <v>0</v>
      </c>
      <c r="G68" s="73">
        <v>1280071</v>
      </c>
      <c r="H68" s="73">
        <v>309625</v>
      </c>
      <c r="I68" s="73">
        <v>0</v>
      </c>
      <c r="J68" s="73">
        <v>0</v>
      </c>
      <c r="K68" s="73">
        <v>0</v>
      </c>
      <c r="L68" s="76"/>
      <c r="M68" s="76"/>
      <c r="N68" s="76"/>
      <c r="O68" s="76"/>
    </row>
    <row r="69" spans="1:15" s="1" customFormat="1" ht="24" x14ac:dyDescent="0.2">
      <c r="A69" s="25">
        <v>58</v>
      </c>
      <c r="B69" s="12" t="s">
        <v>124</v>
      </c>
      <c r="C69" s="10" t="s">
        <v>247</v>
      </c>
      <c r="D69" s="72">
        <f t="shared" si="3"/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6"/>
      <c r="M69" s="76"/>
      <c r="N69" s="76"/>
      <c r="O69" s="76"/>
    </row>
    <row r="70" spans="1:15" s="1" customFormat="1" ht="24" x14ac:dyDescent="0.2">
      <c r="A70" s="25">
        <v>59</v>
      </c>
      <c r="B70" s="12" t="s">
        <v>125</v>
      </c>
      <c r="C70" s="10" t="s">
        <v>248</v>
      </c>
      <c r="D70" s="72">
        <f t="shared" si="3"/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6"/>
      <c r="M70" s="76"/>
      <c r="N70" s="76"/>
      <c r="O70" s="76"/>
    </row>
    <row r="71" spans="1:15" s="1" customFormat="1" ht="12.75" x14ac:dyDescent="0.2">
      <c r="A71" s="25">
        <v>60</v>
      </c>
      <c r="B71" s="14" t="s">
        <v>126</v>
      </c>
      <c r="C71" s="10" t="s">
        <v>249</v>
      </c>
      <c r="D71" s="72">
        <f t="shared" si="3"/>
        <v>7939479</v>
      </c>
      <c r="E71" s="73">
        <v>0</v>
      </c>
      <c r="F71" s="73">
        <v>0</v>
      </c>
      <c r="G71" s="73">
        <v>5408030</v>
      </c>
      <c r="H71" s="73">
        <v>2531449</v>
      </c>
      <c r="I71" s="73">
        <v>0</v>
      </c>
      <c r="J71" s="73">
        <v>0</v>
      </c>
      <c r="K71" s="73">
        <v>0</v>
      </c>
      <c r="L71" s="76"/>
      <c r="M71" s="76"/>
      <c r="N71" s="76"/>
      <c r="O71" s="76"/>
    </row>
    <row r="72" spans="1:15" s="1" customFormat="1" ht="12.75" x14ac:dyDescent="0.2">
      <c r="A72" s="25">
        <v>61</v>
      </c>
      <c r="B72" s="14" t="s">
        <v>127</v>
      </c>
      <c r="C72" s="10" t="s">
        <v>53</v>
      </c>
      <c r="D72" s="72">
        <f t="shared" si="3"/>
        <v>8293716</v>
      </c>
      <c r="E72" s="73">
        <v>3633291</v>
      </c>
      <c r="F72" s="73">
        <v>0</v>
      </c>
      <c r="G72" s="73">
        <v>3309526</v>
      </c>
      <c r="H72" s="73">
        <v>1350899</v>
      </c>
      <c r="I72" s="73">
        <v>0</v>
      </c>
      <c r="J72" s="73">
        <v>0</v>
      </c>
      <c r="K72" s="73">
        <v>0</v>
      </c>
      <c r="L72" s="76"/>
      <c r="M72" s="76"/>
      <c r="N72" s="76"/>
      <c r="O72" s="76"/>
    </row>
    <row r="73" spans="1:15" s="1" customFormat="1" ht="12.75" x14ac:dyDescent="0.2">
      <c r="A73" s="25">
        <v>62</v>
      </c>
      <c r="B73" s="14" t="s">
        <v>128</v>
      </c>
      <c r="C73" s="10" t="s">
        <v>250</v>
      </c>
      <c r="D73" s="72">
        <f t="shared" ref="D73:D93" si="4">SUM(E73:K73)</f>
        <v>10815823</v>
      </c>
      <c r="E73" s="73">
        <v>0</v>
      </c>
      <c r="F73" s="73">
        <v>0</v>
      </c>
      <c r="G73" s="73">
        <v>7311967</v>
      </c>
      <c r="H73" s="73">
        <v>3503856</v>
      </c>
      <c r="I73" s="73">
        <v>0</v>
      </c>
      <c r="J73" s="73">
        <v>0</v>
      </c>
      <c r="K73" s="73">
        <v>0</v>
      </c>
      <c r="L73" s="76"/>
      <c r="M73" s="76"/>
      <c r="N73" s="76"/>
      <c r="O73" s="76"/>
    </row>
    <row r="74" spans="1:15" s="1" customFormat="1" ht="24" x14ac:dyDescent="0.2">
      <c r="A74" s="25">
        <v>63</v>
      </c>
      <c r="B74" s="14" t="s">
        <v>129</v>
      </c>
      <c r="C74" s="10" t="s">
        <v>251</v>
      </c>
      <c r="D74" s="72">
        <f t="shared" si="4"/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6"/>
      <c r="M74" s="76"/>
      <c r="N74" s="76"/>
      <c r="O74" s="76"/>
    </row>
    <row r="75" spans="1:15" s="1" customFormat="1" ht="24" x14ac:dyDescent="0.2">
      <c r="A75" s="25">
        <v>64</v>
      </c>
      <c r="B75" s="12" t="s">
        <v>130</v>
      </c>
      <c r="C75" s="10" t="s">
        <v>252</v>
      </c>
      <c r="D75" s="72">
        <f t="shared" si="4"/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6"/>
      <c r="M75" s="76"/>
      <c r="N75" s="76"/>
      <c r="O75" s="76"/>
    </row>
    <row r="76" spans="1:15" s="1" customFormat="1" ht="24" x14ac:dyDescent="0.2">
      <c r="A76" s="25">
        <v>65</v>
      </c>
      <c r="B76" s="14" t="s">
        <v>131</v>
      </c>
      <c r="C76" s="10" t="s">
        <v>253</v>
      </c>
      <c r="D76" s="72">
        <f t="shared" si="4"/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6"/>
      <c r="M76" s="76"/>
      <c r="N76" s="76"/>
      <c r="O76" s="76"/>
    </row>
    <row r="77" spans="1:15" s="1" customFormat="1" ht="24" x14ac:dyDescent="0.2">
      <c r="A77" s="25">
        <v>66</v>
      </c>
      <c r="B77" s="14" t="s">
        <v>132</v>
      </c>
      <c r="C77" s="10" t="s">
        <v>254</v>
      </c>
      <c r="D77" s="72">
        <f t="shared" si="4"/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6"/>
      <c r="M77" s="76"/>
      <c r="N77" s="76"/>
      <c r="O77" s="76"/>
    </row>
    <row r="78" spans="1:15" s="1" customFormat="1" ht="24" x14ac:dyDescent="0.2">
      <c r="A78" s="25">
        <v>67</v>
      </c>
      <c r="B78" s="12" t="s">
        <v>133</v>
      </c>
      <c r="C78" s="10" t="s">
        <v>255</v>
      </c>
      <c r="D78" s="72">
        <f t="shared" si="4"/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6"/>
      <c r="M78" s="76"/>
      <c r="N78" s="76"/>
      <c r="O78" s="76"/>
    </row>
    <row r="79" spans="1:15" s="1" customFormat="1" ht="24" x14ac:dyDescent="0.2">
      <c r="A79" s="25">
        <v>68</v>
      </c>
      <c r="B79" s="12" t="s">
        <v>134</v>
      </c>
      <c r="C79" s="10" t="s">
        <v>256</v>
      </c>
      <c r="D79" s="72">
        <f t="shared" si="4"/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6"/>
      <c r="M79" s="76"/>
      <c r="N79" s="76"/>
      <c r="O79" s="76"/>
    </row>
    <row r="80" spans="1:15" s="1" customFormat="1" ht="24" x14ac:dyDescent="0.2">
      <c r="A80" s="25">
        <v>69</v>
      </c>
      <c r="B80" s="12" t="s">
        <v>135</v>
      </c>
      <c r="C80" s="10" t="s">
        <v>257</v>
      </c>
      <c r="D80" s="72">
        <f t="shared" si="4"/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6"/>
      <c r="M80" s="76"/>
      <c r="N80" s="76"/>
      <c r="O80" s="76"/>
    </row>
    <row r="81" spans="1:15" s="1" customFormat="1" ht="12.75" x14ac:dyDescent="0.2">
      <c r="A81" s="25">
        <v>70</v>
      </c>
      <c r="B81" s="26" t="s">
        <v>136</v>
      </c>
      <c r="C81" s="10" t="s">
        <v>137</v>
      </c>
      <c r="D81" s="72">
        <f t="shared" si="4"/>
        <v>11707132</v>
      </c>
      <c r="E81" s="73">
        <v>4772489</v>
      </c>
      <c r="F81" s="73">
        <v>0</v>
      </c>
      <c r="G81" s="73">
        <v>4985745</v>
      </c>
      <c r="H81" s="73">
        <v>1948898</v>
      </c>
      <c r="I81" s="73">
        <v>0</v>
      </c>
      <c r="J81" s="73">
        <v>0</v>
      </c>
      <c r="K81" s="73">
        <v>0</v>
      </c>
      <c r="L81" s="76"/>
      <c r="M81" s="76"/>
      <c r="N81" s="76"/>
      <c r="O81" s="76"/>
    </row>
    <row r="82" spans="1:15" s="1" customFormat="1" ht="12.75" x14ac:dyDescent="0.2">
      <c r="A82" s="25">
        <v>71</v>
      </c>
      <c r="B82" s="12" t="s">
        <v>138</v>
      </c>
      <c r="C82" s="10" t="s">
        <v>258</v>
      </c>
      <c r="D82" s="72">
        <f t="shared" si="4"/>
        <v>26070029</v>
      </c>
      <c r="E82" s="73">
        <v>13281144</v>
      </c>
      <c r="F82" s="73">
        <v>0</v>
      </c>
      <c r="G82" s="73">
        <v>10071461</v>
      </c>
      <c r="H82" s="73">
        <v>2717424</v>
      </c>
      <c r="I82" s="73">
        <v>0</v>
      </c>
      <c r="J82" s="73">
        <v>0</v>
      </c>
      <c r="K82" s="73">
        <v>0</v>
      </c>
      <c r="L82" s="76"/>
      <c r="M82" s="76"/>
      <c r="N82" s="76"/>
      <c r="O82" s="76"/>
    </row>
    <row r="83" spans="1:15" s="1" customFormat="1" ht="12.75" x14ac:dyDescent="0.2">
      <c r="A83" s="25">
        <v>72</v>
      </c>
      <c r="B83" s="26" t="s">
        <v>139</v>
      </c>
      <c r="C83" s="10" t="s">
        <v>36</v>
      </c>
      <c r="D83" s="72">
        <f t="shared" si="4"/>
        <v>23159809</v>
      </c>
      <c r="E83" s="73">
        <v>11322995</v>
      </c>
      <c r="F83" s="73">
        <v>0</v>
      </c>
      <c r="G83" s="73">
        <v>8514380</v>
      </c>
      <c r="H83" s="73">
        <v>3322434</v>
      </c>
      <c r="I83" s="73">
        <v>0</v>
      </c>
      <c r="J83" s="73">
        <v>0</v>
      </c>
      <c r="K83" s="73">
        <v>0</v>
      </c>
      <c r="L83" s="76"/>
      <c r="M83" s="76"/>
      <c r="N83" s="76"/>
      <c r="O83" s="76"/>
    </row>
    <row r="84" spans="1:15" s="1" customFormat="1" ht="12.75" x14ac:dyDescent="0.2">
      <c r="A84" s="25">
        <v>73</v>
      </c>
      <c r="B84" s="12" t="s">
        <v>140</v>
      </c>
      <c r="C84" s="10" t="s">
        <v>38</v>
      </c>
      <c r="D84" s="72">
        <f t="shared" si="4"/>
        <v>9230198</v>
      </c>
      <c r="E84" s="73">
        <v>3932703</v>
      </c>
      <c r="F84" s="73">
        <v>0</v>
      </c>
      <c r="G84" s="73">
        <v>3581222</v>
      </c>
      <c r="H84" s="73">
        <v>1716273</v>
      </c>
      <c r="I84" s="73">
        <v>0</v>
      </c>
      <c r="J84" s="73">
        <v>0</v>
      </c>
      <c r="K84" s="73">
        <v>0</v>
      </c>
      <c r="L84" s="76"/>
      <c r="M84" s="76"/>
      <c r="N84" s="76"/>
      <c r="O84" s="76"/>
    </row>
    <row r="85" spans="1:15" s="1" customFormat="1" ht="13.5" customHeight="1" x14ac:dyDescent="0.2">
      <c r="A85" s="25">
        <v>74</v>
      </c>
      <c r="B85" s="12" t="s">
        <v>141</v>
      </c>
      <c r="C85" s="10" t="s">
        <v>37</v>
      </c>
      <c r="D85" s="72">
        <f t="shared" si="4"/>
        <v>137377322</v>
      </c>
      <c r="E85" s="73">
        <v>48069915</v>
      </c>
      <c r="F85" s="73">
        <v>0</v>
      </c>
      <c r="G85" s="73">
        <v>9504150</v>
      </c>
      <c r="H85" s="73">
        <v>6456804</v>
      </c>
      <c r="I85" s="73">
        <v>24486802</v>
      </c>
      <c r="J85" s="73">
        <v>0</v>
      </c>
      <c r="K85" s="73">
        <v>48859651</v>
      </c>
      <c r="L85" s="76"/>
      <c r="M85" s="76"/>
      <c r="N85" s="76"/>
      <c r="O85" s="76"/>
    </row>
    <row r="86" spans="1:15" s="1" customFormat="1" ht="14.25" customHeight="1" x14ac:dyDescent="0.2">
      <c r="A86" s="25">
        <v>75</v>
      </c>
      <c r="B86" s="12" t="s">
        <v>142</v>
      </c>
      <c r="C86" s="10" t="s">
        <v>52</v>
      </c>
      <c r="D86" s="72">
        <f t="shared" si="4"/>
        <v>20336071</v>
      </c>
      <c r="E86" s="73">
        <v>12324614</v>
      </c>
      <c r="F86" s="73">
        <v>6503264</v>
      </c>
      <c r="G86" s="73">
        <v>1214473</v>
      </c>
      <c r="H86" s="73">
        <v>293720</v>
      </c>
      <c r="I86" s="73">
        <v>0</v>
      </c>
      <c r="J86" s="73">
        <v>0</v>
      </c>
      <c r="K86" s="73">
        <v>0</v>
      </c>
      <c r="L86" s="76"/>
      <c r="M86" s="76"/>
      <c r="N86" s="76"/>
      <c r="O86" s="76"/>
    </row>
    <row r="87" spans="1:15" s="1" customFormat="1" ht="12.75" x14ac:dyDescent="0.2">
      <c r="A87" s="25">
        <v>76</v>
      </c>
      <c r="B87" s="12" t="s">
        <v>143</v>
      </c>
      <c r="C87" s="10" t="s">
        <v>239</v>
      </c>
      <c r="D87" s="72">
        <f t="shared" si="4"/>
        <v>15549197</v>
      </c>
      <c r="E87" s="73">
        <v>2436019</v>
      </c>
      <c r="F87" s="73">
        <v>0</v>
      </c>
      <c r="G87" s="73">
        <v>7705899</v>
      </c>
      <c r="H87" s="73">
        <v>5407279</v>
      </c>
      <c r="I87" s="73">
        <v>0</v>
      </c>
      <c r="J87" s="73">
        <v>0</v>
      </c>
      <c r="K87" s="73">
        <v>0</v>
      </c>
      <c r="L87" s="76"/>
      <c r="M87" s="76"/>
      <c r="N87" s="76"/>
      <c r="O87" s="76"/>
    </row>
    <row r="88" spans="1:15" s="1" customFormat="1" ht="12.75" x14ac:dyDescent="0.2">
      <c r="A88" s="25">
        <v>77</v>
      </c>
      <c r="B88" s="12" t="s">
        <v>144</v>
      </c>
      <c r="C88" s="21" t="s">
        <v>360</v>
      </c>
      <c r="D88" s="72">
        <f t="shared" si="4"/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6"/>
      <c r="M88" s="76"/>
      <c r="N88" s="76"/>
      <c r="O88" s="76"/>
    </row>
    <row r="89" spans="1:15" s="1" customFormat="1" ht="12.75" x14ac:dyDescent="0.2">
      <c r="A89" s="25">
        <v>78</v>
      </c>
      <c r="B89" s="14" t="s">
        <v>145</v>
      </c>
      <c r="C89" s="10" t="s">
        <v>272</v>
      </c>
      <c r="D89" s="72">
        <f t="shared" si="4"/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6"/>
      <c r="M89" s="76"/>
      <c r="N89" s="76"/>
      <c r="O89" s="76"/>
    </row>
    <row r="90" spans="1:15" s="1" customFormat="1" ht="24" x14ac:dyDescent="0.2">
      <c r="A90" s="169">
        <v>79</v>
      </c>
      <c r="B90" s="172" t="s">
        <v>146</v>
      </c>
      <c r="C90" s="17" t="s">
        <v>259</v>
      </c>
      <c r="D90" s="72">
        <f t="shared" si="4"/>
        <v>4039017</v>
      </c>
      <c r="E90" s="73">
        <v>2695648</v>
      </c>
      <c r="F90" s="73">
        <v>393003</v>
      </c>
      <c r="G90" s="73">
        <v>427827</v>
      </c>
      <c r="H90" s="73">
        <v>208250</v>
      </c>
      <c r="I90" s="73">
        <v>0</v>
      </c>
      <c r="J90" s="73">
        <v>0</v>
      </c>
      <c r="K90" s="73">
        <v>314289</v>
      </c>
      <c r="L90" s="76"/>
      <c r="M90" s="76"/>
      <c r="N90" s="76"/>
      <c r="O90" s="76"/>
    </row>
    <row r="91" spans="1:15" s="1" customFormat="1" ht="36" x14ac:dyDescent="0.2">
      <c r="A91" s="170"/>
      <c r="B91" s="173"/>
      <c r="C91" s="10" t="s">
        <v>358</v>
      </c>
      <c r="D91" s="72">
        <f t="shared" si="4"/>
        <v>4039017</v>
      </c>
      <c r="E91" s="73">
        <v>2695648</v>
      </c>
      <c r="F91" s="73">
        <v>393003</v>
      </c>
      <c r="G91" s="73">
        <v>427827</v>
      </c>
      <c r="H91" s="73">
        <v>208250</v>
      </c>
      <c r="I91" s="73">
        <v>0</v>
      </c>
      <c r="J91" s="73">
        <v>0</v>
      </c>
      <c r="K91" s="73">
        <v>314289</v>
      </c>
      <c r="L91" s="76"/>
      <c r="M91" s="76"/>
      <c r="N91" s="76"/>
      <c r="O91" s="76"/>
    </row>
    <row r="92" spans="1:15" s="1" customFormat="1" ht="24" x14ac:dyDescent="0.2">
      <c r="A92" s="170"/>
      <c r="B92" s="173"/>
      <c r="C92" s="10" t="s">
        <v>260</v>
      </c>
      <c r="D92" s="72">
        <f t="shared" si="4"/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6"/>
      <c r="M92" s="76"/>
      <c r="N92" s="76"/>
      <c r="O92" s="76"/>
    </row>
    <row r="93" spans="1:15" s="1" customFormat="1" ht="36" x14ac:dyDescent="0.2">
      <c r="A93" s="171"/>
      <c r="B93" s="174"/>
      <c r="C93" s="28" t="s">
        <v>359</v>
      </c>
      <c r="D93" s="72">
        <f t="shared" si="4"/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6"/>
      <c r="M93" s="76"/>
      <c r="N93" s="76"/>
      <c r="O93" s="76"/>
    </row>
    <row r="94" spans="1:15" s="1" customFormat="1" ht="24" x14ac:dyDescent="0.2">
      <c r="A94" s="25">
        <v>80</v>
      </c>
      <c r="B94" s="14" t="s">
        <v>147</v>
      </c>
      <c r="C94" s="10" t="s">
        <v>51</v>
      </c>
      <c r="D94" s="25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6"/>
      <c r="M94" s="76"/>
      <c r="N94" s="76"/>
      <c r="O94" s="76"/>
    </row>
    <row r="95" spans="1:15" s="1" customFormat="1" ht="12.75" x14ac:dyDescent="0.2">
      <c r="A95" s="25">
        <v>81</v>
      </c>
      <c r="B95" s="14" t="s">
        <v>148</v>
      </c>
      <c r="C95" s="10" t="s">
        <v>149</v>
      </c>
      <c r="D95" s="72">
        <f t="shared" ref="D95:D124" si="5">SUM(E95:K95)</f>
        <v>483456</v>
      </c>
      <c r="E95" s="73">
        <v>0</v>
      </c>
      <c r="F95" s="73">
        <v>0</v>
      </c>
      <c r="G95" s="73">
        <v>343488</v>
      </c>
      <c r="H95" s="73">
        <v>139968</v>
      </c>
      <c r="I95" s="73">
        <v>0</v>
      </c>
      <c r="J95" s="73">
        <v>0</v>
      </c>
      <c r="K95" s="73">
        <v>0</v>
      </c>
      <c r="L95" s="76"/>
      <c r="M95" s="76"/>
      <c r="N95" s="76"/>
      <c r="O95" s="76"/>
    </row>
    <row r="96" spans="1:15" s="1" customFormat="1" ht="12.75" x14ac:dyDescent="0.2">
      <c r="A96" s="25">
        <v>82</v>
      </c>
      <c r="B96" s="26" t="s">
        <v>150</v>
      </c>
      <c r="C96" s="10" t="s">
        <v>151</v>
      </c>
      <c r="D96" s="72">
        <f t="shared" si="5"/>
        <v>14372393</v>
      </c>
      <c r="E96" s="73">
        <v>6027553</v>
      </c>
      <c r="F96" s="73">
        <v>0</v>
      </c>
      <c r="G96" s="73">
        <v>4569869</v>
      </c>
      <c r="H96" s="73">
        <v>3774971</v>
      </c>
      <c r="I96" s="73">
        <v>0</v>
      </c>
      <c r="J96" s="73">
        <v>0</v>
      </c>
      <c r="K96" s="73">
        <v>0</v>
      </c>
      <c r="L96" s="76"/>
      <c r="M96" s="76"/>
      <c r="N96" s="76"/>
      <c r="O96" s="76"/>
    </row>
    <row r="97" spans="1:15" s="1" customFormat="1" ht="12.75" x14ac:dyDescent="0.2">
      <c r="A97" s="25">
        <v>83</v>
      </c>
      <c r="B97" s="14" t="s">
        <v>152</v>
      </c>
      <c r="C97" s="10" t="s">
        <v>28</v>
      </c>
      <c r="D97" s="72">
        <f t="shared" si="5"/>
        <v>1334886</v>
      </c>
      <c r="E97" s="73">
        <v>0</v>
      </c>
      <c r="F97" s="73">
        <v>0</v>
      </c>
      <c r="G97" s="73">
        <v>978310</v>
      </c>
      <c r="H97" s="73">
        <v>356576</v>
      </c>
      <c r="I97" s="73">
        <v>0</v>
      </c>
      <c r="J97" s="73">
        <v>0</v>
      </c>
      <c r="K97" s="73">
        <v>0</v>
      </c>
      <c r="L97" s="76"/>
      <c r="M97" s="76"/>
      <c r="N97" s="76"/>
      <c r="O97" s="76"/>
    </row>
    <row r="98" spans="1:15" s="1" customFormat="1" ht="12.75" x14ac:dyDescent="0.2">
      <c r="A98" s="25">
        <v>84</v>
      </c>
      <c r="B98" s="26" t="s">
        <v>153</v>
      </c>
      <c r="C98" s="10" t="s">
        <v>12</v>
      </c>
      <c r="D98" s="72">
        <f t="shared" si="5"/>
        <v>898883</v>
      </c>
      <c r="E98" s="73">
        <v>0</v>
      </c>
      <c r="F98" s="73">
        <v>0</v>
      </c>
      <c r="G98" s="73">
        <v>496420</v>
      </c>
      <c r="H98" s="73">
        <v>402463</v>
      </c>
      <c r="I98" s="73">
        <v>0</v>
      </c>
      <c r="J98" s="73">
        <v>0</v>
      </c>
      <c r="K98" s="73">
        <v>0</v>
      </c>
      <c r="L98" s="76"/>
      <c r="M98" s="76"/>
      <c r="N98" s="76"/>
      <c r="O98" s="76"/>
    </row>
    <row r="99" spans="1:15" s="1" customFormat="1" ht="12.75" x14ac:dyDescent="0.2">
      <c r="A99" s="25">
        <v>85</v>
      </c>
      <c r="B99" s="26" t="s">
        <v>154</v>
      </c>
      <c r="C99" s="10" t="s">
        <v>27</v>
      </c>
      <c r="D99" s="72">
        <f t="shared" si="5"/>
        <v>6542832</v>
      </c>
      <c r="E99" s="73">
        <v>2620387</v>
      </c>
      <c r="F99" s="73">
        <v>0</v>
      </c>
      <c r="G99" s="73">
        <v>2805615</v>
      </c>
      <c r="H99" s="73">
        <v>1116830</v>
      </c>
      <c r="I99" s="73">
        <v>0</v>
      </c>
      <c r="J99" s="73">
        <v>0</v>
      </c>
      <c r="K99" s="73">
        <v>0</v>
      </c>
      <c r="L99" s="76"/>
      <c r="M99" s="76"/>
      <c r="N99" s="76"/>
      <c r="O99" s="76"/>
    </row>
    <row r="100" spans="1:15" s="1" customFormat="1" ht="12.75" x14ac:dyDescent="0.2">
      <c r="A100" s="25">
        <v>86</v>
      </c>
      <c r="B100" s="14" t="s">
        <v>155</v>
      </c>
      <c r="C100" s="10" t="s">
        <v>45</v>
      </c>
      <c r="D100" s="72">
        <f t="shared" si="5"/>
        <v>3619609</v>
      </c>
      <c r="E100" s="73">
        <v>2085267</v>
      </c>
      <c r="F100" s="73">
        <v>0</v>
      </c>
      <c r="G100" s="73">
        <v>1037674</v>
      </c>
      <c r="H100" s="73">
        <v>496668</v>
      </c>
      <c r="I100" s="73">
        <v>0</v>
      </c>
      <c r="J100" s="73">
        <v>0</v>
      </c>
      <c r="K100" s="73">
        <v>0</v>
      </c>
      <c r="L100" s="76"/>
      <c r="M100" s="76"/>
      <c r="N100" s="76"/>
      <c r="O100" s="76"/>
    </row>
    <row r="101" spans="1:15" s="1" customFormat="1" ht="12.75" x14ac:dyDescent="0.2">
      <c r="A101" s="25">
        <v>87</v>
      </c>
      <c r="B101" s="14" t="s">
        <v>156</v>
      </c>
      <c r="C101" s="10" t="s">
        <v>33</v>
      </c>
      <c r="D101" s="72">
        <f t="shared" si="5"/>
        <v>5098800</v>
      </c>
      <c r="E101" s="73">
        <v>2968628</v>
      </c>
      <c r="F101" s="73">
        <v>0</v>
      </c>
      <c r="G101" s="73">
        <v>1493892</v>
      </c>
      <c r="H101" s="73">
        <v>636280</v>
      </c>
      <c r="I101" s="73">
        <v>0</v>
      </c>
      <c r="J101" s="73">
        <v>0</v>
      </c>
      <c r="K101" s="73">
        <v>0</v>
      </c>
      <c r="L101" s="76"/>
      <c r="M101" s="76"/>
      <c r="N101" s="76"/>
      <c r="O101" s="76"/>
    </row>
    <row r="102" spans="1:15" s="1" customFormat="1" ht="12.75" x14ac:dyDescent="0.2">
      <c r="A102" s="25">
        <v>88</v>
      </c>
      <c r="B102" s="12" t="s">
        <v>157</v>
      </c>
      <c r="C102" s="10" t="s">
        <v>29</v>
      </c>
      <c r="D102" s="72">
        <f t="shared" si="5"/>
        <v>1136706</v>
      </c>
      <c r="E102" s="73">
        <v>0</v>
      </c>
      <c r="F102" s="73">
        <v>0</v>
      </c>
      <c r="G102" s="73">
        <v>0</v>
      </c>
      <c r="H102" s="73">
        <v>1136706</v>
      </c>
      <c r="I102" s="73">
        <v>0</v>
      </c>
      <c r="J102" s="73">
        <v>0</v>
      </c>
      <c r="K102" s="73">
        <v>0</v>
      </c>
      <c r="L102" s="76"/>
      <c r="M102" s="76"/>
      <c r="N102" s="76"/>
      <c r="O102" s="76"/>
    </row>
    <row r="103" spans="1:15" s="1" customFormat="1" ht="12.75" x14ac:dyDescent="0.2">
      <c r="A103" s="25">
        <v>89</v>
      </c>
      <c r="B103" s="12" t="s">
        <v>158</v>
      </c>
      <c r="C103" s="10" t="s">
        <v>30</v>
      </c>
      <c r="D103" s="72">
        <f t="shared" si="5"/>
        <v>3288826</v>
      </c>
      <c r="E103" s="73">
        <v>0</v>
      </c>
      <c r="F103" s="73">
        <v>0</v>
      </c>
      <c r="G103" s="73">
        <v>2239957</v>
      </c>
      <c r="H103" s="73">
        <v>1048869</v>
      </c>
      <c r="I103" s="73">
        <v>0</v>
      </c>
      <c r="J103" s="73">
        <v>0</v>
      </c>
      <c r="K103" s="73">
        <v>0</v>
      </c>
      <c r="L103" s="76"/>
      <c r="M103" s="76"/>
      <c r="N103" s="76"/>
      <c r="O103" s="76"/>
    </row>
    <row r="104" spans="1:15" s="1" customFormat="1" ht="12.75" x14ac:dyDescent="0.2">
      <c r="A104" s="25">
        <v>90</v>
      </c>
      <c r="B104" s="26" t="s">
        <v>159</v>
      </c>
      <c r="C104" s="10" t="s">
        <v>14</v>
      </c>
      <c r="D104" s="72">
        <f t="shared" si="5"/>
        <v>1159946</v>
      </c>
      <c r="E104" s="73">
        <v>0</v>
      </c>
      <c r="F104" s="73">
        <v>0</v>
      </c>
      <c r="G104" s="73">
        <v>783129</v>
      </c>
      <c r="H104" s="73">
        <v>376817</v>
      </c>
      <c r="I104" s="73">
        <v>0</v>
      </c>
      <c r="J104" s="73">
        <v>0</v>
      </c>
      <c r="K104" s="73">
        <v>0</v>
      </c>
      <c r="L104" s="76"/>
      <c r="M104" s="76"/>
      <c r="N104" s="76"/>
      <c r="O104" s="76"/>
    </row>
    <row r="105" spans="1:15" s="1" customFormat="1" ht="12.75" x14ac:dyDescent="0.2">
      <c r="A105" s="25">
        <v>91</v>
      </c>
      <c r="B105" s="12" t="s">
        <v>160</v>
      </c>
      <c r="C105" s="10" t="s">
        <v>31</v>
      </c>
      <c r="D105" s="72">
        <f t="shared" si="5"/>
        <v>1813419</v>
      </c>
      <c r="E105" s="73">
        <v>0</v>
      </c>
      <c r="F105" s="73">
        <v>0</v>
      </c>
      <c r="G105" s="73">
        <v>1234974</v>
      </c>
      <c r="H105" s="73">
        <v>578445</v>
      </c>
      <c r="I105" s="73">
        <v>0</v>
      </c>
      <c r="J105" s="73">
        <v>0</v>
      </c>
      <c r="K105" s="73">
        <v>0</v>
      </c>
      <c r="L105" s="76"/>
      <c r="M105" s="76"/>
      <c r="N105" s="76"/>
      <c r="O105" s="76"/>
    </row>
    <row r="106" spans="1:15" s="1" customFormat="1" ht="12" customHeight="1" x14ac:dyDescent="0.2">
      <c r="A106" s="25">
        <v>92</v>
      </c>
      <c r="B106" s="12" t="s">
        <v>161</v>
      </c>
      <c r="C106" s="10" t="s">
        <v>15</v>
      </c>
      <c r="D106" s="72">
        <f t="shared" si="5"/>
        <v>1913340</v>
      </c>
      <c r="E106" s="73">
        <v>0</v>
      </c>
      <c r="F106" s="73">
        <v>0</v>
      </c>
      <c r="G106" s="73">
        <v>1358250</v>
      </c>
      <c r="H106" s="73">
        <v>555090</v>
      </c>
      <c r="I106" s="73">
        <v>0</v>
      </c>
      <c r="J106" s="73">
        <v>0</v>
      </c>
      <c r="K106" s="73">
        <v>0</v>
      </c>
      <c r="L106" s="76"/>
      <c r="M106" s="76"/>
      <c r="N106" s="76"/>
      <c r="O106" s="76"/>
    </row>
    <row r="107" spans="1:15" s="22" customFormat="1" ht="12.75" x14ac:dyDescent="0.2">
      <c r="A107" s="25">
        <v>93</v>
      </c>
      <c r="B107" s="24" t="s">
        <v>162</v>
      </c>
      <c r="C107" s="21" t="s">
        <v>13</v>
      </c>
      <c r="D107" s="72">
        <f t="shared" si="5"/>
        <v>13448563</v>
      </c>
      <c r="E107" s="73">
        <v>9958978</v>
      </c>
      <c r="F107" s="73">
        <v>0</v>
      </c>
      <c r="G107" s="73">
        <v>2177082</v>
      </c>
      <c r="H107" s="73">
        <v>1312503</v>
      </c>
      <c r="I107" s="73">
        <v>0</v>
      </c>
      <c r="J107" s="73">
        <v>0</v>
      </c>
      <c r="K107" s="73">
        <v>0</v>
      </c>
      <c r="L107" s="76"/>
      <c r="M107" s="76"/>
      <c r="N107" s="76"/>
      <c r="O107" s="76"/>
    </row>
    <row r="108" spans="1:15" s="1" customFormat="1" ht="12.75" x14ac:dyDescent="0.2">
      <c r="A108" s="25">
        <v>94</v>
      </c>
      <c r="B108" s="26" t="s">
        <v>163</v>
      </c>
      <c r="C108" s="10" t="s">
        <v>32</v>
      </c>
      <c r="D108" s="72">
        <f t="shared" si="5"/>
        <v>1255189</v>
      </c>
      <c r="E108" s="73">
        <v>0</v>
      </c>
      <c r="F108" s="73">
        <v>0</v>
      </c>
      <c r="G108" s="73">
        <v>891486</v>
      </c>
      <c r="H108" s="73">
        <v>363703</v>
      </c>
      <c r="I108" s="73">
        <v>0</v>
      </c>
      <c r="J108" s="73">
        <v>0</v>
      </c>
      <c r="K108" s="73">
        <v>0</v>
      </c>
      <c r="L108" s="76"/>
      <c r="M108" s="76"/>
      <c r="N108" s="76"/>
      <c r="O108" s="76"/>
    </row>
    <row r="109" spans="1:15" s="1" customFormat="1" ht="12.75" x14ac:dyDescent="0.2">
      <c r="A109" s="25">
        <v>95</v>
      </c>
      <c r="B109" s="26" t="s">
        <v>164</v>
      </c>
      <c r="C109" s="10" t="s">
        <v>55</v>
      </c>
      <c r="D109" s="72">
        <f t="shared" si="5"/>
        <v>2213417</v>
      </c>
      <c r="E109" s="73">
        <v>0</v>
      </c>
      <c r="F109" s="73">
        <v>0</v>
      </c>
      <c r="G109" s="73">
        <v>1558612</v>
      </c>
      <c r="H109" s="73">
        <v>654805</v>
      </c>
      <c r="I109" s="73">
        <v>0</v>
      </c>
      <c r="J109" s="73">
        <v>0</v>
      </c>
      <c r="K109" s="73">
        <v>0</v>
      </c>
      <c r="L109" s="76"/>
      <c r="M109" s="76"/>
      <c r="N109" s="76"/>
      <c r="O109" s="76"/>
    </row>
    <row r="110" spans="1:15" s="1" customFormat="1" ht="12.75" x14ac:dyDescent="0.2">
      <c r="A110" s="25">
        <v>96</v>
      </c>
      <c r="B110" s="12" t="s">
        <v>165</v>
      </c>
      <c r="C110" s="10" t="s">
        <v>34</v>
      </c>
      <c r="D110" s="72">
        <f t="shared" si="5"/>
        <v>6198779</v>
      </c>
      <c r="E110" s="73">
        <v>2713924</v>
      </c>
      <c r="F110" s="73">
        <v>0</v>
      </c>
      <c r="G110" s="73">
        <v>2356318</v>
      </c>
      <c r="H110" s="73">
        <v>1128537</v>
      </c>
      <c r="I110" s="73">
        <v>0</v>
      </c>
      <c r="J110" s="73">
        <v>0</v>
      </c>
      <c r="K110" s="73">
        <v>0</v>
      </c>
      <c r="L110" s="76"/>
      <c r="M110" s="76"/>
      <c r="N110" s="76"/>
      <c r="O110" s="76"/>
    </row>
    <row r="111" spans="1:15" s="1" customFormat="1" ht="12.75" x14ac:dyDescent="0.2">
      <c r="A111" s="25">
        <v>97</v>
      </c>
      <c r="B111" s="14" t="s">
        <v>166</v>
      </c>
      <c r="C111" s="10" t="s">
        <v>229</v>
      </c>
      <c r="D111" s="72">
        <f t="shared" si="5"/>
        <v>2701008</v>
      </c>
      <c r="E111" s="73">
        <v>1182784</v>
      </c>
      <c r="F111" s="73">
        <v>0</v>
      </c>
      <c r="G111" s="73">
        <v>1078175</v>
      </c>
      <c r="H111" s="73">
        <v>440049</v>
      </c>
      <c r="I111" s="73">
        <v>0</v>
      </c>
      <c r="J111" s="73">
        <v>0</v>
      </c>
      <c r="K111" s="73">
        <v>0</v>
      </c>
      <c r="L111" s="76"/>
      <c r="M111" s="76"/>
      <c r="N111" s="76"/>
      <c r="O111" s="76"/>
    </row>
    <row r="112" spans="1:15" s="1" customFormat="1" ht="13.5" customHeight="1" x14ac:dyDescent="0.2">
      <c r="A112" s="25">
        <v>98</v>
      </c>
      <c r="B112" s="12" t="s">
        <v>167</v>
      </c>
      <c r="C112" s="10" t="s">
        <v>168</v>
      </c>
      <c r="D112" s="72">
        <f t="shared" si="5"/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6"/>
      <c r="M112" s="76"/>
      <c r="N112" s="76"/>
      <c r="O112" s="76"/>
    </row>
    <row r="113" spans="1:15" s="1" customFormat="1" ht="12.75" x14ac:dyDescent="0.2">
      <c r="A113" s="25">
        <v>99</v>
      </c>
      <c r="B113" s="12" t="s">
        <v>169</v>
      </c>
      <c r="C113" s="10" t="s">
        <v>170</v>
      </c>
      <c r="D113" s="72">
        <f t="shared" si="5"/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6"/>
      <c r="M113" s="76"/>
      <c r="N113" s="76"/>
      <c r="O113" s="76"/>
    </row>
    <row r="114" spans="1:15" s="1" customFormat="1" ht="12.75" x14ac:dyDescent="0.2">
      <c r="A114" s="25">
        <v>100</v>
      </c>
      <c r="B114" s="26" t="s">
        <v>171</v>
      </c>
      <c r="C114" s="10" t="s">
        <v>172</v>
      </c>
      <c r="D114" s="72">
        <f t="shared" si="5"/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6"/>
      <c r="M114" s="76"/>
      <c r="N114" s="76"/>
      <c r="O114" s="76"/>
    </row>
    <row r="115" spans="1:15" s="1" customFormat="1" ht="12.75" customHeight="1" x14ac:dyDescent="0.2">
      <c r="A115" s="25">
        <v>101</v>
      </c>
      <c r="B115" s="26" t="s">
        <v>173</v>
      </c>
      <c r="C115" s="10" t="s">
        <v>174</v>
      </c>
      <c r="D115" s="72">
        <f t="shared" si="5"/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6"/>
      <c r="M115" s="76"/>
      <c r="N115" s="76"/>
      <c r="O115" s="76"/>
    </row>
    <row r="116" spans="1:15" s="1" customFormat="1" ht="24" x14ac:dyDescent="0.2">
      <c r="A116" s="25">
        <v>102</v>
      </c>
      <c r="B116" s="26" t="s">
        <v>175</v>
      </c>
      <c r="C116" s="10" t="s">
        <v>176</v>
      </c>
      <c r="D116" s="72">
        <f t="shared" si="5"/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6"/>
      <c r="M116" s="76"/>
      <c r="N116" s="76"/>
      <c r="O116" s="76"/>
    </row>
    <row r="117" spans="1:15" s="1" customFormat="1" ht="12.75" x14ac:dyDescent="0.2">
      <c r="A117" s="25">
        <v>103</v>
      </c>
      <c r="B117" s="26" t="s">
        <v>177</v>
      </c>
      <c r="C117" s="10" t="s">
        <v>178</v>
      </c>
      <c r="D117" s="72">
        <f t="shared" si="5"/>
        <v>3637593</v>
      </c>
      <c r="E117" s="73">
        <v>0</v>
      </c>
      <c r="F117" s="73">
        <v>3637593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6"/>
      <c r="M117" s="76"/>
      <c r="N117" s="76"/>
      <c r="O117" s="76"/>
    </row>
    <row r="118" spans="1:15" s="1" customFormat="1" ht="12.75" x14ac:dyDescent="0.2">
      <c r="A118" s="25">
        <v>104</v>
      </c>
      <c r="B118" s="26" t="s">
        <v>179</v>
      </c>
      <c r="C118" s="10" t="s">
        <v>180</v>
      </c>
      <c r="D118" s="72">
        <f t="shared" si="5"/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6"/>
      <c r="M118" s="76"/>
      <c r="N118" s="76"/>
      <c r="O118" s="76"/>
    </row>
    <row r="119" spans="1:15" s="1" customFormat="1" ht="12.75" x14ac:dyDescent="0.2">
      <c r="A119" s="25">
        <v>105</v>
      </c>
      <c r="B119" s="18" t="s">
        <v>181</v>
      </c>
      <c r="C119" s="16" t="s">
        <v>182</v>
      </c>
      <c r="D119" s="72">
        <f t="shared" si="5"/>
        <v>81877911</v>
      </c>
      <c r="E119" s="73">
        <v>31145730</v>
      </c>
      <c r="F119" s="73">
        <v>50732181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6"/>
      <c r="M119" s="76"/>
      <c r="N119" s="76"/>
      <c r="O119" s="76"/>
    </row>
    <row r="120" spans="1:15" s="1" customFormat="1" ht="12.75" x14ac:dyDescent="0.2">
      <c r="A120" s="25">
        <v>106</v>
      </c>
      <c r="B120" s="14" t="s">
        <v>183</v>
      </c>
      <c r="C120" s="10" t="s">
        <v>184</v>
      </c>
      <c r="D120" s="72">
        <f t="shared" si="5"/>
        <v>8386639</v>
      </c>
      <c r="E120" s="73">
        <v>0</v>
      </c>
      <c r="F120" s="73">
        <v>8386639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6"/>
      <c r="M120" s="76"/>
      <c r="N120" s="76"/>
      <c r="O120" s="76"/>
    </row>
    <row r="121" spans="1:15" s="1" customFormat="1" ht="11.25" customHeight="1" x14ac:dyDescent="0.2">
      <c r="A121" s="25">
        <v>107</v>
      </c>
      <c r="B121" s="26" t="s">
        <v>185</v>
      </c>
      <c r="C121" s="10" t="s">
        <v>186</v>
      </c>
      <c r="D121" s="72">
        <f t="shared" si="5"/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6"/>
      <c r="M121" s="76"/>
      <c r="N121" s="76"/>
      <c r="O121" s="76"/>
    </row>
    <row r="122" spans="1:15" s="1" customFormat="1" ht="12.75" x14ac:dyDescent="0.2">
      <c r="A122" s="25">
        <v>108</v>
      </c>
      <c r="B122" s="12" t="s">
        <v>187</v>
      </c>
      <c r="C122" s="19" t="s">
        <v>188</v>
      </c>
      <c r="D122" s="72">
        <f t="shared" si="5"/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6"/>
      <c r="M122" s="76"/>
      <c r="N122" s="76"/>
      <c r="O122" s="76"/>
    </row>
    <row r="123" spans="1:15" s="1" customFormat="1" ht="12.75" x14ac:dyDescent="0.2">
      <c r="A123" s="25">
        <v>109</v>
      </c>
      <c r="B123" s="26" t="s">
        <v>189</v>
      </c>
      <c r="C123" s="10" t="s">
        <v>275</v>
      </c>
      <c r="D123" s="72">
        <f t="shared" si="5"/>
        <v>4993578</v>
      </c>
      <c r="E123" s="73">
        <v>0</v>
      </c>
      <c r="F123" s="73">
        <v>4993578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6"/>
      <c r="M123" s="76"/>
      <c r="N123" s="76"/>
      <c r="O123" s="76"/>
    </row>
    <row r="124" spans="1:15" s="1" customFormat="1" ht="14.25" customHeight="1" x14ac:dyDescent="0.2">
      <c r="A124" s="25">
        <v>110</v>
      </c>
      <c r="B124" s="14" t="s">
        <v>190</v>
      </c>
      <c r="C124" s="10" t="s">
        <v>261</v>
      </c>
      <c r="D124" s="72">
        <f t="shared" si="5"/>
        <v>4871048</v>
      </c>
      <c r="E124" s="73">
        <v>1075515</v>
      </c>
      <c r="F124" s="73">
        <v>3795533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6"/>
      <c r="M124" s="76"/>
      <c r="N124" s="76"/>
      <c r="O124" s="76"/>
    </row>
    <row r="125" spans="1:15" s="1" customFormat="1" ht="12.75" x14ac:dyDescent="0.2">
      <c r="A125" s="25">
        <v>111</v>
      </c>
      <c r="B125" s="14" t="s">
        <v>191</v>
      </c>
      <c r="C125" s="10" t="s">
        <v>391</v>
      </c>
      <c r="D125" s="72">
        <f t="shared" ref="D125:D141" si="6">SUM(E125:K125)</f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6"/>
      <c r="M125" s="76"/>
      <c r="N125" s="76"/>
      <c r="O125" s="76"/>
    </row>
    <row r="126" spans="1:15" s="1" customFormat="1" ht="12.75" x14ac:dyDescent="0.2">
      <c r="A126" s="25">
        <v>112</v>
      </c>
      <c r="B126" s="14" t="s">
        <v>192</v>
      </c>
      <c r="C126" s="10" t="s">
        <v>193</v>
      </c>
      <c r="D126" s="72">
        <f t="shared" si="6"/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6"/>
      <c r="M126" s="76"/>
      <c r="N126" s="76"/>
      <c r="O126" s="76"/>
    </row>
    <row r="127" spans="1:15" s="1" customFormat="1" ht="13.5" customHeight="1" x14ac:dyDescent="0.2">
      <c r="A127" s="25">
        <v>113</v>
      </c>
      <c r="B127" s="14" t="s">
        <v>194</v>
      </c>
      <c r="C127" s="10" t="s">
        <v>400</v>
      </c>
      <c r="D127" s="72">
        <f t="shared" si="6"/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6"/>
      <c r="M127" s="76"/>
      <c r="N127" s="76"/>
      <c r="O127" s="76"/>
    </row>
    <row r="128" spans="1:15" s="1" customFormat="1" ht="12.75" x14ac:dyDescent="0.2">
      <c r="A128" s="25">
        <v>114</v>
      </c>
      <c r="B128" s="26" t="s">
        <v>195</v>
      </c>
      <c r="C128" s="10" t="s">
        <v>196</v>
      </c>
      <c r="D128" s="72">
        <f t="shared" si="6"/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6"/>
      <c r="M128" s="76"/>
      <c r="N128" s="76"/>
      <c r="O128" s="76"/>
    </row>
    <row r="129" spans="1:15" s="1" customFormat="1" ht="24" x14ac:dyDescent="0.2">
      <c r="A129" s="25">
        <v>115</v>
      </c>
      <c r="B129" s="26" t="s">
        <v>197</v>
      </c>
      <c r="C129" s="54" t="s">
        <v>357</v>
      </c>
      <c r="D129" s="72">
        <f t="shared" si="6"/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6"/>
      <c r="M129" s="76"/>
      <c r="N129" s="76"/>
      <c r="O129" s="76"/>
    </row>
    <row r="130" spans="1:15" s="1" customFormat="1" ht="12.75" x14ac:dyDescent="0.2">
      <c r="A130" s="25">
        <v>116</v>
      </c>
      <c r="B130" s="26" t="s">
        <v>198</v>
      </c>
      <c r="C130" s="10" t="s">
        <v>235</v>
      </c>
      <c r="D130" s="72">
        <f t="shared" si="6"/>
        <v>136508089</v>
      </c>
      <c r="E130" s="73">
        <v>56049805</v>
      </c>
      <c r="F130" s="73">
        <v>43166258</v>
      </c>
      <c r="G130" s="73">
        <v>1301098</v>
      </c>
      <c r="H130" s="73">
        <v>4207785</v>
      </c>
      <c r="I130" s="73">
        <v>22512824</v>
      </c>
      <c r="J130" s="73">
        <v>0</v>
      </c>
      <c r="K130" s="73">
        <v>9270319</v>
      </c>
      <c r="L130" s="76"/>
      <c r="M130" s="76"/>
      <c r="N130" s="76"/>
      <c r="O130" s="76"/>
    </row>
    <row r="131" spans="1:15" ht="10.5" customHeight="1" x14ac:dyDescent="0.2">
      <c r="A131" s="25">
        <v>117</v>
      </c>
      <c r="B131" s="26" t="s">
        <v>199</v>
      </c>
      <c r="C131" s="10" t="s">
        <v>200</v>
      </c>
      <c r="D131" s="72">
        <f t="shared" si="6"/>
        <v>250728498</v>
      </c>
      <c r="E131" s="73">
        <v>126286550</v>
      </c>
      <c r="F131" s="73">
        <v>72839468</v>
      </c>
      <c r="G131" s="73">
        <v>1805460</v>
      </c>
      <c r="H131" s="73">
        <v>17159128</v>
      </c>
      <c r="I131" s="73">
        <v>32637892</v>
      </c>
      <c r="J131" s="73">
        <v>0</v>
      </c>
      <c r="K131" s="73">
        <v>0</v>
      </c>
      <c r="L131" s="76"/>
      <c r="M131" s="76"/>
      <c r="N131" s="76"/>
      <c r="O131" s="76"/>
    </row>
    <row r="132" spans="1:15" s="1" customFormat="1" ht="12.75" x14ac:dyDescent="0.2">
      <c r="A132" s="25">
        <v>118</v>
      </c>
      <c r="B132" s="26" t="s">
        <v>201</v>
      </c>
      <c r="C132" s="10" t="s">
        <v>42</v>
      </c>
      <c r="D132" s="72">
        <f t="shared" si="6"/>
        <v>26551761</v>
      </c>
      <c r="E132" s="73">
        <v>19032705</v>
      </c>
      <c r="F132" s="73">
        <v>0</v>
      </c>
      <c r="G132" s="73">
        <v>7519056</v>
      </c>
      <c r="H132" s="73">
        <v>0</v>
      </c>
      <c r="I132" s="73">
        <v>0</v>
      </c>
      <c r="J132" s="73">
        <v>0</v>
      </c>
      <c r="K132" s="73">
        <v>0</v>
      </c>
      <c r="L132" s="76"/>
      <c r="M132" s="76"/>
      <c r="N132" s="76"/>
      <c r="O132" s="76"/>
    </row>
    <row r="133" spans="1:15" s="1" customFormat="1" ht="12.75" x14ac:dyDescent="0.2">
      <c r="A133" s="25">
        <v>119</v>
      </c>
      <c r="B133" s="12" t="s">
        <v>202</v>
      </c>
      <c r="C133" s="10" t="s">
        <v>48</v>
      </c>
      <c r="D133" s="72">
        <f t="shared" si="6"/>
        <v>24230007</v>
      </c>
      <c r="E133" s="73">
        <v>8166943</v>
      </c>
      <c r="F133" s="73">
        <v>8982975</v>
      </c>
      <c r="G133" s="73">
        <v>2080492</v>
      </c>
      <c r="H133" s="73">
        <v>4999597</v>
      </c>
      <c r="I133" s="73">
        <v>0</v>
      </c>
      <c r="J133" s="73">
        <v>0</v>
      </c>
      <c r="K133" s="73">
        <v>0</v>
      </c>
      <c r="L133" s="76"/>
      <c r="M133" s="76"/>
      <c r="N133" s="76"/>
      <c r="O133" s="76"/>
    </row>
    <row r="134" spans="1:15" s="1" customFormat="1" ht="12.75" x14ac:dyDescent="0.2">
      <c r="A134" s="25">
        <v>120</v>
      </c>
      <c r="B134" s="12" t="s">
        <v>203</v>
      </c>
      <c r="C134" s="10" t="s">
        <v>238</v>
      </c>
      <c r="D134" s="72">
        <f t="shared" si="6"/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6"/>
      <c r="M134" s="76"/>
      <c r="N134" s="76"/>
      <c r="O134" s="76"/>
    </row>
    <row r="135" spans="1:15" s="1" customFormat="1" ht="12.75" x14ac:dyDescent="0.2">
      <c r="A135" s="25">
        <v>121</v>
      </c>
      <c r="B135" s="12" t="s">
        <v>204</v>
      </c>
      <c r="C135" s="10" t="s">
        <v>50</v>
      </c>
      <c r="D135" s="72">
        <f t="shared" si="6"/>
        <v>11351130</v>
      </c>
      <c r="E135" s="73">
        <v>0</v>
      </c>
      <c r="F135" s="73">
        <v>10929856</v>
      </c>
      <c r="G135" s="73">
        <v>421274</v>
      </c>
      <c r="H135" s="73">
        <v>0</v>
      </c>
      <c r="I135" s="73">
        <v>0</v>
      </c>
      <c r="J135" s="73">
        <v>0</v>
      </c>
      <c r="K135" s="73">
        <v>0</v>
      </c>
      <c r="L135" s="76"/>
      <c r="M135" s="76"/>
      <c r="N135" s="76"/>
      <c r="O135" s="76"/>
    </row>
    <row r="136" spans="1:15" s="1" customFormat="1" ht="12.75" x14ac:dyDescent="0.2">
      <c r="A136" s="25">
        <v>122</v>
      </c>
      <c r="B136" s="26" t="s">
        <v>205</v>
      </c>
      <c r="C136" s="10" t="s">
        <v>49</v>
      </c>
      <c r="D136" s="72">
        <f t="shared" si="6"/>
        <v>61850285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43917047</v>
      </c>
      <c r="K136" s="73">
        <v>17933238</v>
      </c>
      <c r="L136" s="76"/>
      <c r="M136" s="76"/>
      <c r="N136" s="76"/>
      <c r="O136" s="76"/>
    </row>
    <row r="137" spans="1:15" s="1" customFormat="1" ht="12.75" x14ac:dyDescent="0.2">
      <c r="A137" s="25">
        <v>123</v>
      </c>
      <c r="B137" s="26" t="s">
        <v>206</v>
      </c>
      <c r="C137" s="10" t="s">
        <v>207</v>
      </c>
      <c r="D137" s="72">
        <f t="shared" si="6"/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6"/>
      <c r="M137" s="76"/>
      <c r="N137" s="76"/>
      <c r="O137" s="76"/>
    </row>
    <row r="138" spans="1:15" s="1" customFormat="1" ht="12.75" x14ac:dyDescent="0.2">
      <c r="A138" s="25">
        <v>124</v>
      </c>
      <c r="B138" s="26" t="s">
        <v>208</v>
      </c>
      <c r="C138" s="10" t="s">
        <v>43</v>
      </c>
      <c r="D138" s="72">
        <f t="shared" si="6"/>
        <v>12513515</v>
      </c>
      <c r="E138" s="73">
        <v>9593424</v>
      </c>
      <c r="F138" s="73">
        <v>0</v>
      </c>
      <c r="G138" s="73">
        <v>1265929</v>
      </c>
      <c r="H138" s="73">
        <v>1654162</v>
      </c>
      <c r="I138" s="73">
        <v>0</v>
      </c>
      <c r="J138" s="73">
        <v>0</v>
      </c>
      <c r="K138" s="73">
        <v>0</v>
      </c>
      <c r="L138" s="76"/>
      <c r="M138" s="76"/>
      <c r="N138" s="76"/>
      <c r="O138" s="76"/>
    </row>
    <row r="139" spans="1:15" s="1" customFormat="1" ht="12.75" x14ac:dyDescent="0.2">
      <c r="A139" s="25">
        <v>125</v>
      </c>
      <c r="B139" s="12" t="s">
        <v>209</v>
      </c>
      <c r="C139" s="10" t="s">
        <v>237</v>
      </c>
      <c r="D139" s="72">
        <f t="shared" si="6"/>
        <v>78407930</v>
      </c>
      <c r="E139" s="73">
        <v>25216370</v>
      </c>
      <c r="F139" s="73">
        <v>39800125</v>
      </c>
      <c r="G139" s="73">
        <v>4159636</v>
      </c>
      <c r="H139" s="73">
        <v>2216851</v>
      </c>
      <c r="I139" s="73">
        <v>0</v>
      </c>
      <c r="J139" s="73">
        <v>0</v>
      </c>
      <c r="K139" s="73">
        <v>7014948</v>
      </c>
      <c r="L139" s="76"/>
      <c r="M139" s="76"/>
      <c r="N139" s="76"/>
      <c r="O139" s="76"/>
    </row>
    <row r="140" spans="1:15" s="1" customFormat="1" ht="12.75" x14ac:dyDescent="0.2">
      <c r="A140" s="25">
        <v>126</v>
      </c>
      <c r="B140" s="14" t="s">
        <v>210</v>
      </c>
      <c r="C140" s="10" t="s">
        <v>211</v>
      </c>
      <c r="D140" s="72">
        <f t="shared" si="6"/>
        <v>34503039</v>
      </c>
      <c r="E140" s="73">
        <v>9913814</v>
      </c>
      <c r="F140" s="73">
        <v>3350554</v>
      </c>
      <c r="G140" s="73">
        <v>4979357</v>
      </c>
      <c r="H140" s="73">
        <v>3705685</v>
      </c>
      <c r="I140" s="73">
        <v>12553629</v>
      </c>
      <c r="J140" s="73">
        <v>0</v>
      </c>
      <c r="K140" s="73">
        <v>0</v>
      </c>
      <c r="L140" s="76"/>
      <c r="M140" s="76"/>
      <c r="N140" s="76"/>
      <c r="O140" s="76"/>
    </row>
    <row r="141" spans="1:15" ht="12.75" x14ac:dyDescent="0.2">
      <c r="A141" s="25">
        <v>127</v>
      </c>
      <c r="B141" s="26" t="s">
        <v>212</v>
      </c>
      <c r="C141" s="10" t="s">
        <v>213</v>
      </c>
      <c r="D141" s="72">
        <f t="shared" si="6"/>
        <v>30774210</v>
      </c>
      <c r="E141" s="73">
        <v>16219217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14554993</v>
      </c>
      <c r="L141" s="76"/>
      <c r="M141" s="76"/>
      <c r="N141" s="76"/>
      <c r="O141" s="76"/>
    </row>
    <row r="142" spans="1:15" ht="12.75" x14ac:dyDescent="0.2">
      <c r="A142" s="25">
        <v>128</v>
      </c>
      <c r="B142" s="12" t="s">
        <v>214</v>
      </c>
      <c r="C142" s="10" t="s">
        <v>215</v>
      </c>
      <c r="D142" s="72">
        <f t="shared" ref="D142:D147" si="7">SUM(E142:K142)</f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6"/>
      <c r="M142" s="76"/>
      <c r="N142" s="76"/>
      <c r="O142" s="76"/>
    </row>
    <row r="143" spans="1:15" ht="12.75" x14ac:dyDescent="0.2">
      <c r="A143" s="25">
        <v>129</v>
      </c>
      <c r="B143" s="20" t="s">
        <v>216</v>
      </c>
      <c r="C143" s="13" t="s">
        <v>217</v>
      </c>
      <c r="D143" s="72">
        <f t="shared" si="7"/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6"/>
      <c r="M143" s="76"/>
      <c r="N143" s="76"/>
      <c r="O143" s="76"/>
    </row>
    <row r="144" spans="1:15" ht="12.75" x14ac:dyDescent="0.2">
      <c r="A144" s="25">
        <v>130</v>
      </c>
      <c r="B144" s="36" t="s">
        <v>263</v>
      </c>
      <c r="C144" s="37" t="s">
        <v>264</v>
      </c>
      <c r="D144" s="72">
        <f t="shared" si="7"/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6"/>
      <c r="M144" s="76"/>
      <c r="N144" s="76"/>
      <c r="O144" s="76"/>
    </row>
    <row r="145" spans="1:49" ht="12.75" x14ac:dyDescent="0.2">
      <c r="A145" s="25">
        <v>131</v>
      </c>
      <c r="B145" s="38" t="s">
        <v>265</v>
      </c>
      <c r="C145" s="39" t="s">
        <v>266</v>
      </c>
      <c r="D145" s="72">
        <f t="shared" si="7"/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6"/>
      <c r="M145" s="76"/>
      <c r="N145" s="76"/>
      <c r="O145" s="76"/>
    </row>
    <row r="146" spans="1:49" ht="12.75" x14ac:dyDescent="0.2">
      <c r="A146" s="25">
        <v>132</v>
      </c>
      <c r="B146" s="40" t="s">
        <v>267</v>
      </c>
      <c r="C146" s="41" t="s">
        <v>268</v>
      </c>
      <c r="D146" s="72">
        <f t="shared" si="7"/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6"/>
      <c r="M146" s="76"/>
      <c r="N146" s="76"/>
      <c r="O146" s="76"/>
    </row>
    <row r="147" spans="1:49" ht="12.75" x14ac:dyDescent="0.2">
      <c r="A147" s="25">
        <v>133</v>
      </c>
      <c r="B147" s="25" t="s">
        <v>273</v>
      </c>
      <c r="C147" s="42" t="s">
        <v>274</v>
      </c>
      <c r="D147" s="72">
        <f t="shared" si="7"/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6"/>
      <c r="M147" s="76"/>
      <c r="N147" s="76"/>
      <c r="O147" s="76"/>
    </row>
    <row r="148" spans="1:49" ht="12.75" x14ac:dyDescent="0.2">
      <c r="A148" s="25">
        <v>134</v>
      </c>
      <c r="B148" s="94" t="s">
        <v>367</v>
      </c>
      <c r="C148" s="42" t="s">
        <v>366</v>
      </c>
      <c r="D148" s="9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6"/>
      <c r="M148" s="76"/>
      <c r="N148" s="76"/>
      <c r="O148" s="76"/>
    </row>
    <row r="149" spans="1:49" ht="12.75" x14ac:dyDescent="0.2">
      <c r="A149" s="25">
        <v>135</v>
      </c>
      <c r="B149" s="91" t="s">
        <v>395</v>
      </c>
      <c r="C149" s="42" t="s">
        <v>389</v>
      </c>
      <c r="D149" s="9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6"/>
      <c r="M149" s="76"/>
      <c r="N149" s="76"/>
      <c r="O149" s="76"/>
    </row>
    <row r="150" spans="1:49" x14ac:dyDescent="0.2">
      <c r="C150" s="1"/>
      <c r="D150" s="4"/>
      <c r="E150" s="4"/>
      <c r="F150" s="4"/>
      <c r="G150" s="4"/>
      <c r="H150" s="4"/>
      <c r="I150" s="4"/>
      <c r="J150" s="4"/>
      <c r="K150" s="4"/>
    </row>
    <row r="151" spans="1:49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x14ac:dyDescent="0.2">
      <c r="D154" s="4"/>
    </row>
    <row r="155" spans="1:49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</sheetData>
  <mergeCells count="17">
    <mergeCell ref="K5:K7"/>
    <mergeCell ref="A2:K2"/>
    <mergeCell ref="A8:C8"/>
    <mergeCell ref="A11:C11"/>
    <mergeCell ref="A90:A93"/>
    <mergeCell ref="B90:B93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</mergeCells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J154"/>
  <sheetViews>
    <sheetView zoomScale="98" zoomScaleNormal="98" workbookViewId="0">
      <selection activeCell="P19" sqref="P1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10" width="13.5703125" style="8" customWidth="1"/>
    <col min="11" max="11" width="18" style="8" customWidth="1"/>
    <col min="12" max="12" width="30.28515625" style="8" customWidth="1"/>
    <col min="13" max="16384" width="9.140625" style="8"/>
  </cols>
  <sheetData>
    <row r="2" spans="1:12" ht="21.75" customHeight="1" x14ac:dyDescent="0.2">
      <c r="A2" s="208" t="s">
        <v>397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x14ac:dyDescent="0.2">
      <c r="C3" s="9"/>
      <c r="I3" s="8" t="s">
        <v>293</v>
      </c>
    </row>
    <row r="4" spans="1:12" s="2" customFormat="1" ht="15.75" customHeight="1" x14ac:dyDescent="0.2">
      <c r="A4" s="198" t="s">
        <v>46</v>
      </c>
      <c r="B4" s="198" t="s">
        <v>58</v>
      </c>
      <c r="C4" s="199" t="s">
        <v>47</v>
      </c>
      <c r="D4" s="248" t="s">
        <v>240</v>
      </c>
      <c r="E4" s="241" t="s">
        <v>290</v>
      </c>
      <c r="F4" s="241"/>
      <c r="G4" s="241"/>
      <c r="H4" s="241"/>
      <c r="I4" s="241"/>
      <c r="J4" s="241"/>
      <c r="K4" s="241"/>
      <c r="L4" s="241"/>
    </row>
    <row r="5" spans="1:12" ht="25.5" customHeight="1" x14ac:dyDescent="0.2">
      <c r="A5" s="198"/>
      <c r="B5" s="198"/>
      <c r="C5" s="199"/>
      <c r="D5" s="249"/>
      <c r="E5" s="241" t="s">
        <v>342</v>
      </c>
      <c r="F5" s="241" t="s">
        <v>343</v>
      </c>
      <c r="G5" s="241" t="s">
        <v>344</v>
      </c>
      <c r="H5" s="241" t="s">
        <v>345</v>
      </c>
      <c r="I5" s="241" t="s">
        <v>368</v>
      </c>
      <c r="J5" s="198" t="s">
        <v>361</v>
      </c>
      <c r="K5" s="198"/>
      <c r="L5" s="198"/>
    </row>
    <row r="6" spans="1:12" ht="14.25" customHeight="1" x14ac:dyDescent="0.2">
      <c r="A6" s="198"/>
      <c r="B6" s="198"/>
      <c r="C6" s="199"/>
      <c r="D6" s="249"/>
      <c r="E6" s="241"/>
      <c r="F6" s="241"/>
      <c r="G6" s="241"/>
      <c r="H6" s="241"/>
      <c r="I6" s="241"/>
      <c r="J6" s="237" t="s">
        <v>381</v>
      </c>
      <c r="K6" s="246" t="s">
        <v>289</v>
      </c>
      <c r="L6" s="247"/>
    </row>
    <row r="7" spans="1:12" ht="87.75" customHeight="1" x14ac:dyDescent="0.2">
      <c r="A7" s="198"/>
      <c r="B7" s="198"/>
      <c r="C7" s="199"/>
      <c r="D7" s="250"/>
      <c r="E7" s="241"/>
      <c r="F7" s="241"/>
      <c r="G7" s="241"/>
      <c r="H7" s="241"/>
      <c r="I7" s="241"/>
      <c r="J7" s="239"/>
      <c r="K7" s="119" t="s">
        <v>363</v>
      </c>
      <c r="L7" s="119" t="s">
        <v>362</v>
      </c>
    </row>
    <row r="8" spans="1:12" s="2" customFormat="1" x14ac:dyDescent="0.2">
      <c r="A8" s="191" t="s">
        <v>234</v>
      </c>
      <c r="B8" s="191"/>
      <c r="C8" s="191"/>
      <c r="D8" s="45">
        <f>D11+D10+D9</f>
        <v>693988564</v>
      </c>
      <c r="E8" s="45">
        <f t="shared" ref="E8:L8" si="0">E11+E10+E9</f>
        <v>27020080</v>
      </c>
      <c r="F8" s="45">
        <f t="shared" si="0"/>
        <v>124000</v>
      </c>
      <c r="G8" s="45">
        <f t="shared" si="0"/>
        <v>434076953</v>
      </c>
      <c r="H8" s="45">
        <f t="shared" si="0"/>
        <v>41591376</v>
      </c>
      <c r="I8" s="45">
        <f t="shared" si="0"/>
        <v>1796300</v>
      </c>
      <c r="J8" s="45">
        <f t="shared" si="0"/>
        <v>189379855</v>
      </c>
      <c r="K8" s="45">
        <f t="shared" si="0"/>
        <v>73600932</v>
      </c>
      <c r="L8" s="45">
        <f t="shared" si="0"/>
        <v>115778923</v>
      </c>
    </row>
    <row r="9" spans="1:12" s="3" customFormat="1" ht="11.25" customHeight="1" x14ac:dyDescent="0.2">
      <c r="A9" s="5"/>
      <c r="B9" s="5"/>
      <c r="C9" s="11" t="s">
        <v>56</v>
      </c>
      <c r="D9" s="44">
        <f>SUM(E9:J9)</f>
        <v>0</v>
      </c>
      <c r="E9" s="118"/>
      <c r="F9" s="118"/>
      <c r="G9" s="118"/>
      <c r="H9" s="118"/>
      <c r="I9" s="118"/>
      <c r="J9" s="71">
        <f>K9+L9</f>
        <v>0</v>
      </c>
      <c r="K9" s="118"/>
      <c r="L9" s="118"/>
    </row>
    <row r="10" spans="1:12" s="3" customFormat="1" ht="11.25" customHeight="1" x14ac:dyDescent="0.2">
      <c r="A10" s="5"/>
      <c r="B10" s="5"/>
      <c r="C10" s="11" t="s">
        <v>262</v>
      </c>
      <c r="D10" s="44">
        <f t="shared" ref="D10:D69" si="1">SUM(E10:J10)</f>
        <v>0</v>
      </c>
      <c r="E10" s="118"/>
      <c r="F10" s="118"/>
      <c r="G10" s="118"/>
      <c r="H10" s="118"/>
      <c r="I10" s="118"/>
      <c r="J10" s="71">
        <f t="shared" ref="J10:J69" si="2">K10+L10</f>
        <v>0</v>
      </c>
      <c r="K10" s="118"/>
      <c r="L10" s="118"/>
    </row>
    <row r="11" spans="1:12" s="2" customFormat="1" x14ac:dyDescent="0.2">
      <c r="A11" s="191" t="s">
        <v>233</v>
      </c>
      <c r="B11" s="191"/>
      <c r="C11" s="191"/>
      <c r="D11" s="45">
        <f t="shared" ref="D11:L11" si="3">SUM(D12:D148)-D90</f>
        <v>693988564</v>
      </c>
      <c r="E11" s="86">
        <f t="shared" si="3"/>
        <v>27020080</v>
      </c>
      <c r="F11" s="86">
        <f t="shared" si="3"/>
        <v>124000</v>
      </c>
      <c r="G11" s="86">
        <f t="shared" si="3"/>
        <v>434076953</v>
      </c>
      <c r="H11" s="86">
        <f t="shared" si="3"/>
        <v>41591376</v>
      </c>
      <c r="I11" s="86">
        <f t="shared" si="3"/>
        <v>1796300</v>
      </c>
      <c r="J11" s="86">
        <f t="shared" si="3"/>
        <v>189379855</v>
      </c>
      <c r="K11" s="86">
        <f t="shared" si="3"/>
        <v>73600932</v>
      </c>
      <c r="L11" s="86">
        <f t="shared" si="3"/>
        <v>115778923</v>
      </c>
    </row>
    <row r="12" spans="1:12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 t="shared" si="1"/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71">
        <f t="shared" si="2"/>
        <v>0</v>
      </c>
      <c r="K12" s="59">
        <v>0</v>
      </c>
      <c r="L12" s="59">
        <v>0</v>
      </c>
    </row>
    <row r="13" spans="1:12" s="1" customFormat="1" x14ac:dyDescent="0.2">
      <c r="A13" s="25">
        <v>2</v>
      </c>
      <c r="B13" s="14" t="s">
        <v>60</v>
      </c>
      <c r="C13" s="10" t="s">
        <v>218</v>
      </c>
      <c r="D13" s="44">
        <f t="shared" si="1"/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71">
        <f t="shared" si="2"/>
        <v>0</v>
      </c>
      <c r="K13" s="59">
        <v>0</v>
      </c>
      <c r="L13" s="59">
        <v>0</v>
      </c>
    </row>
    <row r="14" spans="1:12" s="22" customFormat="1" x14ac:dyDescent="0.2">
      <c r="A14" s="25">
        <v>3</v>
      </c>
      <c r="B14" s="27" t="s">
        <v>61</v>
      </c>
      <c r="C14" s="21" t="s">
        <v>5</v>
      </c>
      <c r="D14" s="44">
        <f t="shared" si="1"/>
        <v>1103250</v>
      </c>
      <c r="E14" s="59">
        <v>0</v>
      </c>
      <c r="F14" s="59">
        <v>0</v>
      </c>
      <c r="G14" s="59">
        <v>0</v>
      </c>
      <c r="H14" s="59">
        <v>1103250</v>
      </c>
      <c r="I14" s="59">
        <v>0</v>
      </c>
      <c r="J14" s="71">
        <f t="shared" si="2"/>
        <v>0</v>
      </c>
      <c r="K14" s="59">
        <v>0</v>
      </c>
      <c r="L14" s="59">
        <v>0</v>
      </c>
    </row>
    <row r="15" spans="1:12" s="1" customFormat="1" ht="14.25" customHeight="1" x14ac:dyDescent="0.2">
      <c r="A15" s="25">
        <v>4</v>
      </c>
      <c r="B15" s="12" t="s">
        <v>62</v>
      </c>
      <c r="C15" s="10" t="s">
        <v>219</v>
      </c>
      <c r="D15" s="44">
        <f t="shared" si="1"/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71">
        <f t="shared" si="2"/>
        <v>0</v>
      </c>
      <c r="K15" s="59">
        <v>0</v>
      </c>
      <c r="L15" s="59">
        <v>0</v>
      </c>
    </row>
    <row r="16" spans="1:12" s="1" customFormat="1" x14ac:dyDescent="0.2">
      <c r="A16" s="25">
        <v>5</v>
      </c>
      <c r="B16" s="12" t="s">
        <v>63</v>
      </c>
      <c r="C16" s="10" t="s">
        <v>8</v>
      </c>
      <c r="D16" s="44">
        <f t="shared" si="1"/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71">
        <f t="shared" si="2"/>
        <v>0</v>
      </c>
      <c r="K16" s="59">
        <v>0</v>
      </c>
      <c r="L16" s="59">
        <v>0</v>
      </c>
    </row>
    <row r="17" spans="1:12" s="22" customFormat="1" x14ac:dyDescent="0.2">
      <c r="A17" s="25">
        <v>6</v>
      </c>
      <c r="B17" s="27" t="s">
        <v>64</v>
      </c>
      <c r="C17" s="21" t="s">
        <v>65</v>
      </c>
      <c r="D17" s="44">
        <f t="shared" si="1"/>
        <v>15585216</v>
      </c>
      <c r="E17" s="59">
        <v>0</v>
      </c>
      <c r="F17" s="59">
        <v>0</v>
      </c>
      <c r="G17" s="59">
        <v>0</v>
      </c>
      <c r="H17" s="59">
        <v>2655975</v>
      </c>
      <c r="I17" s="59">
        <v>0</v>
      </c>
      <c r="J17" s="71">
        <f t="shared" si="2"/>
        <v>12929241</v>
      </c>
      <c r="K17" s="59">
        <v>5024844</v>
      </c>
      <c r="L17" s="59">
        <v>7904397</v>
      </c>
    </row>
    <row r="18" spans="1:12" s="1" customFormat="1" x14ac:dyDescent="0.2">
      <c r="A18" s="25">
        <v>7</v>
      </c>
      <c r="B18" s="12" t="s">
        <v>66</v>
      </c>
      <c r="C18" s="10" t="s">
        <v>220</v>
      </c>
      <c r="D18" s="44">
        <f t="shared" si="1"/>
        <v>5352630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71">
        <f t="shared" si="2"/>
        <v>5352630</v>
      </c>
      <c r="K18" s="59">
        <v>2080256</v>
      </c>
      <c r="L18" s="59">
        <v>3272374</v>
      </c>
    </row>
    <row r="19" spans="1:12" s="1" customFormat="1" x14ac:dyDescent="0.2">
      <c r="A19" s="25">
        <v>8</v>
      </c>
      <c r="B19" s="26" t="s">
        <v>67</v>
      </c>
      <c r="C19" s="10" t="s">
        <v>17</v>
      </c>
      <c r="D19" s="44">
        <f t="shared" si="1"/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71">
        <f t="shared" si="2"/>
        <v>0</v>
      </c>
      <c r="K19" s="59">
        <v>0</v>
      </c>
      <c r="L19" s="59">
        <v>0</v>
      </c>
    </row>
    <row r="20" spans="1:12" s="1" customFormat="1" x14ac:dyDescent="0.2">
      <c r="A20" s="25">
        <v>9</v>
      </c>
      <c r="B20" s="26" t="s">
        <v>68</v>
      </c>
      <c r="C20" s="10" t="s">
        <v>6</v>
      </c>
      <c r="D20" s="44">
        <f t="shared" si="1"/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71">
        <f t="shared" si="2"/>
        <v>0</v>
      </c>
      <c r="K20" s="59">
        <v>0</v>
      </c>
      <c r="L20" s="59">
        <v>0</v>
      </c>
    </row>
    <row r="21" spans="1:12" s="1" customFormat="1" x14ac:dyDescent="0.2">
      <c r="A21" s="25">
        <v>10</v>
      </c>
      <c r="B21" s="26" t="s">
        <v>69</v>
      </c>
      <c r="C21" s="10" t="s">
        <v>18</v>
      </c>
      <c r="D21" s="44">
        <f t="shared" si="1"/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71">
        <f t="shared" si="2"/>
        <v>0</v>
      </c>
      <c r="K21" s="59">
        <v>0</v>
      </c>
      <c r="L21" s="59">
        <v>0</v>
      </c>
    </row>
    <row r="22" spans="1:12" s="1" customFormat="1" x14ac:dyDescent="0.2">
      <c r="A22" s="25">
        <v>11</v>
      </c>
      <c r="B22" s="26" t="s">
        <v>70</v>
      </c>
      <c r="C22" s="10" t="s">
        <v>7</v>
      </c>
      <c r="D22" s="44">
        <f t="shared" si="1"/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71">
        <f t="shared" si="2"/>
        <v>0</v>
      </c>
      <c r="K22" s="59">
        <v>0</v>
      </c>
      <c r="L22" s="59">
        <v>0</v>
      </c>
    </row>
    <row r="23" spans="1:12" s="1" customFormat="1" x14ac:dyDescent="0.2">
      <c r="A23" s="25">
        <v>12</v>
      </c>
      <c r="B23" s="26" t="s">
        <v>71</v>
      </c>
      <c r="C23" s="10" t="s">
        <v>19</v>
      </c>
      <c r="D23" s="44">
        <f t="shared" si="1"/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71">
        <f t="shared" si="2"/>
        <v>0</v>
      </c>
      <c r="K23" s="59">
        <v>0</v>
      </c>
      <c r="L23" s="59">
        <v>0</v>
      </c>
    </row>
    <row r="24" spans="1:12" s="1" customFormat="1" x14ac:dyDescent="0.2">
      <c r="A24" s="25">
        <v>13</v>
      </c>
      <c r="B24" s="26" t="s">
        <v>241</v>
      </c>
      <c r="C24" s="10" t="s">
        <v>242</v>
      </c>
      <c r="D24" s="44">
        <f t="shared" si="1"/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71">
        <f t="shared" si="2"/>
        <v>0</v>
      </c>
      <c r="K24" s="59">
        <v>0</v>
      </c>
      <c r="L24" s="59">
        <v>0</v>
      </c>
    </row>
    <row r="25" spans="1:12" s="1" customFormat="1" x14ac:dyDescent="0.2">
      <c r="A25" s="25">
        <v>14</v>
      </c>
      <c r="B25" s="26" t="s">
        <v>72</v>
      </c>
      <c r="C25" s="10" t="s">
        <v>22</v>
      </c>
      <c r="D25" s="44">
        <f t="shared" si="1"/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71">
        <f t="shared" si="2"/>
        <v>0</v>
      </c>
      <c r="K25" s="59">
        <v>0</v>
      </c>
      <c r="L25" s="59">
        <v>0</v>
      </c>
    </row>
    <row r="26" spans="1:12" s="1" customFormat="1" x14ac:dyDescent="0.2">
      <c r="A26" s="25">
        <v>15</v>
      </c>
      <c r="B26" s="26" t="s">
        <v>73</v>
      </c>
      <c r="C26" s="10" t="s">
        <v>10</v>
      </c>
      <c r="D26" s="44">
        <f t="shared" si="1"/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71">
        <f t="shared" si="2"/>
        <v>0</v>
      </c>
      <c r="K26" s="59">
        <v>0</v>
      </c>
      <c r="L26" s="59">
        <v>0</v>
      </c>
    </row>
    <row r="27" spans="1:12" s="1" customFormat="1" x14ac:dyDescent="0.2">
      <c r="A27" s="25">
        <v>16</v>
      </c>
      <c r="B27" s="26" t="s">
        <v>74</v>
      </c>
      <c r="C27" s="10" t="s">
        <v>221</v>
      </c>
      <c r="D27" s="44">
        <f t="shared" si="1"/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71">
        <f t="shared" si="2"/>
        <v>0</v>
      </c>
      <c r="K27" s="59">
        <v>0</v>
      </c>
      <c r="L27" s="59">
        <v>0</v>
      </c>
    </row>
    <row r="28" spans="1:12" s="22" customFormat="1" x14ac:dyDescent="0.2">
      <c r="A28" s="25">
        <v>17</v>
      </c>
      <c r="B28" s="27" t="s">
        <v>75</v>
      </c>
      <c r="C28" s="21" t="s">
        <v>9</v>
      </c>
      <c r="D28" s="44">
        <f t="shared" si="1"/>
        <v>13355795</v>
      </c>
      <c r="E28" s="59">
        <v>0</v>
      </c>
      <c r="F28" s="59">
        <v>0</v>
      </c>
      <c r="G28" s="59">
        <v>0</v>
      </c>
      <c r="H28" s="59">
        <v>2072550</v>
      </c>
      <c r="I28" s="59">
        <v>0</v>
      </c>
      <c r="J28" s="71">
        <f t="shared" si="2"/>
        <v>11283245</v>
      </c>
      <c r="K28" s="59">
        <v>4385141</v>
      </c>
      <c r="L28" s="59">
        <v>6898104</v>
      </c>
    </row>
    <row r="29" spans="1:12" s="1" customFormat="1" x14ac:dyDescent="0.2">
      <c r="A29" s="25">
        <v>18</v>
      </c>
      <c r="B29" s="12" t="s">
        <v>76</v>
      </c>
      <c r="C29" s="10" t="s">
        <v>11</v>
      </c>
      <c r="D29" s="44">
        <f t="shared" si="1"/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71">
        <f t="shared" si="2"/>
        <v>0</v>
      </c>
      <c r="K29" s="59">
        <v>0</v>
      </c>
      <c r="L29" s="59">
        <v>0</v>
      </c>
    </row>
    <row r="30" spans="1:12" s="1" customFormat="1" x14ac:dyDescent="0.2">
      <c r="A30" s="25">
        <v>19</v>
      </c>
      <c r="B30" s="12" t="s">
        <v>77</v>
      </c>
      <c r="C30" s="10" t="s">
        <v>222</v>
      </c>
      <c r="D30" s="44">
        <f t="shared" si="1"/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71">
        <f t="shared" si="2"/>
        <v>0</v>
      </c>
      <c r="K30" s="59">
        <v>0</v>
      </c>
      <c r="L30" s="59">
        <v>0</v>
      </c>
    </row>
    <row r="31" spans="1:12" x14ac:dyDescent="0.2">
      <c r="A31" s="25">
        <v>20</v>
      </c>
      <c r="B31" s="12" t="s">
        <v>78</v>
      </c>
      <c r="C31" s="10" t="s">
        <v>79</v>
      </c>
      <c r="D31" s="44">
        <f t="shared" si="1"/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71">
        <f t="shared" si="2"/>
        <v>0</v>
      </c>
      <c r="K31" s="59">
        <v>0</v>
      </c>
      <c r="L31" s="59">
        <v>0</v>
      </c>
    </row>
    <row r="32" spans="1:12" s="22" customFormat="1" x14ac:dyDescent="0.2">
      <c r="A32" s="25">
        <v>21</v>
      </c>
      <c r="B32" s="23" t="s">
        <v>80</v>
      </c>
      <c r="C32" s="21" t="s">
        <v>40</v>
      </c>
      <c r="D32" s="44">
        <f t="shared" si="1"/>
        <v>8445712</v>
      </c>
      <c r="E32" s="59">
        <v>0</v>
      </c>
      <c r="F32" s="59">
        <v>0</v>
      </c>
      <c r="G32" s="59">
        <v>0</v>
      </c>
      <c r="H32" s="59">
        <v>1129536</v>
      </c>
      <c r="I32" s="59">
        <v>0</v>
      </c>
      <c r="J32" s="71">
        <f t="shared" si="2"/>
        <v>7316176</v>
      </c>
      <c r="K32" s="59">
        <v>2843372</v>
      </c>
      <c r="L32" s="59">
        <v>4472804</v>
      </c>
    </row>
    <row r="33" spans="1:12" s="22" customFormat="1" x14ac:dyDescent="0.2">
      <c r="A33" s="25">
        <v>22</v>
      </c>
      <c r="B33" s="27" t="s">
        <v>81</v>
      </c>
      <c r="C33" s="21" t="s">
        <v>82</v>
      </c>
      <c r="D33" s="44">
        <f t="shared" si="1"/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71">
        <f t="shared" si="2"/>
        <v>0</v>
      </c>
      <c r="K33" s="59">
        <v>0</v>
      </c>
      <c r="L33" s="59">
        <v>0</v>
      </c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1"/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71">
        <f t="shared" si="2"/>
        <v>0</v>
      </c>
      <c r="K34" s="59">
        <v>0</v>
      </c>
      <c r="L34" s="59">
        <v>0</v>
      </c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1"/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71">
        <f t="shared" si="2"/>
        <v>0</v>
      </c>
      <c r="K35" s="59">
        <v>0</v>
      </c>
      <c r="L35" s="59">
        <v>0</v>
      </c>
    </row>
    <row r="36" spans="1:12" s="1" customFormat="1" x14ac:dyDescent="0.2">
      <c r="A36" s="25">
        <v>25</v>
      </c>
      <c r="B36" s="12" t="s">
        <v>87</v>
      </c>
      <c r="C36" s="10" t="s">
        <v>88</v>
      </c>
      <c r="D36" s="44">
        <f t="shared" si="1"/>
        <v>25505081</v>
      </c>
      <c r="E36" s="59">
        <v>0</v>
      </c>
      <c r="F36" s="59">
        <v>0</v>
      </c>
      <c r="G36" s="59">
        <v>0</v>
      </c>
      <c r="H36" s="59">
        <v>5534950</v>
      </c>
      <c r="I36" s="59">
        <v>0</v>
      </c>
      <c r="J36" s="71">
        <f t="shared" si="2"/>
        <v>19970131</v>
      </c>
      <c r="K36" s="59">
        <v>7761228</v>
      </c>
      <c r="L36" s="59">
        <v>12208903</v>
      </c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1"/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71">
        <f t="shared" si="2"/>
        <v>0</v>
      </c>
      <c r="K37" s="59">
        <v>0</v>
      </c>
      <c r="L37" s="59">
        <v>0</v>
      </c>
    </row>
    <row r="38" spans="1:12" s="1" customFormat="1" x14ac:dyDescent="0.2">
      <c r="A38" s="25">
        <v>27</v>
      </c>
      <c r="B38" s="14" t="s">
        <v>91</v>
      </c>
      <c r="C38" s="10" t="s">
        <v>92</v>
      </c>
      <c r="D38" s="44">
        <f t="shared" si="1"/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71">
        <f t="shared" si="2"/>
        <v>0</v>
      </c>
      <c r="K38" s="59">
        <v>0</v>
      </c>
      <c r="L38" s="59">
        <v>0</v>
      </c>
    </row>
    <row r="39" spans="1:12" s="22" customFormat="1" x14ac:dyDescent="0.2">
      <c r="A39" s="25">
        <v>28</v>
      </c>
      <c r="B39" s="23" t="s">
        <v>93</v>
      </c>
      <c r="C39" s="43" t="s">
        <v>277</v>
      </c>
      <c r="D39" s="44">
        <f t="shared" si="1"/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71">
        <f t="shared" si="2"/>
        <v>0</v>
      </c>
      <c r="K39" s="59">
        <v>0</v>
      </c>
      <c r="L39" s="59">
        <v>0</v>
      </c>
    </row>
    <row r="40" spans="1:12" s="22" customFormat="1" x14ac:dyDescent="0.2">
      <c r="A40" s="25">
        <v>29</v>
      </c>
      <c r="B40" s="24" t="s">
        <v>94</v>
      </c>
      <c r="C40" s="21" t="s">
        <v>41</v>
      </c>
      <c r="D40" s="44">
        <f t="shared" si="1"/>
        <v>12223181</v>
      </c>
      <c r="E40" s="59">
        <v>0</v>
      </c>
      <c r="F40" s="59">
        <v>0</v>
      </c>
      <c r="G40" s="59">
        <v>0</v>
      </c>
      <c r="H40" s="59">
        <v>1507640</v>
      </c>
      <c r="I40" s="59">
        <v>0</v>
      </c>
      <c r="J40" s="71">
        <f t="shared" si="2"/>
        <v>10715541</v>
      </c>
      <c r="K40" s="59">
        <v>4164507</v>
      </c>
      <c r="L40" s="59">
        <v>6551034</v>
      </c>
    </row>
    <row r="41" spans="1:12" x14ac:dyDescent="0.2">
      <c r="A41" s="25">
        <v>30</v>
      </c>
      <c r="B41" s="12" t="s">
        <v>95</v>
      </c>
      <c r="C41" s="10" t="s">
        <v>39</v>
      </c>
      <c r="D41" s="44">
        <f t="shared" si="1"/>
        <v>8085422</v>
      </c>
      <c r="E41" s="59">
        <v>0</v>
      </c>
      <c r="F41" s="59">
        <v>0</v>
      </c>
      <c r="G41" s="59">
        <v>0</v>
      </c>
      <c r="H41" s="59">
        <v>2237050</v>
      </c>
      <c r="I41" s="59">
        <v>0</v>
      </c>
      <c r="J41" s="71">
        <f t="shared" si="2"/>
        <v>5848372</v>
      </c>
      <c r="K41" s="59">
        <v>2272922</v>
      </c>
      <c r="L41" s="59">
        <v>3575450</v>
      </c>
    </row>
    <row r="42" spans="1:12" s="1" customFormat="1" x14ac:dyDescent="0.2">
      <c r="A42" s="25">
        <v>31</v>
      </c>
      <c r="B42" s="14" t="s">
        <v>96</v>
      </c>
      <c r="C42" s="10" t="s">
        <v>16</v>
      </c>
      <c r="D42" s="44">
        <f t="shared" si="1"/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71">
        <f t="shared" si="2"/>
        <v>0</v>
      </c>
      <c r="K42" s="59">
        <v>0</v>
      </c>
      <c r="L42" s="59">
        <v>0</v>
      </c>
    </row>
    <row r="43" spans="1:12" s="1" customFormat="1" x14ac:dyDescent="0.2">
      <c r="A43" s="25">
        <v>32</v>
      </c>
      <c r="B43" s="26" t="s">
        <v>97</v>
      </c>
      <c r="C43" s="10" t="s">
        <v>21</v>
      </c>
      <c r="D43" s="44">
        <f t="shared" si="1"/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71">
        <f t="shared" si="2"/>
        <v>0</v>
      </c>
      <c r="K43" s="59">
        <v>0</v>
      </c>
      <c r="L43" s="59">
        <v>0</v>
      </c>
    </row>
    <row r="44" spans="1:12" s="1" customFormat="1" x14ac:dyDescent="0.2">
      <c r="A44" s="25">
        <v>33</v>
      </c>
      <c r="B44" s="14" t="s">
        <v>98</v>
      </c>
      <c r="C44" s="10" t="s">
        <v>25</v>
      </c>
      <c r="D44" s="44">
        <f t="shared" si="1"/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71">
        <f t="shared" si="2"/>
        <v>0</v>
      </c>
      <c r="K44" s="59">
        <v>0</v>
      </c>
      <c r="L44" s="59">
        <v>0</v>
      </c>
    </row>
    <row r="45" spans="1:12" x14ac:dyDescent="0.2">
      <c r="A45" s="25">
        <v>34</v>
      </c>
      <c r="B45" s="12" t="s">
        <v>99</v>
      </c>
      <c r="C45" s="10" t="s">
        <v>223</v>
      </c>
      <c r="D45" s="44">
        <f t="shared" si="1"/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71">
        <f t="shared" si="2"/>
        <v>0</v>
      </c>
      <c r="K45" s="59">
        <v>0</v>
      </c>
      <c r="L45" s="59">
        <v>0</v>
      </c>
    </row>
    <row r="46" spans="1:12" s="1" customFormat="1" x14ac:dyDescent="0.2">
      <c r="A46" s="25">
        <v>35</v>
      </c>
      <c r="B46" s="15" t="s">
        <v>100</v>
      </c>
      <c r="C46" s="16" t="s">
        <v>224</v>
      </c>
      <c r="D46" s="44">
        <f t="shared" si="1"/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71">
        <f t="shared" si="2"/>
        <v>0</v>
      </c>
      <c r="K46" s="59">
        <v>0</v>
      </c>
      <c r="L46" s="59">
        <v>0</v>
      </c>
    </row>
    <row r="47" spans="1:12" s="1" customFormat="1" x14ac:dyDescent="0.2">
      <c r="A47" s="25">
        <v>36</v>
      </c>
      <c r="B47" s="12" t="s">
        <v>101</v>
      </c>
      <c r="C47" s="10" t="s">
        <v>225</v>
      </c>
      <c r="D47" s="44">
        <f t="shared" si="1"/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71">
        <f t="shared" si="2"/>
        <v>0</v>
      </c>
      <c r="K47" s="59">
        <v>0</v>
      </c>
      <c r="L47" s="59">
        <v>0</v>
      </c>
    </row>
    <row r="48" spans="1:12" s="1" customFormat="1" x14ac:dyDescent="0.2">
      <c r="A48" s="25">
        <v>37</v>
      </c>
      <c r="B48" s="12" t="s">
        <v>102</v>
      </c>
      <c r="C48" s="10" t="s">
        <v>24</v>
      </c>
      <c r="D48" s="44">
        <f t="shared" si="1"/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71">
        <f t="shared" si="2"/>
        <v>0</v>
      </c>
      <c r="K48" s="59">
        <v>0</v>
      </c>
      <c r="L48" s="59">
        <v>0</v>
      </c>
    </row>
    <row r="49" spans="1:12" s="1" customFormat="1" x14ac:dyDescent="0.2">
      <c r="A49" s="25">
        <v>38</v>
      </c>
      <c r="B49" s="26" t="s">
        <v>103</v>
      </c>
      <c r="C49" s="10" t="s">
        <v>20</v>
      </c>
      <c r="D49" s="44">
        <f t="shared" si="1"/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71">
        <f t="shared" si="2"/>
        <v>0</v>
      </c>
      <c r="K49" s="59">
        <v>0</v>
      </c>
      <c r="L49" s="59">
        <v>0</v>
      </c>
    </row>
    <row r="50" spans="1:12" s="1" customFormat="1" x14ac:dyDescent="0.2">
      <c r="A50" s="25">
        <v>39</v>
      </c>
      <c r="B50" s="14" t="s">
        <v>104</v>
      </c>
      <c r="C50" s="10" t="s">
        <v>105</v>
      </c>
      <c r="D50" s="44">
        <f t="shared" si="1"/>
        <v>797297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71">
        <f t="shared" si="2"/>
        <v>797297</v>
      </c>
      <c r="K50" s="59">
        <v>309863</v>
      </c>
      <c r="L50" s="59">
        <v>487434</v>
      </c>
    </row>
    <row r="51" spans="1:12" s="22" customFormat="1" x14ac:dyDescent="0.2">
      <c r="A51" s="25">
        <v>40</v>
      </c>
      <c r="B51" s="27" t="s">
        <v>106</v>
      </c>
      <c r="C51" s="21" t="s">
        <v>107</v>
      </c>
      <c r="D51" s="44">
        <f t="shared" si="1"/>
        <v>21138198</v>
      </c>
      <c r="E51" s="59">
        <v>0</v>
      </c>
      <c r="F51" s="59">
        <v>0</v>
      </c>
      <c r="G51" s="59">
        <v>0</v>
      </c>
      <c r="H51" s="59">
        <v>2388000</v>
      </c>
      <c r="I51" s="59">
        <v>0</v>
      </c>
      <c r="J51" s="71">
        <f t="shared" si="2"/>
        <v>18750198</v>
      </c>
      <c r="K51" s="59">
        <v>7287111</v>
      </c>
      <c r="L51" s="59">
        <v>11463087</v>
      </c>
    </row>
    <row r="52" spans="1:12" s="1" customFormat="1" x14ac:dyDescent="0.2">
      <c r="A52" s="25">
        <v>41</v>
      </c>
      <c r="B52" s="12" t="s">
        <v>108</v>
      </c>
      <c r="C52" s="10" t="s">
        <v>230</v>
      </c>
      <c r="D52" s="44">
        <f t="shared" si="1"/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71">
        <f t="shared" si="2"/>
        <v>0</v>
      </c>
      <c r="K52" s="59">
        <v>0</v>
      </c>
      <c r="L52" s="59">
        <v>0</v>
      </c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1"/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71">
        <f t="shared" si="2"/>
        <v>0</v>
      </c>
      <c r="K53" s="59">
        <v>0</v>
      </c>
      <c r="L53" s="59">
        <v>0</v>
      </c>
    </row>
    <row r="54" spans="1:12" s="1" customFormat="1" x14ac:dyDescent="0.2">
      <c r="A54" s="25">
        <v>43</v>
      </c>
      <c r="B54" s="26" t="s">
        <v>110</v>
      </c>
      <c r="C54" s="10" t="s">
        <v>3</v>
      </c>
      <c r="D54" s="44">
        <f t="shared" si="1"/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71">
        <f t="shared" si="2"/>
        <v>0</v>
      </c>
      <c r="K54" s="59">
        <v>0</v>
      </c>
      <c r="L54" s="59">
        <v>0</v>
      </c>
    </row>
    <row r="55" spans="1:12" s="1" customFormat="1" x14ac:dyDescent="0.2">
      <c r="A55" s="25">
        <v>44</v>
      </c>
      <c r="B55" s="26" t="s">
        <v>111</v>
      </c>
      <c r="C55" s="10" t="s">
        <v>226</v>
      </c>
      <c r="D55" s="44">
        <f t="shared" si="1"/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71">
        <f t="shared" si="2"/>
        <v>0</v>
      </c>
      <c r="K55" s="59">
        <v>0</v>
      </c>
      <c r="L55" s="59">
        <v>0</v>
      </c>
    </row>
    <row r="56" spans="1:12" s="1" customFormat="1" x14ac:dyDescent="0.2">
      <c r="A56" s="25">
        <v>45</v>
      </c>
      <c r="B56" s="14" t="s">
        <v>112</v>
      </c>
      <c r="C56" s="10" t="s">
        <v>0</v>
      </c>
      <c r="D56" s="44">
        <f t="shared" si="1"/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71">
        <f t="shared" si="2"/>
        <v>0</v>
      </c>
      <c r="K56" s="59">
        <v>0</v>
      </c>
      <c r="L56" s="59">
        <v>0</v>
      </c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1"/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71">
        <f t="shared" si="2"/>
        <v>0</v>
      </c>
      <c r="K57" s="59">
        <v>0</v>
      </c>
      <c r="L57" s="59">
        <v>0</v>
      </c>
    </row>
    <row r="58" spans="1:12" s="1" customFormat="1" x14ac:dyDescent="0.2">
      <c r="A58" s="25">
        <v>47</v>
      </c>
      <c r="B58" s="14" t="s">
        <v>114</v>
      </c>
      <c r="C58" s="10" t="s">
        <v>1</v>
      </c>
      <c r="D58" s="44">
        <f t="shared" si="1"/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71">
        <f t="shared" si="2"/>
        <v>0</v>
      </c>
      <c r="K58" s="59">
        <v>0</v>
      </c>
      <c r="L58" s="59">
        <v>0</v>
      </c>
    </row>
    <row r="59" spans="1:12" s="1" customFormat="1" x14ac:dyDescent="0.2">
      <c r="A59" s="25">
        <v>48</v>
      </c>
      <c r="B59" s="26" t="s">
        <v>115</v>
      </c>
      <c r="C59" s="10" t="s">
        <v>227</v>
      </c>
      <c r="D59" s="44">
        <f t="shared" si="1"/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71">
        <f t="shared" si="2"/>
        <v>0</v>
      </c>
      <c r="K59" s="59">
        <v>0</v>
      </c>
      <c r="L59" s="59">
        <v>0</v>
      </c>
    </row>
    <row r="60" spans="1:12" s="1" customFormat="1" x14ac:dyDescent="0.2">
      <c r="A60" s="25">
        <v>49</v>
      </c>
      <c r="B60" s="26" t="s">
        <v>116</v>
      </c>
      <c r="C60" s="10" t="s">
        <v>26</v>
      </c>
      <c r="D60" s="44">
        <f t="shared" si="1"/>
        <v>1641750</v>
      </c>
      <c r="E60" s="59">
        <v>0</v>
      </c>
      <c r="F60" s="59">
        <v>0</v>
      </c>
      <c r="G60" s="59">
        <v>0</v>
      </c>
      <c r="H60" s="59">
        <v>1641750</v>
      </c>
      <c r="I60" s="59">
        <v>0</v>
      </c>
      <c r="J60" s="71">
        <f t="shared" si="2"/>
        <v>0</v>
      </c>
      <c r="K60" s="59">
        <v>0</v>
      </c>
      <c r="L60" s="59">
        <v>0</v>
      </c>
    </row>
    <row r="61" spans="1:12" s="1" customFormat="1" x14ac:dyDescent="0.2">
      <c r="A61" s="25">
        <v>50</v>
      </c>
      <c r="B61" s="26" t="s">
        <v>117</v>
      </c>
      <c r="C61" s="10" t="s">
        <v>228</v>
      </c>
      <c r="D61" s="44">
        <f t="shared" si="1"/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71">
        <f t="shared" si="2"/>
        <v>0</v>
      </c>
      <c r="K61" s="59">
        <v>0</v>
      </c>
      <c r="L61" s="59">
        <v>0</v>
      </c>
    </row>
    <row r="62" spans="1:12" s="1" customFormat="1" x14ac:dyDescent="0.2">
      <c r="A62" s="25">
        <v>51</v>
      </c>
      <c r="B62" s="26" t="s">
        <v>232</v>
      </c>
      <c r="C62" s="10" t="s">
        <v>231</v>
      </c>
      <c r="D62" s="44">
        <f t="shared" si="1"/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71">
        <f t="shared" si="2"/>
        <v>0</v>
      </c>
      <c r="K62" s="59">
        <v>0</v>
      </c>
      <c r="L62" s="59">
        <v>0</v>
      </c>
    </row>
    <row r="63" spans="1:12" s="1" customFormat="1" x14ac:dyDescent="0.2">
      <c r="A63" s="25">
        <v>52</v>
      </c>
      <c r="B63" s="26" t="s">
        <v>243</v>
      </c>
      <c r="C63" s="10" t="s">
        <v>244</v>
      </c>
      <c r="D63" s="44">
        <f t="shared" si="1"/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71">
        <f t="shared" si="2"/>
        <v>0</v>
      </c>
      <c r="K63" s="59">
        <v>0</v>
      </c>
      <c r="L63" s="59">
        <v>0</v>
      </c>
    </row>
    <row r="64" spans="1:12" s="1" customFormat="1" x14ac:dyDescent="0.2">
      <c r="A64" s="25">
        <v>53</v>
      </c>
      <c r="B64" s="26" t="s">
        <v>118</v>
      </c>
      <c r="C64" s="10" t="s">
        <v>54</v>
      </c>
      <c r="D64" s="44">
        <f t="shared" si="1"/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71">
        <f t="shared" si="2"/>
        <v>0</v>
      </c>
      <c r="K64" s="59">
        <v>0</v>
      </c>
      <c r="L64" s="59">
        <v>0</v>
      </c>
    </row>
    <row r="65" spans="1:12" s="1" customFormat="1" x14ac:dyDescent="0.2">
      <c r="A65" s="25">
        <v>54</v>
      </c>
      <c r="B65" s="14" t="s">
        <v>119</v>
      </c>
      <c r="C65" s="10" t="s">
        <v>245</v>
      </c>
      <c r="D65" s="44">
        <f t="shared" si="1"/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71">
        <f t="shared" si="2"/>
        <v>0</v>
      </c>
      <c r="K65" s="59">
        <v>0</v>
      </c>
      <c r="L65" s="59">
        <v>0</v>
      </c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1"/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71">
        <f t="shared" si="2"/>
        <v>0</v>
      </c>
      <c r="K66" s="59">
        <v>0</v>
      </c>
      <c r="L66" s="59">
        <v>0</v>
      </c>
    </row>
    <row r="67" spans="1:12" s="1" customFormat="1" ht="23.25" customHeight="1" x14ac:dyDescent="0.2">
      <c r="A67" s="25">
        <v>56</v>
      </c>
      <c r="B67" s="14" t="s">
        <v>122</v>
      </c>
      <c r="C67" s="10" t="s">
        <v>246</v>
      </c>
      <c r="D67" s="44">
        <f t="shared" si="1"/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71">
        <f t="shared" si="2"/>
        <v>0</v>
      </c>
      <c r="K67" s="59">
        <v>0</v>
      </c>
      <c r="L67" s="59">
        <v>0</v>
      </c>
    </row>
    <row r="68" spans="1:12" s="1" customFormat="1" ht="27.75" customHeight="1" x14ac:dyDescent="0.2">
      <c r="A68" s="25">
        <v>57</v>
      </c>
      <c r="B68" s="26" t="s">
        <v>123</v>
      </c>
      <c r="C68" s="10" t="s">
        <v>236</v>
      </c>
      <c r="D68" s="44">
        <f t="shared" si="1"/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71">
        <f t="shared" si="2"/>
        <v>0</v>
      </c>
      <c r="K68" s="59">
        <v>0</v>
      </c>
      <c r="L68" s="59">
        <v>0</v>
      </c>
    </row>
    <row r="69" spans="1:12" s="1" customFormat="1" ht="24" x14ac:dyDescent="0.2">
      <c r="A69" s="25">
        <v>58</v>
      </c>
      <c r="B69" s="12" t="s">
        <v>124</v>
      </c>
      <c r="C69" s="10" t="s">
        <v>247</v>
      </c>
      <c r="D69" s="44">
        <f t="shared" si="1"/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71">
        <f t="shared" si="2"/>
        <v>0</v>
      </c>
      <c r="K69" s="59">
        <v>0</v>
      </c>
      <c r="L69" s="59">
        <v>0</v>
      </c>
    </row>
    <row r="70" spans="1:12" s="1" customFormat="1" ht="24" x14ac:dyDescent="0.2">
      <c r="A70" s="25">
        <v>59</v>
      </c>
      <c r="B70" s="12" t="s">
        <v>125</v>
      </c>
      <c r="C70" s="10" t="s">
        <v>248</v>
      </c>
      <c r="D70" s="44">
        <f t="shared" ref="D70:D130" si="4">SUM(E70:J70)</f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71">
        <f t="shared" ref="J70:J130" si="5">K70+L70</f>
        <v>0</v>
      </c>
      <c r="K70" s="59">
        <v>0</v>
      </c>
      <c r="L70" s="59">
        <v>0</v>
      </c>
    </row>
    <row r="71" spans="1:12" s="1" customFormat="1" x14ac:dyDescent="0.2">
      <c r="A71" s="25">
        <v>60</v>
      </c>
      <c r="B71" s="14" t="s">
        <v>126</v>
      </c>
      <c r="C71" s="10" t="s">
        <v>249</v>
      </c>
      <c r="D71" s="44">
        <f t="shared" si="4"/>
        <v>1260575</v>
      </c>
      <c r="E71" s="59">
        <v>0</v>
      </c>
      <c r="F71" s="59">
        <v>0</v>
      </c>
      <c r="G71" s="59">
        <v>0</v>
      </c>
      <c r="H71" s="59">
        <v>1260575</v>
      </c>
      <c r="I71" s="59">
        <v>0</v>
      </c>
      <c r="J71" s="71">
        <f t="shared" si="5"/>
        <v>0</v>
      </c>
      <c r="K71" s="59">
        <v>0</v>
      </c>
      <c r="L71" s="59">
        <v>0</v>
      </c>
    </row>
    <row r="72" spans="1:12" s="1" customFormat="1" x14ac:dyDescent="0.2">
      <c r="A72" s="25">
        <v>61</v>
      </c>
      <c r="B72" s="14" t="s">
        <v>127</v>
      </c>
      <c r="C72" s="10" t="s">
        <v>53</v>
      </c>
      <c r="D72" s="44">
        <f t="shared" si="4"/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71">
        <f t="shared" si="5"/>
        <v>0</v>
      </c>
      <c r="K72" s="59">
        <v>0</v>
      </c>
      <c r="L72" s="59">
        <v>0</v>
      </c>
    </row>
    <row r="73" spans="1:12" s="1" customFormat="1" x14ac:dyDescent="0.2">
      <c r="A73" s="25">
        <v>62</v>
      </c>
      <c r="B73" s="14" t="s">
        <v>128</v>
      </c>
      <c r="C73" s="10" t="s">
        <v>250</v>
      </c>
      <c r="D73" s="44">
        <f t="shared" si="4"/>
        <v>2237900</v>
      </c>
      <c r="E73" s="59">
        <v>0</v>
      </c>
      <c r="F73" s="59">
        <v>0</v>
      </c>
      <c r="G73" s="59">
        <v>0</v>
      </c>
      <c r="H73" s="59">
        <v>2237900</v>
      </c>
      <c r="I73" s="59">
        <v>0</v>
      </c>
      <c r="J73" s="71">
        <f t="shared" si="5"/>
        <v>0</v>
      </c>
      <c r="K73" s="59">
        <v>0</v>
      </c>
      <c r="L73" s="59">
        <v>0</v>
      </c>
    </row>
    <row r="74" spans="1:12" s="1" customFormat="1" ht="24" x14ac:dyDescent="0.2">
      <c r="A74" s="25">
        <v>63</v>
      </c>
      <c r="B74" s="14" t="s">
        <v>129</v>
      </c>
      <c r="C74" s="10" t="s">
        <v>251</v>
      </c>
      <c r="D74" s="44">
        <f t="shared" si="4"/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71">
        <f t="shared" si="5"/>
        <v>0</v>
      </c>
      <c r="K74" s="59">
        <v>0</v>
      </c>
      <c r="L74" s="59">
        <v>0</v>
      </c>
    </row>
    <row r="75" spans="1:12" s="1" customFormat="1" ht="24" x14ac:dyDescent="0.2">
      <c r="A75" s="25">
        <v>64</v>
      </c>
      <c r="B75" s="12" t="s">
        <v>130</v>
      </c>
      <c r="C75" s="10" t="s">
        <v>252</v>
      </c>
      <c r="D75" s="44">
        <f t="shared" si="4"/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71">
        <f t="shared" si="5"/>
        <v>0</v>
      </c>
      <c r="K75" s="59">
        <v>0</v>
      </c>
      <c r="L75" s="59">
        <v>0</v>
      </c>
    </row>
    <row r="76" spans="1:12" s="1" customFormat="1" ht="24" x14ac:dyDescent="0.2">
      <c r="A76" s="25">
        <v>65</v>
      </c>
      <c r="B76" s="14" t="s">
        <v>131</v>
      </c>
      <c r="C76" s="10" t="s">
        <v>253</v>
      </c>
      <c r="D76" s="44">
        <f t="shared" si="4"/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71">
        <f t="shared" si="5"/>
        <v>0</v>
      </c>
      <c r="K76" s="59">
        <v>0</v>
      </c>
      <c r="L76" s="59">
        <v>0</v>
      </c>
    </row>
    <row r="77" spans="1:12" s="1" customFormat="1" ht="24" x14ac:dyDescent="0.2">
      <c r="A77" s="25">
        <v>66</v>
      </c>
      <c r="B77" s="14" t="s">
        <v>132</v>
      </c>
      <c r="C77" s="10" t="s">
        <v>254</v>
      </c>
      <c r="D77" s="44">
        <f t="shared" si="4"/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71">
        <f t="shared" si="5"/>
        <v>0</v>
      </c>
      <c r="K77" s="59">
        <v>0</v>
      </c>
      <c r="L77" s="59">
        <v>0</v>
      </c>
    </row>
    <row r="78" spans="1:12" s="1" customFormat="1" ht="24" x14ac:dyDescent="0.2">
      <c r="A78" s="25">
        <v>67</v>
      </c>
      <c r="B78" s="12" t="s">
        <v>133</v>
      </c>
      <c r="C78" s="10" t="s">
        <v>255</v>
      </c>
      <c r="D78" s="44">
        <f t="shared" si="4"/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71">
        <f t="shared" si="5"/>
        <v>0</v>
      </c>
      <c r="K78" s="59">
        <v>0</v>
      </c>
      <c r="L78" s="59">
        <v>0</v>
      </c>
    </row>
    <row r="79" spans="1:12" s="1" customFormat="1" ht="24" x14ac:dyDescent="0.2">
      <c r="A79" s="25">
        <v>68</v>
      </c>
      <c r="B79" s="12" t="s">
        <v>134</v>
      </c>
      <c r="C79" s="10" t="s">
        <v>256</v>
      </c>
      <c r="D79" s="44">
        <f t="shared" si="4"/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71">
        <f t="shared" si="5"/>
        <v>0</v>
      </c>
      <c r="K79" s="59">
        <v>0</v>
      </c>
      <c r="L79" s="59">
        <v>0</v>
      </c>
    </row>
    <row r="80" spans="1:12" s="1" customFormat="1" ht="24" x14ac:dyDescent="0.2">
      <c r="A80" s="25">
        <v>69</v>
      </c>
      <c r="B80" s="12" t="s">
        <v>135</v>
      </c>
      <c r="C80" s="10" t="s">
        <v>257</v>
      </c>
      <c r="D80" s="44">
        <f t="shared" si="4"/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71">
        <f t="shared" si="5"/>
        <v>0</v>
      </c>
      <c r="K80" s="59">
        <v>0</v>
      </c>
      <c r="L80" s="59">
        <v>0</v>
      </c>
    </row>
    <row r="81" spans="1:12" s="1" customFormat="1" x14ac:dyDescent="0.2">
      <c r="A81" s="25">
        <v>70</v>
      </c>
      <c r="B81" s="26" t="s">
        <v>136</v>
      </c>
      <c r="C81" s="10" t="s">
        <v>137</v>
      </c>
      <c r="D81" s="44">
        <f t="shared" si="4"/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71">
        <f t="shared" si="5"/>
        <v>0</v>
      </c>
      <c r="K81" s="59">
        <v>0</v>
      </c>
      <c r="L81" s="59">
        <v>0</v>
      </c>
    </row>
    <row r="82" spans="1:12" s="1" customFormat="1" x14ac:dyDescent="0.2">
      <c r="A82" s="25">
        <v>71</v>
      </c>
      <c r="B82" s="12" t="s">
        <v>138</v>
      </c>
      <c r="C82" s="10" t="s">
        <v>258</v>
      </c>
      <c r="D82" s="44">
        <f t="shared" si="4"/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71">
        <f t="shared" si="5"/>
        <v>0</v>
      </c>
      <c r="K82" s="59">
        <v>0</v>
      </c>
      <c r="L82" s="59">
        <v>0</v>
      </c>
    </row>
    <row r="83" spans="1:12" s="1" customFormat="1" x14ac:dyDescent="0.2">
      <c r="A83" s="25">
        <v>72</v>
      </c>
      <c r="B83" s="26" t="s">
        <v>139</v>
      </c>
      <c r="C83" s="10" t="s">
        <v>36</v>
      </c>
      <c r="D83" s="44">
        <f t="shared" si="4"/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71">
        <f t="shared" si="5"/>
        <v>0</v>
      </c>
      <c r="K83" s="59">
        <v>0</v>
      </c>
      <c r="L83" s="59">
        <v>0</v>
      </c>
    </row>
    <row r="84" spans="1:12" s="1" customFormat="1" x14ac:dyDescent="0.2">
      <c r="A84" s="25">
        <v>73</v>
      </c>
      <c r="B84" s="12" t="s">
        <v>140</v>
      </c>
      <c r="C84" s="10" t="s">
        <v>38</v>
      </c>
      <c r="D84" s="44">
        <f t="shared" si="4"/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71">
        <f t="shared" si="5"/>
        <v>0</v>
      </c>
      <c r="K84" s="59">
        <v>0</v>
      </c>
      <c r="L84" s="59">
        <v>0</v>
      </c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4"/>
        <v>51230542</v>
      </c>
      <c r="E85" s="59">
        <v>0</v>
      </c>
      <c r="F85" s="59">
        <v>0</v>
      </c>
      <c r="G85" s="59">
        <v>0</v>
      </c>
      <c r="H85" s="59">
        <v>3133400</v>
      </c>
      <c r="I85" s="59">
        <v>0</v>
      </c>
      <c r="J85" s="71">
        <f t="shared" si="5"/>
        <v>48097142</v>
      </c>
      <c r="K85" s="59">
        <v>18692561</v>
      </c>
      <c r="L85" s="59">
        <v>29404581</v>
      </c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4"/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71">
        <f t="shared" si="5"/>
        <v>0</v>
      </c>
      <c r="K86" s="59">
        <v>0</v>
      </c>
      <c r="L86" s="59">
        <v>0</v>
      </c>
    </row>
    <row r="87" spans="1:12" s="1" customFormat="1" x14ac:dyDescent="0.2">
      <c r="A87" s="25">
        <v>76</v>
      </c>
      <c r="B87" s="12" t="s">
        <v>143</v>
      </c>
      <c r="C87" s="10" t="s">
        <v>239</v>
      </c>
      <c r="D87" s="44">
        <f t="shared" si="4"/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71">
        <f t="shared" si="5"/>
        <v>0</v>
      </c>
      <c r="K87" s="59">
        <v>0</v>
      </c>
      <c r="L87" s="59">
        <v>0</v>
      </c>
    </row>
    <row r="88" spans="1:12" s="1" customFormat="1" x14ac:dyDescent="0.2">
      <c r="A88" s="25">
        <v>77</v>
      </c>
      <c r="B88" s="12" t="s">
        <v>144</v>
      </c>
      <c r="C88" s="21" t="s">
        <v>360</v>
      </c>
      <c r="D88" s="44">
        <f t="shared" si="4"/>
        <v>2462200</v>
      </c>
      <c r="E88" s="59">
        <v>0</v>
      </c>
      <c r="F88" s="59">
        <v>0</v>
      </c>
      <c r="G88" s="59">
        <v>0</v>
      </c>
      <c r="H88" s="59">
        <v>2462200</v>
      </c>
      <c r="I88" s="59">
        <v>0</v>
      </c>
      <c r="J88" s="71">
        <f t="shared" si="5"/>
        <v>0</v>
      </c>
      <c r="K88" s="59">
        <v>0</v>
      </c>
      <c r="L88" s="59">
        <v>0</v>
      </c>
    </row>
    <row r="89" spans="1:12" s="1" customFormat="1" x14ac:dyDescent="0.2">
      <c r="A89" s="25">
        <v>78</v>
      </c>
      <c r="B89" s="14" t="s">
        <v>145</v>
      </c>
      <c r="C89" s="10" t="s">
        <v>272</v>
      </c>
      <c r="D89" s="44">
        <f t="shared" si="4"/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71">
        <f t="shared" si="5"/>
        <v>0</v>
      </c>
      <c r="K89" s="59">
        <v>0</v>
      </c>
      <c r="L89" s="59">
        <v>0</v>
      </c>
    </row>
    <row r="90" spans="1:12" s="1" customFormat="1" ht="24" x14ac:dyDescent="0.2">
      <c r="A90" s="169">
        <v>79</v>
      </c>
      <c r="B90" s="172" t="s">
        <v>146</v>
      </c>
      <c r="C90" s="17" t="s">
        <v>259</v>
      </c>
      <c r="D90" s="44">
        <f t="shared" si="4"/>
        <v>309552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71">
        <f t="shared" si="5"/>
        <v>309552</v>
      </c>
      <c r="K90" s="59">
        <v>120305</v>
      </c>
      <c r="L90" s="59">
        <v>189247</v>
      </c>
    </row>
    <row r="91" spans="1:12" s="1" customFormat="1" ht="36" x14ac:dyDescent="0.2">
      <c r="A91" s="170"/>
      <c r="B91" s="173"/>
      <c r="C91" s="10" t="s">
        <v>358</v>
      </c>
      <c r="D91" s="44">
        <f t="shared" si="4"/>
        <v>309552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71">
        <f t="shared" si="5"/>
        <v>309552</v>
      </c>
      <c r="K91" s="59">
        <v>120305</v>
      </c>
      <c r="L91" s="59">
        <v>189247</v>
      </c>
    </row>
    <row r="92" spans="1:12" s="1" customFormat="1" ht="24" x14ac:dyDescent="0.2">
      <c r="A92" s="170"/>
      <c r="B92" s="173"/>
      <c r="C92" s="10" t="s">
        <v>260</v>
      </c>
      <c r="D92" s="44">
        <f t="shared" si="4"/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71">
        <f t="shared" si="5"/>
        <v>0</v>
      </c>
      <c r="K92" s="59">
        <v>0</v>
      </c>
      <c r="L92" s="59">
        <v>0</v>
      </c>
    </row>
    <row r="93" spans="1:12" s="1" customFormat="1" ht="36" x14ac:dyDescent="0.2">
      <c r="A93" s="171"/>
      <c r="B93" s="174"/>
      <c r="C93" s="28" t="s">
        <v>359</v>
      </c>
      <c r="D93" s="44">
        <f t="shared" si="4"/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71">
        <f t="shared" si="5"/>
        <v>0</v>
      </c>
      <c r="K93" s="59">
        <v>0</v>
      </c>
      <c r="L93" s="59">
        <v>0</v>
      </c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4"/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71">
        <f t="shared" si="5"/>
        <v>0</v>
      </c>
      <c r="K94" s="59">
        <v>0</v>
      </c>
      <c r="L94" s="59">
        <v>0</v>
      </c>
    </row>
    <row r="95" spans="1:12" s="1" customFormat="1" x14ac:dyDescent="0.2">
      <c r="A95" s="25">
        <v>81</v>
      </c>
      <c r="B95" s="14" t="s">
        <v>148</v>
      </c>
      <c r="C95" s="10" t="s">
        <v>149</v>
      </c>
      <c r="D95" s="44">
        <f t="shared" si="4"/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71">
        <f t="shared" si="5"/>
        <v>0</v>
      </c>
      <c r="K95" s="59">
        <v>0</v>
      </c>
      <c r="L95" s="59">
        <v>0</v>
      </c>
    </row>
    <row r="96" spans="1:12" s="1" customFormat="1" x14ac:dyDescent="0.2">
      <c r="A96" s="25">
        <v>82</v>
      </c>
      <c r="B96" s="26" t="s">
        <v>150</v>
      </c>
      <c r="C96" s="10" t="s">
        <v>151</v>
      </c>
      <c r="D96" s="44">
        <f t="shared" si="4"/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71">
        <f t="shared" si="5"/>
        <v>0</v>
      </c>
      <c r="K96" s="59">
        <v>0</v>
      </c>
      <c r="L96" s="59">
        <v>0</v>
      </c>
    </row>
    <row r="97" spans="1:12" s="1" customFormat="1" x14ac:dyDescent="0.2">
      <c r="A97" s="25">
        <v>83</v>
      </c>
      <c r="B97" s="14" t="s">
        <v>152</v>
      </c>
      <c r="C97" s="10" t="s">
        <v>28</v>
      </c>
      <c r="D97" s="44">
        <f t="shared" si="4"/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71">
        <f t="shared" si="5"/>
        <v>0</v>
      </c>
      <c r="K97" s="59">
        <v>0</v>
      </c>
      <c r="L97" s="59">
        <v>0</v>
      </c>
    </row>
    <row r="98" spans="1:12" s="1" customFormat="1" x14ac:dyDescent="0.2">
      <c r="A98" s="25">
        <v>84</v>
      </c>
      <c r="B98" s="26" t="s">
        <v>153</v>
      </c>
      <c r="C98" s="10" t="s">
        <v>12</v>
      </c>
      <c r="D98" s="44">
        <f t="shared" si="4"/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71">
        <f t="shared" si="5"/>
        <v>0</v>
      </c>
      <c r="K98" s="59">
        <v>0</v>
      </c>
      <c r="L98" s="59">
        <v>0</v>
      </c>
    </row>
    <row r="99" spans="1:12" s="1" customFormat="1" x14ac:dyDescent="0.2">
      <c r="A99" s="25">
        <v>85</v>
      </c>
      <c r="B99" s="26" t="s">
        <v>154</v>
      </c>
      <c r="C99" s="10" t="s">
        <v>27</v>
      </c>
      <c r="D99" s="44">
        <f t="shared" si="4"/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71">
        <f t="shared" si="5"/>
        <v>0</v>
      </c>
      <c r="K99" s="59">
        <v>0</v>
      </c>
      <c r="L99" s="59">
        <v>0</v>
      </c>
    </row>
    <row r="100" spans="1:12" s="1" customFormat="1" x14ac:dyDescent="0.2">
      <c r="A100" s="25">
        <v>86</v>
      </c>
      <c r="B100" s="14" t="s">
        <v>155</v>
      </c>
      <c r="C100" s="10" t="s">
        <v>45</v>
      </c>
      <c r="D100" s="44">
        <f t="shared" si="4"/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71">
        <f t="shared" si="5"/>
        <v>0</v>
      </c>
      <c r="K100" s="59">
        <v>0</v>
      </c>
      <c r="L100" s="59">
        <v>0</v>
      </c>
    </row>
    <row r="101" spans="1:12" s="1" customFormat="1" x14ac:dyDescent="0.2">
      <c r="A101" s="25">
        <v>87</v>
      </c>
      <c r="B101" s="14" t="s">
        <v>156</v>
      </c>
      <c r="C101" s="10" t="s">
        <v>33</v>
      </c>
      <c r="D101" s="44">
        <f t="shared" si="4"/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71">
        <f t="shared" si="5"/>
        <v>0</v>
      </c>
      <c r="K101" s="59">
        <v>0</v>
      </c>
      <c r="L101" s="59">
        <v>0</v>
      </c>
    </row>
    <row r="102" spans="1:12" s="1" customFormat="1" x14ac:dyDescent="0.2">
      <c r="A102" s="25">
        <v>88</v>
      </c>
      <c r="B102" s="12" t="s">
        <v>157</v>
      </c>
      <c r="C102" s="10" t="s">
        <v>29</v>
      </c>
      <c r="D102" s="44">
        <f t="shared" si="4"/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71">
        <f t="shared" si="5"/>
        <v>0</v>
      </c>
      <c r="K102" s="59">
        <v>0</v>
      </c>
      <c r="L102" s="59">
        <v>0</v>
      </c>
    </row>
    <row r="103" spans="1:12" s="1" customFormat="1" x14ac:dyDescent="0.2">
      <c r="A103" s="25">
        <v>89</v>
      </c>
      <c r="B103" s="12" t="s">
        <v>158</v>
      </c>
      <c r="C103" s="10" t="s">
        <v>30</v>
      </c>
      <c r="D103" s="44">
        <f t="shared" si="4"/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71">
        <f t="shared" si="5"/>
        <v>0</v>
      </c>
      <c r="K103" s="59">
        <v>0</v>
      </c>
      <c r="L103" s="59">
        <v>0</v>
      </c>
    </row>
    <row r="104" spans="1:12" s="1" customFormat="1" x14ac:dyDescent="0.2">
      <c r="A104" s="25">
        <v>90</v>
      </c>
      <c r="B104" s="26" t="s">
        <v>159</v>
      </c>
      <c r="C104" s="10" t="s">
        <v>14</v>
      </c>
      <c r="D104" s="44">
        <f t="shared" si="4"/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71">
        <f t="shared" si="5"/>
        <v>0</v>
      </c>
      <c r="K104" s="59">
        <v>0</v>
      </c>
      <c r="L104" s="59">
        <v>0</v>
      </c>
    </row>
    <row r="105" spans="1:12" s="1" customFormat="1" x14ac:dyDescent="0.2">
      <c r="A105" s="25">
        <v>91</v>
      </c>
      <c r="B105" s="12" t="s">
        <v>160</v>
      </c>
      <c r="C105" s="10" t="s">
        <v>31</v>
      </c>
      <c r="D105" s="44">
        <f t="shared" si="4"/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71">
        <f t="shared" si="5"/>
        <v>0</v>
      </c>
      <c r="K105" s="59">
        <v>0</v>
      </c>
      <c r="L105" s="59">
        <v>0</v>
      </c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4"/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71">
        <f t="shared" si="5"/>
        <v>0</v>
      </c>
      <c r="K106" s="59">
        <v>0</v>
      </c>
      <c r="L106" s="59">
        <v>0</v>
      </c>
    </row>
    <row r="107" spans="1:12" s="22" customFormat="1" x14ac:dyDescent="0.2">
      <c r="A107" s="25">
        <v>93</v>
      </c>
      <c r="B107" s="24" t="s">
        <v>162</v>
      </c>
      <c r="C107" s="21" t="s">
        <v>13</v>
      </c>
      <c r="D107" s="44">
        <f t="shared" si="4"/>
        <v>1194000</v>
      </c>
      <c r="E107" s="59">
        <v>0</v>
      </c>
      <c r="F107" s="59">
        <v>0</v>
      </c>
      <c r="G107" s="59">
        <v>0</v>
      </c>
      <c r="H107" s="59">
        <v>1194000</v>
      </c>
      <c r="I107" s="59">
        <v>0</v>
      </c>
      <c r="J107" s="71">
        <f t="shared" si="5"/>
        <v>0</v>
      </c>
      <c r="K107" s="59">
        <v>0</v>
      </c>
      <c r="L107" s="59">
        <v>0</v>
      </c>
    </row>
    <row r="108" spans="1:12" s="1" customFormat="1" x14ac:dyDescent="0.2">
      <c r="A108" s="25">
        <v>94</v>
      </c>
      <c r="B108" s="26" t="s">
        <v>163</v>
      </c>
      <c r="C108" s="10" t="s">
        <v>32</v>
      </c>
      <c r="D108" s="44">
        <f t="shared" si="4"/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71">
        <f t="shared" si="5"/>
        <v>0</v>
      </c>
      <c r="K108" s="59">
        <v>0</v>
      </c>
      <c r="L108" s="59">
        <v>0</v>
      </c>
    </row>
    <row r="109" spans="1:12" s="1" customFormat="1" x14ac:dyDescent="0.2">
      <c r="A109" s="25">
        <v>95</v>
      </c>
      <c r="B109" s="26" t="s">
        <v>164</v>
      </c>
      <c r="C109" s="10" t="s">
        <v>55</v>
      </c>
      <c r="D109" s="44">
        <f t="shared" si="4"/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71">
        <f t="shared" si="5"/>
        <v>0</v>
      </c>
      <c r="K109" s="59">
        <v>0</v>
      </c>
      <c r="L109" s="59">
        <v>0</v>
      </c>
    </row>
    <row r="110" spans="1:12" s="1" customFormat="1" x14ac:dyDescent="0.2">
      <c r="A110" s="25">
        <v>96</v>
      </c>
      <c r="B110" s="12" t="s">
        <v>165</v>
      </c>
      <c r="C110" s="10" t="s">
        <v>34</v>
      </c>
      <c r="D110" s="44">
        <f t="shared" si="4"/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71">
        <f t="shared" si="5"/>
        <v>0</v>
      </c>
      <c r="K110" s="59">
        <v>0</v>
      </c>
      <c r="L110" s="59">
        <v>0</v>
      </c>
    </row>
    <row r="111" spans="1:12" s="1" customFormat="1" x14ac:dyDescent="0.2">
      <c r="A111" s="25">
        <v>97</v>
      </c>
      <c r="B111" s="14" t="s">
        <v>166</v>
      </c>
      <c r="C111" s="10" t="s">
        <v>229</v>
      </c>
      <c r="D111" s="44">
        <f t="shared" si="4"/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71">
        <f t="shared" si="5"/>
        <v>0</v>
      </c>
      <c r="K111" s="59">
        <v>0</v>
      </c>
      <c r="L111" s="59">
        <v>0</v>
      </c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4"/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71">
        <f t="shared" si="5"/>
        <v>0</v>
      </c>
      <c r="K112" s="59">
        <v>0</v>
      </c>
      <c r="L112" s="59">
        <v>0</v>
      </c>
    </row>
    <row r="113" spans="1:12" s="1" customFormat="1" x14ac:dyDescent="0.2">
      <c r="A113" s="25">
        <v>99</v>
      </c>
      <c r="B113" s="12" t="s">
        <v>169</v>
      </c>
      <c r="C113" s="10" t="s">
        <v>170</v>
      </c>
      <c r="D113" s="44">
        <f t="shared" si="4"/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71">
        <f t="shared" si="5"/>
        <v>0</v>
      </c>
      <c r="K113" s="59">
        <v>0</v>
      </c>
      <c r="L113" s="59">
        <v>0</v>
      </c>
    </row>
    <row r="114" spans="1:12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4"/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71">
        <f t="shared" si="5"/>
        <v>0</v>
      </c>
      <c r="K114" s="59">
        <v>0</v>
      </c>
      <c r="L114" s="59">
        <v>0</v>
      </c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4"/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71">
        <f t="shared" si="5"/>
        <v>0</v>
      </c>
      <c r="K115" s="59">
        <v>0</v>
      </c>
      <c r="L115" s="59">
        <v>0</v>
      </c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4"/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71">
        <f t="shared" si="5"/>
        <v>0</v>
      </c>
      <c r="K116" s="59">
        <v>0</v>
      </c>
      <c r="L116" s="59">
        <v>0</v>
      </c>
    </row>
    <row r="117" spans="1:12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4"/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71">
        <f t="shared" si="5"/>
        <v>0</v>
      </c>
      <c r="K117" s="59">
        <v>0</v>
      </c>
      <c r="L117" s="59">
        <v>0</v>
      </c>
    </row>
    <row r="118" spans="1:12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4"/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71">
        <f t="shared" si="5"/>
        <v>0</v>
      </c>
      <c r="K118" s="59">
        <v>0</v>
      </c>
      <c r="L118" s="59">
        <v>0</v>
      </c>
    </row>
    <row r="119" spans="1:12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4"/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71">
        <f t="shared" si="5"/>
        <v>0</v>
      </c>
      <c r="K119" s="59">
        <v>0</v>
      </c>
      <c r="L119" s="59">
        <v>0</v>
      </c>
    </row>
    <row r="120" spans="1:12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4"/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71">
        <f t="shared" si="5"/>
        <v>0</v>
      </c>
      <c r="K120" s="59">
        <v>0</v>
      </c>
      <c r="L120" s="59">
        <v>0</v>
      </c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4"/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71">
        <f t="shared" si="5"/>
        <v>0</v>
      </c>
      <c r="K121" s="59">
        <v>0</v>
      </c>
      <c r="L121" s="59">
        <v>0</v>
      </c>
    </row>
    <row r="122" spans="1:12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4"/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71">
        <f t="shared" si="5"/>
        <v>0</v>
      </c>
      <c r="K122" s="59">
        <v>0</v>
      </c>
      <c r="L122" s="59">
        <v>0</v>
      </c>
    </row>
    <row r="123" spans="1:12" s="1" customFormat="1" x14ac:dyDescent="0.2">
      <c r="A123" s="25">
        <v>109</v>
      </c>
      <c r="B123" s="26" t="s">
        <v>189</v>
      </c>
      <c r="C123" s="10" t="s">
        <v>275</v>
      </c>
      <c r="D123" s="44">
        <f t="shared" si="4"/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71">
        <f t="shared" si="5"/>
        <v>0</v>
      </c>
      <c r="K123" s="59">
        <v>0</v>
      </c>
      <c r="L123" s="59">
        <v>0</v>
      </c>
    </row>
    <row r="124" spans="1:12" s="1" customFormat="1" ht="14.25" customHeight="1" x14ac:dyDescent="0.2">
      <c r="A124" s="25">
        <v>110</v>
      </c>
      <c r="B124" s="14" t="s">
        <v>190</v>
      </c>
      <c r="C124" s="10" t="s">
        <v>261</v>
      </c>
      <c r="D124" s="44">
        <f t="shared" si="4"/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71">
        <f t="shared" si="5"/>
        <v>0</v>
      </c>
      <c r="K124" s="59">
        <v>0</v>
      </c>
      <c r="L124" s="59">
        <v>0</v>
      </c>
    </row>
    <row r="125" spans="1:12" s="1" customFormat="1" x14ac:dyDescent="0.2">
      <c r="A125" s="25">
        <v>111</v>
      </c>
      <c r="B125" s="14" t="s">
        <v>191</v>
      </c>
      <c r="C125" s="10" t="s">
        <v>391</v>
      </c>
      <c r="D125" s="44">
        <f t="shared" si="4"/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71">
        <f t="shared" si="5"/>
        <v>0</v>
      </c>
      <c r="K125" s="59">
        <v>0</v>
      </c>
      <c r="L125" s="59">
        <v>0</v>
      </c>
    </row>
    <row r="126" spans="1:12" s="1" customFormat="1" x14ac:dyDescent="0.2">
      <c r="A126" s="25">
        <v>112</v>
      </c>
      <c r="B126" s="14" t="s">
        <v>192</v>
      </c>
      <c r="C126" s="10" t="s">
        <v>193</v>
      </c>
      <c r="D126" s="44">
        <f t="shared" si="4"/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71">
        <f t="shared" si="5"/>
        <v>0</v>
      </c>
      <c r="K126" s="59">
        <v>0</v>
      </c>
      <c r="L126" s="59">
        <v>0</v>
      </c>
    </row>
    <row r="127" spans="1:12" s="1" customFormat="1" ht="13.5" customHeight="1" x14ac:dyDescent="0.2">
      <c r="A127" s="25">
        <v>113</v>
      </c>
      <c r="B127" s="14" t="s">
        <v>194</v>
      </c>
      <c r="C127" s="10" t="s">
        <v>400</v>
      </c>
      <c r="D127" s="44">
        <f t="shared" si="4"/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71">
        <f t="shared" si="5"/>
        <v>0</v>
      </c>
      <c r="K127" s="59">
        <v>0</v>
      </c>
      <c r="L127" s="59">
        <v>0</v>
      </c>
    </row>
    <row r="128" spans="1:12" s="1" customFormat="1" x14ac:dyDescent="0.2">
      <c r="A128" s="25">
        <v>114</v>
      </c>
      <c r="B128" s="26" t="s">
        <v>195</v>
      </c>
      <c r="C128" s="10" t="s">
        <v>196</v>
      </c>
      <c r="D128" s="44">
        <f t="shared" si="4"/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71">
        <f t="shared" si="5"/>
        <v>0</v>
      </c>
      <c r="K128" s="59">
        <v>0</v>
      </c>
      <c r="L128" s="59">
        <v>0</v>
      </c>
    </row>
    <row r="129" spans="1:12" s="1" customFormat="1" ht="24" x14ac:dyDescent="0.2">
      <c r="A129" s="25">
        <v>115</v>
      </c>
      <c r="B129" s="26" t="s">
        <v>197</v>
      </c>
      <c r="C129" s="54" t="s">
        <v>357</v>
      </c>
      <c r="D129" s="44">
        <f t="shared" si="4"/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71">
        <f t="shared" si="5"/>
        <v>0</v>
      </c>
      <c r="K129" s="59">
        <v>0</v>
      </c>
      <c r="L129" s="59">
        <v>0</v>
      </c>
    </row>
    <row r="130" spans="1:12" s="1" customFormat="1" x14ac:dyDescent="0.2">
      <c r="A130" s="25">
        <v>116</v>
      </c>
      <c r="B130" s="26" t="s">
        <v>198</v>
      </c>
      <c r="C130" s="10" t="s">
        <v>235</v>
      </c>
      <c r="D130" s="44">
        <f t="shared" si="4"/>
        <v>17723958</v>
      </c>
      <c r="E130" s="59">
        <v>8601870</v>
      </c>
      <c r="F130" s="59">
        <v>0</v>
      </c>
      <c r="G130" s="59">
        <v>0</v>
      </c>
      <c r="H130" s="59">
        <v>0</v>
      </c>
      <c r="I130" s="59">
        <v>0</v>
      </c>
      <c r="J130" s="71">
        <f t="shared" si="5"/>
        <v>9122088</v>
      </c>
      <c r="K130" s="59">
        <v>3545225</v>
      </c>
      <c r="L130" s="59">
        <v>5576863</v>
      </c>
    </row>
    <row r="131" spans="1:12" ht="10.5" customHeight="1" x14ac:dyDescent="0.2">
      <c r="A131" s="25">
        <v>117</v>
      </c>
      <c r="B131" s="26" t="s">
        <v>199</v>
      </c>
      <c r="C131" s="10" t="s">
        <v>200</v>
      </c>
      <c r="D131" s="44">
        <f t="shared" ref="D131:D148" si="6">SUM(E131:J131)</f>
        <v>15675200</v>
      </c>
      <c r="E131" s="59">
        <v>15551200</v>
      </c>
      <c r="F131" s="59">
        <v>124000</v>
      </c>
      <c r="G131" s="59">
        <v>0</v>
      </c>
      <c r="H131" s="59">
        <v>0</v>
      </c>
      <c r="I131" s="59">
        <v>0</v>
      </c>
      <c r="J131" s="71">
        <f t="shared" ref="J131:J148" si="7">K131+L131</f>
        <v>0</v>
      </c>
      <c r="K131" s="59">
        <v>0</v>
      </c>
      <c r="L131" s="59">
        <v>0</v>
      </c>
    </row>
    <row r="132" spans="1:12" s="1" customFormat="1" x14ac:dyDescent="0.2">
      <c r="A132" s="25">
        <v>118</v>
      </c>
      <c r="B132" s="26" t="s">
        <v>201</v>
      </c>
      <c r="C132" s="10" t="s">
        <v>42</v>
      </c>
      <c r="D132" s="44">
        <f t="shared" si="6"/>
        <v>2867010</v>
      </c>
      <c r="E132" s="59">
        <v>2867010</v>
      </c>
      <c r="F132" s="59">
        <v>0</v>
      </c>
      <c r="G132" s="59">
        <v>0</v>
      </c>
      <c r="H132" s="59">
        <v>0</v>
      </c>
      <c r="I132" s="59">
        <v>0</v>
      </c>
      <c r="J132" s="71">
        <f t="shared" si="7"/>
        <v>0</v>
      </c>
      <c r="K132" s="59">
        <v>0</v>
      </c>
      <c r="L132" s="59">
        <v>0</v>
      </c>
    </row>
    <row r="133" spans="1:12" s="1" customFormat="1" x14ac:dyDescent="0.2">
      <c r="A133" s="25">
        <v>119</v>
      </c>
      <c r="B133" s="12" t="s">
        <v>202</v>
      </c>
      <c r="C133" s="10" t="s">
        <v>48</v>
      </c>
      <c r="D133" s="44">
        <f t="shared" si="6"/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71">
        <f t="shared" si="7"/>
        <v>0</v>
      </c>
      <c r="K133" s="59">
        <v>0</v>
      </c>
      <c r="L133" s="59">
        <v>0</v>
      </c>
    </row>
    <row r="134" spans="1:12" s="1" customFormat="1" x14ac:dyDescent="0.2">
      <c r="A134" s="25">
        <v>120</v>
      </c>
      <c r="B134" s="12" t="s">
        <v>203</v>
      </c>
      <c r="C134" s="10" t="s">
        <v>238</v>
      </c>
      <c r="D134" s="44">
        <f t="shared" si="6"/>
        <v>0</v>
      </c>
      <c r="E134" s="59">
        <v>0</v>
      </c>
      <c r="F134" s="59">
        <v>0</v>
      </c>
      <c r="G134" s="59">
        <v>0</v>
      </c>
      <c r="H134" s="59">
        <v>0</v>
      </c>
      <c r="I134" s="59">
        <v>0</v>
      </c>
      <c r="J134" s="71">
        <f t="shared" si="7"/>
        <v>0</v>
      </c>
      <c r="K134" s="59">
        <v>0</v>
      </c>
      <c r="L134" s="59">
        <v>0</v>
      </c>
    </row>
    <row r="135" spans="1:12" s="1" customFormat="1" x14ac:dyDescent="0.2">
      <c r="A135" s="25">
        <v>121</v>
      </c>
      <c r="B135" s="12" t="s">
        <v>204</v>
      </c>
      <c r="C135" s="10" t="s">
        <v>50</v>
      </c>
      <c r="D135" s="44">
        <f t="shared" si="6"/>
        <v>7252200</v>
      </c>
      <c r="E135" s="59">
        <v>0</v>
      </c>
      <c r="F135" s="59">
        <v>0</v>
      </c>
      <c r="G135" s="59">
        <v>0</v>
      </c>
      <c r="H135" s="59">
        <v>7252200</v>
      </c>
      <c r="I135" s="59">
        <v>0</v>
      </c>
      <c r="J135" s="71">
        <f t="shared" si="7"/>
        <v>0</v>
      </c>
      <c r="K135" s="59">
        <v>0</v>
      </c>
      <c r="L135" s="59">
        <v>0</v>
      </c>
    </row>
    <row r="136" spans="1:12" s="1" customFormat="1" x14ac:dyDescent="0.2">
      <c r="A136" s="25">
        <v>122</v>
      </c>
      <c r="B136" s="26" t="s">
        <v>205</v>
      </c>
      <c r="C136" s="10" t="s">
        <v>49</v>
      </c>
      <c r="D136" s="44">
        <f t="shared" si="6"/>
        <v>23229186</v>
      </c>
      <c r="E136" s="59">
        <v>0</v>
      </c>
      <c r="F136" s="59">
        <v>0</v>
      </c>
      <c r="G136" s="59">
        <v>0</v>
      </c>
      <c r="H136" s="59">
        <v>3780400</v>
      </c>
      <c r="I136" s="59">
        <v>1796300</v>
      </c>
      <c r="J136" s="71">
        <f t="shared" si="7"/>
        <v>17652486</v>
      </c>
      <c r="K136" s="59">
        <v>6860494</v>
      </c>
      <c r="L136" s="59">
        <v>10791992</v>
      </c>
    </row>
    <row r="137" spans="1:12" s="1" customFormat="1" x14ac:dyDescent="0.2">
      <c r="A137" s="25">
        <v>123</v>
      </c>
      <c r="B137" s="26" t="s">
        <v>206</v>
      </c>
      <c r="C137" s="10" t="s">
        <v>207</v>
      </c>
      <c r="D137" s="44">
        <f t="shared" si="6"/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71">
        <f t="shared" si="7"/>
        <v>0</v>
      </c>
      <c r="K137" s="59">
        <v>0</v>
      </c>
      <c r="L137" s="59">
        <v>0</v>
      </c>
    </row>
    <row r="138" spans="1:12" s="1" customFormat="1" x14ac:dyDescent="0.2">
      <c r="A138" s="25">
        <v>124</v>
      </c>
      <c r="B138" s="26" t="s">
        <v>208</v>
      </c>
      <c r="C138" s="10" t="s">
        <v>43</v>
      </c>
      <c r="D138" s="44">
        <f t="shared" si="6"/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71">
        <f t="shared" si="7"/>
        <v>0</v>
      </c>
      <c r="K138" s="59">
        <v>0</v>
      </c>
      <c r="L138" s="59">
        <v>0</v>
      </c>
    </row>
    <row r="139" spans="1:12" s="1" customFormat="1" x14ac:dyDescent="0.2">
      <c r="A139" s="25">
        <v>125</v>
      </c>
      <c r="B139" s="12" t="s">
        <v>209</v>
      </c>
      <c r="C139" s="10" t="s">
        <v>237</v>
      </c>
      <c r="D139" s="44">
        <f t="shared" si="6"/>
        <v>6906104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71">
        <f t="shared" si="7"/>
        <v>6906104</v>
      </c>
      <c r="K139" s="59">
        <v>2684001</v>
      </c>
      <c r="L139" s="59">
        <v>4222103</v>
      </c>
    </row>
    <row r="140" spans="1:12" s="1" customFormat="1" x14ac:dyDescent="0.2">
      <c r="A140" s="25">
        <v>126</v>
      </c>
      <c r="B140" s="14" t="s">
        <v>210</v>
      </c>
      <c r="C140" s="10" t="s">
        <v>211</v>
      </c>
      <c r="D140" s="44">
        <f t="shared" si="6"/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71">
        <f t="shared" si="7"/>
        <v>0</v>
      </c>
      <c r="K140" s="59">
        <v>0</v>
      </c>
      <c r="L140" s="59">
        <v>0</v>
      </c>
    </row>
    <row r="141" spans="1:12" x14ac:dyDescent="0.2">
      <c r="A141" s="25">
        <v>127</v>
      </c>
      <c r="B141" s="26" t="s">
        <v>212</v>
      </c>
      <c r="C141" s="10" t="s">
        <v>213</v>
      </c>
      <c r="D141" s="44">
        <f t="shared" si="6"/>
        <v>14329652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71">
        <f t="shared" si="7"/>
        <v>14329652</v>
      </c>
      <c r="K141" s="59">
        <v>5569102</v>
      </c>
      <c r="L141" s="59">
        <v>8760550</v>
      </c>
    </row>
    <row r="142" spans="1:12" x14ac:dyDescent="0.2">
      <c r="A142" s="25">
        <v>128</v>
      </c>
      <c r="B142" s="12" t="s">
        <v>214</v>
      </c>
      <c r="C142" s="10" t="s">
        <v>215</v>
      </c>
      <c r="D142" s="44">
        <f t="shared" si="6"/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71">
        <f t="shared" si="7"/>
        <v>0</v>
      </c>
      <c r="K142" s="59">
        <v>0</v>
      </c>
      <c r="L142" s="59">
        <v>0</v>
      </c>
    </row>
    <row r="143" spans="1:12" ht="12.75" x14ac:dyDescent="0.2">
      <c r="A143" s="25">
        <v>129</v>
      </c>
      <c r="B143" s="20" t="s">
        <v>216</v>
      </c>
      <c r="C143" s="13" t="s">
        <v>217</v>
      </c>
      <c r="D143" s="44">
        <f t="shared" si="6"/>
        <v>434076953</v>
      </c>
      <c r="E143" s="59">
        <v>0</v>
      </c>
      <c r="F143" s="59">
        <v>0</v>
      </c>
      <c r="G143" s="59">
        <v>434076953</v>
      </c>
      <c r="H143" s="59">
        <v>0</v>
      </c>
      <c r="I143" s="59">
        <v>0</v>
      </c>
      <c r="J143" s="71">
        <f t="shared" si="7"/>
        <v>0</v>
      </c>
      <c r="K143" s="59">
        <v>0</v>
      </c>
      <c r="L143" s="59">
        <v>0</v>
      </c>
    </row>
    <row r="144" spans="1:12" ht="12.75" x14ac:dyDescent="0.2">
      <c r="A144" s="25">
        <v>130</v>
      </c>
      <c r="B144" s="36" t="s">
        <v>263</v>
      </c>
      <c r="C144" s="37" t="s">
        <v>264</v>
      </c>
      <c r="D144" s="44">
        <f t="shared" si="6"/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  <c r="J144" s="71">
        <f t="shared" si="7"/>
        <v>0</v>
      </c>
      <c r="K144" s="59">
        <v>0</v>
      </c>
      <c r="L144" s="59">
        <v>0</v>
      </c>
    </row>
    <row r="145" spans="1:62" ht="12.75" x14ac:dyDescent="0.2">
      <c r="A145" s="25">
        <v>131</v>
      </c>
      <c r="B145" s="38" t="s">
        <v>265</v>
      </c>
      <c r="C145" s="39" t="s">
        <v>266</v>
      </c>
      <c r="D145" s="44">
        <f t="shared" si="6"/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71">
        <f t="shared" si="7"/>
        <v>0</v>
      </c>
      <c r="K145" s="59">
        <v>0</v>
      </c>
      <c r="L145" s="59">
        <v>0</v>
      </c>
    </row>
    <row r="146" spans="1:62" ht="12.75" x14ac:dyDescent="0.2">
      <c r="A146" s="25">
        <v>132</v>
      </c>
      <c r="B146" s="40" t="s">
        <v>267</v>
      </c>
      <c r="C146" s="41" t="s">
        <v>268</v>
      </c>
      <c r="D146" s="44">
        <f t="shared" si="6"/>
        <v>0</v>
      </c>
      <c r="E146" s="59">
        <v>0</v>
      </c>
      <c r="F146" s="59">
        <v>0</v>
      </c>
      <c r="G146" s="59">
        <v>0</v>
      </c>
      <c r="H146" s="59">
        <v>0</v>
      </c>
      <c r="I146" s="59">
        <v>0</v>
      </c>
      <c r="J146" s="71">
        <f t="shared" si="7"/>
        <v>0</v>
      </c>
      <c r="K146" s="59">
        <v>0</v>
      </c>
      <c r="L146" s="59">
        <v>0</v>
      </c>
    </row>
    <row r="147" spans="1:62" x14ac:dyDescent="0.2">
      <c r="A147" s="25">
        <v>133</v>
      </c>
      <c r="B147" s="25" t="s">
        <v>273</v>
      </c>
      <c r="C147" s="42" t="s">
        <v>274</v>
      </c>
      <c r="D147" s="44">
        <f t="shared" si="6"/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71">
        <f t="shared" si="7"/>
        <v>0</v>
      </c>
      <c r="K147" s="59">
        <v>0</v>
      </c>
      <c r="L147" s="59">
        <v>0</v>
      </c>
    </row>
    <row r="148" spans="1:62" x14ac:dyDescent="0.2">
      <c r="A148" s="25">
        <v>134</v>
      </c>
      <c r="B148" s="94" t="s">
        <v>367</v>
      </c>
      <c r="C148" s="42" t="s">
        <v>366</v>
      </c>
      <c r="D148" s="44">
        <f t="shared" si="6"/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71">
        <f t="shared" si="7"/>
        <v>0</v>
      </c>
      <c r="K148" s="59">
        <v>0</v>
      </c>
      <c r="L148" s="59">
        <v>0</v>
      </c>
    </row>
    <row r="149" spans="1:62" s="4" customFormat="1" x14ac:dyDescent="0.2">
      <c r="A149" s="25">
        <v>135</v>
      </c>
      <c r="B149" s="91" t="s">
        <v>395</v>
      </c>
      <c r="C149" s="42" t="s">
        <v>389</v>
      </c>
      <c r="D149" s="44">
        <f t="shared" ref="D149" si="8">SUM(E149:J149)</f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71">
        <f t="shared" ref="J149" si="9">K149+L149</f>
        <v>0</v>
      </c>
      <c r="K149" s="59">
        <v>0</v>
      </c>
      <c r="L149" s="59"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</row>
    <row r="150" spans="1:62" s="4" customFormat="1" x14ac:dyDescent="0.2">
      <c r="A150" s="6"/>
      <c r="B150" s="6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</row>
    <row r="151" spans="1:62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</row>
    <row r="153" spans="1:62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</row>
    <row r="154" spans="1:62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</row>
  </sheetData>
  <mergeCells count="18">
    <mergeCell ref="A90:A93"/>
    <mergeCell ref="B90:B93"/>
    <mergeCell ref="H5:H7"/>
    <mergeCell ref="A4:A7"/>
    <mergeCell ref="B4:B7"/>
    <mergeCell ref="C4:C7"/>
    <mergeCell ref="D4:D7"/>
    <mergeCell ref="E5:E7"/>
    <mergeCell ref="F5:F7"/>
    <mergeCell ref="G5:G7"/>
    <mergeCell ref="A8:C8"/>
    <mergeCell ref="A11:C11"/>
    <mergeCell ref="E4:L4"/>
    <mergeCell ref="J5:L5"/>
    <mergeCell ref="J6:J7"/>
    <mergeCell ref="K6:L6"/>
    <mergeCell ref="A2:L2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A154"/>
  <sheetViews>
    <sheetView zoomScale="98" zoomScaleNormal="98" workbookViewId="0">
      <selection activeCell="D8" sqref="D8"/>
    </sheetView>
  </sheetViews>
  <sheetFormatPr defaultRowHeight="12" x14ac:dyDescent="0.2"/>
  <cols>
    <col min="1" max="1" width="4.7109375" style="79" customWidth="1"/>
    <col min="2" max="2" width="9.28515625" style="79" customWidth="1"/>
    <col min="3" max="3" width="39.5703125" style="7" customWidth="1"/>
    <col min="4" max="4" width="13.5703125" style="77" customWidth="1"/>
    <col min="5" max="16384" width="9.140625" style="1"/>
  </cols>
  <sheetData>
    <row r="2" spans="1:4" ht="36" customHeight="1" x14ac:dyDescent="0.2">
      <c r="A2" s="208" t="s">
        <v>378</v>
      </c>
      <c r="B2" s="208"/>
      <c r="C2" s="208"/>
      <c r="D2" s="208"/>
    </row>
    <row r="3" spans="1:4" x14ac:dyDescent="0.2">
      <c r="C3" s="80"/>
      <c r="D3" s="77" t="s">
        <v>293</v>
      </c>
    </row>
    <row r="4" spans="1:4" s="3" customFormat="1" ht="15.75" customHeight="1" x14ac:dyDescent="0.2">
      <c r="A4" s="199" t="s">
        <v>46</v>
      </c>
      <c r="B4" s="199" t="s">
        <v>58</v>
      </c>
      <c r="C4" s="199" t="s">
        <v>47</v>
      </c>
      <c r="D4" s="237" t="s">
        <v>346</v>
      </c>
    </row>
    <row r="5" spans="1:4" ht="25.5" customHeight="1" x14ac:dyDescent="0.2">
      <c r="A5" s="199"/>
      <c r="B5" s="199"/>
      <c r="C5" s="199"/>
      <c r="D5" s="238"/>
    </row>
    <row r="6" spans="1:4" ht="14.25" customHeight="1" x14ac:dyDescent="0.2">
      <c r="A6" s="199"/>
      <c r="B6" s="199"/>
      <c r="C6" s="199"/>
      <c r="D6" s="238"/>
    </row>
    <row r="7" spans="1:4" ht="21.75" customHeight="1" x14ac:dyDescent="0.2">
      <c r="A7" s="199"/>
      <c r="B7" s="199"/>
      <c r="C7" s="199"/>
      <c r="D7" s="239"/>
    </row>
    <row r="8" spans="1:4" s="3" customFormat="1" x14ac:dyDescent="0.2">
      <c r="A8" s="191" t="s">
        <v>234</v>
      </c>
      <c r="B8" s="191"/>
      <c r="C8" s="191"/>
      <c r="D8" s="45">
        <f>D11+D10+D9</f>
        <v>2655401124</v>
      </c>
    </row>
    <row r="9" spans="1:4" s="3" customFormat="1" ht="11.25" customHeight="1" x14ac:dyDescent="0.2">
      <c r="A9" s="90"/>
      <c r="B9" s="90"/>
      <c r="C9" s="11" t="s">
        <v>56</v>
      </c>
      <c r="D9" s="46">
        <v>13109357</v>
      </c>
    </row>
    <row r="10" spans="1:4" s="3" customFormat="1" ht="11.25" customHeight="1" x14ac:dyDescent="0.2">
      <c r="A10" s="90"/>
      <c r="B10" s="90"/>
      <c r="C10" s="11" t="s">
        <v>262</v>
      </c>
      <c r="D10" s="46"/>
    </row>
    <row r="11" spans="1:4" s="3" customFormat="1" x14ac:dyDescent="0.2">
      <c r="A11" s="191" t="s">
        <v>233</v>
      </c>
      <c r="B11" s="191"/>
      <c r="C11" s="191"/>
      <c r="D11" s="45">
        <f>SUM(D12:D148)-D90</f>
        <v>2642291767</v>
      </c>
    </row>
    <row r="12" spans="1:4" ht="12" customHeight="1" x14ac:dyDescent="0.2">
      <c r="A12" s="25">
        <v>1</v>
      </c>
      <c r="B12" s="12" t="s">
        <v>59</v>
      </c>
      <c r="C12" s="10" t="s">
        <v>44</v>
      </c>
      <c r="D12" s="44">
        <v>44517668</v>
      </c>
    </row>
    <row r="13" spans="1:4" x14ac:dyDescent="0.2">
      <c r="A13" s="25">
        <v>2</v>
      </c>
      <c r="B13" s="14" t="s">
        <v>60</v>
      </c>
      <c r="C13" s="10" t="s">
        <v>218</v>
      </c>
      <c r="D13" s="44">
        <v>45558496</v>
      </c>
    </row>
    <row r="14" spans="1:4" x14ac:dyDescent="0.2">
      <c r="A14" s="25">
        <v>3</v>
      </c>
      <c r="B14" s="26" t="s">
        <v>61</v>
      </c>
      <c r="C14" s="10" t="s">
        <v>5</v>
      </c>
      <c r="D14" s="44">
        <v>32214148</v>
      </c>
    </row>
    <row r="15" spans="1:4" ht="14.25" customHeight="1" x14ac:dyDescent="0.2">
      <c r="A15" s="25">
        <v>4</v>
      </c>
      <c r="B15" s="12" t="s">
        <v>62</v>
      </c>
      <c r="C15" s="10" t="s">
        <v>219</v>
      </c>
      <c r="D15" s="44">
        <v>55522489</v>
      </c>
    </row>
    <row r="16" spans="1:4" x14ac:dyDescent="0.2">
      <c r="A16" s="25">
        <v>5</v>
      </c>
      <c r="B16" s="12" t="s">
        <v>63</v>
      </c>
      <c r="C16" s="10" t="s">
        <v>8</v>
      </c>
      <c r="D16" s="44">
        <v>44762731</v>
      </c>
    </row>
    <row r="17" spans="1:4" x14ac:dyDescent="0.2">
      <c r="A17" s="25">
        <v>6</v>
      </c>
      <c r="B17" s="26" t="s">
        <v>64</v>
      </c>
      <c r="C17" s="10" t="s">
        <v>65</v>
      </c>
      <c r="D17" s="44">
        <v>4643205</v>
      </c>
    </row>
    <row r="18" spans="1:4" x14ac:dyDescent="0.2">
      <c r="A18" s="25">
        <v>7</v>
      </c>
      <c r="B18" s="12" t="s">
        <v>66</v>
      </c>
      <c r="C18" s="10" t="s">
        <v>220</v>
      </c>
      <c r="D18" s="44">
        <v>43725311</v>
      </c>
    </row>
    <row r="19" spans="1:4" x14ac:dyDescent="0.2">
      <c r="A19" s="25">
        <v>8</v>
      </c>
      <c r="B19" s="26" t="s">
        <v>67</v>
      </c>
      <c r="C19" s="10" t="s">
        <v>17</v>
      </c>
      <c r="D19" s="44">
        <v>38110310</v>
      </c>
    </row>
    <row r="20" spans="1:4" x14ac:dyDescent="0.2">
      <c r="A20" s="25">
        <v>9</v>
      </c>
      <c r="B20" s="26" t="s">
        <v>68</v>
      </c>
      <c r="C20" s="10" t="s">
        <v>6</v>
      </c>
      <c r="D20" s="44">
        <v>63437475</v>
      </c>
    </row>
    <row r="21" spans="1:4" x14ac:dyDescent="0.2">
      <c r="A21" s="25">
        <v>10</v>
      </c>
      <c r="B21" s="26" t="s">
        <v>69</v>
      </c>
      <c r="C21" s="10" t="s">
        <v>18</v>
      </c>
      <c r="D21" s="44">
        <v>42353265</v>
      </c>
    </row>
    <row r="22" spans="1:4" x14ac:dyDescent="0.2">
      <c r="A22" s="25">
        <v>11</v>
      </c>
      <c r="B22" s="26" t="s">
        <v>70</v>
      </c>
      <c r="C22" s="10" t="s">
        <v>7</v>
      </c>
      <c r="D22" s="44">
        <v>41565485</v>
      </c>
    </row>
    <row r="23" spans="1:4" x14ac:dyDescent="0.2">
      <c r="A23" s="25">
        <v>12</v>
      </c>
      <c r="B23" s="26" t="s">
        <v>71</v>
      </c>
      <c r="C23" s="10" t="s">
        <v>19</v>
      </c>
      <c r="D23" s="44">
        <v>60135776</v>
      </c>
    </row>
    <row r="24" spans="1:4" x14ac:dyDescent="0.2">
      <c r="A24" s="25">
        <v>13</v>
      </c>
      <c r="B24" s="26" t="s">
        <v>241</v>
      </c>
      <c r="C24" s="10" t="s">
        <v>242</v>
      </c>
      <c r="D24" s="44">
        <v>0</v>
      </c>
    </row>
    <row r="25" spans="1:4" x14ac:dyDescent="0.2">
      <c r="A25" s="25">
        <v>14</v>
      </c>
      <c r="B25" s="26" t="s">
        <v>72</v>
      </c>
      <c r="C25" s="10" t="s">
        <v>22</v>
      </c>
      <c r="D25" s="44">
        <v>45924660</v>
      </c>
    </row>
    <row r="26" spans="1:4" x14ac:dyDescent="0.2">
      <c r="A26" s="25">
        <v>15</v>
      </c>
      <c r="B26" s="26" t="s">
        <v>73</v>
      </c>
      <c r="C26" s="10" t="s">
        <v>10</v>
      </c>
      <c r="D26" s="44">
        <v>76209612</v>
      </c>
    </row>
    <row r="27" spans="1:4" x14ac:dyDescent="0.2">
      <c r="A27" s="25">
        <v>16</v>
      </c>
      <c r="B27" s="26" t="s">
        <v>74</v>
      </c>
      <c r="C27" s="10" t="s">
        <v>221</v>
      </c>
      <c r="D27" s="44">
        <v>73142795</v>
      </c>
    </row>
    <row r="28" spans="1:4" x14ac:dyDescent="0.2">
      <c r="A28" s="25">
        <v>17</v>
      </c>
      <c r="B28" s="26" t="s">
        <v>75</v>
      </c>
      <c r="C28" s="10" t="s">
        <v>9</v>
      </c>
      <c r="D28" s="44">
        <v>52560603</v>
      </c>
    </row>
    <row r="29" spans="1:4" x14ac:dyDescent="0.2">
      <c r="A29" s="25">
        <v>18</v>
      </c>
      <c r="B29" s="12" t="s">
        <v>76</v>
      </c>
      <c r="C29" s="10" t="s">
        <v>11</v>
      </c>
      <c r="D29" s="44">
        <v>32569574</v>
      </c>
    </row>
    <row r="30" spans="1:4" x14ac:dyDescent="0.2">
      <c r="A30" s="25">
        <v>19</v>
      </c>
      <c r="B30" s="12" t="s">
        <v>77</v>
      </c>
      <c r="C30" s="10" t="s">
        <v>222</v>
      </c>
      <c r="D30" s="44">
        <v>31018553</v>
      </c>
    </row>
    <row r="31" spans="1:4" x14ac:dyDescent="0.2">
      <c r="A31" s="25">
        <v>20</v>
      </c>
      <c r="B31" s="12" t="s">
        <v>78</v>
      </c>
      <c r="C31" s="10" t="s">
        <v>79</v>
      </c>
      <c r="D31" s="44">
        <v>67379427</v>
      </c>
    </row>
    <row r="32" spans="1:4" x14ac:dyDescent="0.2">
      <c r="A32" s="25">
        <v>21</v>
      </c>
      <c r="B32" s="12" t="s">
        <v>80</v>
      </c>
      <c r="C32" s="10" t="s">
        <v>40</v>
      </c>
      <c r="D32" s="44">
        <v>2694826</v>
      </c>
    </row>
    <row r="33" spans="1:4" x14ac:dyDescent="0.2">
      <c r="A33" s="25">
        <v>22</v>
      </c>
      <c r="B33" s="26" t="s">
        <v>81</v>
      </c>
      <c r="C33" s="10" t="s">
        <v>82</v>
      </c>
      <c r="D33" s="44">
        <v>0</v>
      </c>
    </row>
    <row r="34" spans="1:4" ht="12" customHeight="1" x14ac:dyDescent="0.2">
      <c r="A34" s="25">
        <v>23</v>
      </c>
      <c r="B34" s="26" t="s">
        <v>83</v>
      </c>
      <c r="C34" s="10" t="s">
        <v>84</v>
      </c>
      <c r="D34" s="44">
        <v>0</v>
      </c>
    </row>
    <row r="35" spans="1:4" ht="24" x14ac:dyDescent="0.2">
      <c r="A35" s="25">
        <v>24</v>
      </c>
      <c r="B35" s="26" t="s">
        <v>85</v>
      </c>
      <c r="C35" s="10" t="s">
        <v>86</v>
      </c>
      <c r="D35" s="44">
        <v>0</v>
      </c>
    </row>
    <row r="36" spans="1:4" x14ac:dyDescent="0.2">
      <c r="A36" s="25">
        <v>25</v>
      </c>
      <c r="B36" s="12" t="s">
        <v>87</v>
      </c>
      <c r="C36" s="10" t="s">
        <v>88</v>
      </c>
      <c r="D36" s="44">
        <v>65783909</v>
      </c>
    </row>
    <row r="37" spans="1:4" ht="15.75" customHeight="1" x14ac:dyDescent="0.2">
      <c r="A37" s="25">
        <v>26</v>
      </c>
      <c r="B37" s="26" t="s">
        <v>89</v>
      </c>
      <c r="C37" s="10" t="s">
        <v>90</v>
      </c>
      <c r="D37" s="44">
        <v>0</v>
      </c>
    </row>
    <row r="38" spans="1:4" x14ac:dyDescent="0.2">
      <c r="A38" s="25">
        <v>27</v>
      </c>
      <c r="B38" s="14" t="s">
        <v>91</v>
      </c>
      <c r="C38" s="10" t="s">
        <v>92</v>
      </c>
      <c r="D38" s="44">
        <v>0</v>
      </c>
    </row>
    <row r="39" spans="1:4" x14ac:dyDescent="0.2">
      <c r="A39" s="25">
        <v>28</v>
      </c>
      <c r="B39" s="12" t="s">
        <v>93</v>
      </c>
      <c r="C39" s="43" t="s">
        <v>277</v>
      </c>
      <c r="D39" s="44">
        <v>0</v>
      </c>
    </row>
    <row r="40" spans="1:4" x14ac:dyDescent="0.2">
      <c r="A40" s="25">
        <v>29</v>
      </c>
      <c r="B40" s="14" t="s">
        <v>94</v>
      </c>
      <c r="C40" s="10" t="s">
        <v>41</v>
      </c>
      <c r="D40" s="44">
        <v>51131958</v>
      </c>
    </row>
    <row r="41" spans="1:4" x14ac:dyDescent="0.2">
      <c r="A41" s="25">
        <v>30</v>
      </c>
      <c r="B41" s="12" t="s">
        <v>95</v>
      </c>
      <c r="C41" s="10" t="s">
        <v>39</v>
      </c>
      <c r="D41" s="44">
        <v>0</v>
      </c>
    </row>
    <row r="42" spans="1:4" x14ac:dyDescent="0.2">
      <c r="A42" s="25">
        <v>31</v>
      </c>
      <c r="B42" s="14" t="s">
        <v>96</v>
      </c>
      <c r="C42" s="10" t="s">
        <v>16</v>
      </c>
      <c r="D42" s="44">
        <v>53894532</v>
      </c>
    </row>
    <row r="43" spans="1:4" x14ac:dyDescent="0.2">
      <c r="A43" s="25">
        <v>32</v>
      </c>
      <c r="B43" s="26" t="s">
        <v>97</v>
      </c>
      <c r="C43" s="10" t="s">
        <v>21</v>
      </c>
      <c r="D43" s="44">
        <v>41627858</v>
      </c>
    </row>
    <row r="44" spans="1:4" x14ac:dyDescent="0.2">
      <c r="A44" s="25">
        <v>33</v>
      </c>
      <c r="B44" s="14" t="s">
        <v>98</v>
      </c>
      <c r="C44" s="10" t="s">
        <v>25</v>
      </c>
      <c r="D44" s="44">
        <v>49585373</v>
      </c>
    </row>
    <row r="45" spans="1:4" x14ac:dyDescent="0.2">
      <c r="A45" s="25">
        <v>34</v>
      </c>
      <c r="B45" s="12" t="s">
        <v>99</v>
      </c>
      <c r="C45" s="10" t="s">
        <v>223</v>
      </c>
      <c r="D45" s="44">
        <v>59008124</v>
      </c>
    </row>
    <row r="46" spans="1:4" x14ac:dyDescent="0.2">
      <c r="A46" s="25">
        <v>35</v>
      </c>
      <c r="B46" s="15" t="s">
        <v>100</v>
      </c>
      <c r="C46" s="16" t="s">
        <v>224</v>
      </c>
      <c r="D46" s="44">
        <v>64185912</v>
      </c>
    </row>
    <row r="47" spans="1:4" x14ac:dyDescent="0.2">
      <c r="A47" s="25">
        <v>36</v>
      </c>
      <c r="B47" s="12" t="s">
        <v>101</v>
      </c>
      <c r="C47" s="10" t="s">
        <v>225</v>
      </c>
      <c r="D47" s="44">
        <v>36064547</v>
      </c>
    </row>
    <row r="48" spans="1:4" x14ac:dyDescent="0.2">
      <c r="A48" s="25">
        <v>37</v>
      </c>
      <c r="B48" s="12" t="s">
        <v>102</v>
      </c>
      <c r="C48" s="10" t="s">
        <v>24</v>
      </c>
      <c r="D48" s="44">
        <v>57150056</v>
      </c>
    </row>
    <row r="49" spans="1:4" x14ac:dyDescent="0.2">
      <c r="A49" s="25">
        <v>38</v>
      </c>
      <c r="B49" s="26" t="s">
        <v>103</v>
      </c>
      <c r="C49" s="10" t="s">
        <v>20</v>
      </c>
      <c r="D49" s="44">
        <v>38688360</v>
      </c>
    </row>
    <row r="50" spans="1:4" x14ac:dyDescent="0.2">
      <c r="A50" s="25">
        <v>39</v>
      </c>
      <c r="B50" s="14" t="s">
        <v>104</v>
      </c>
      <c r="C50" s="10" t="s">
        <v>105</v>
      </c>
      <c r="D50" s="44">
        <v>0</v>
      </c>
    </row>
    <row r="51" spans="1:4" x14ac:dyDescent="0.2">
      <c r="A51" s="25">
        <v>40</v>
      </c>
      <c r="B51" s="26" t="s">
        <v>106</v>
      </c>
      <c r="C51" s="10" t="s">
        <v>107</v>
      </c>
      <c r="D51" s="44">
        <v>0</v>
      </c>
    </row>
    <row r="52" spans="1:4" x14ac:dyDescent="0.2">
      <c r="A52" s="25">
        <v>41</v>
      </c>
      <c r="B52" s="12" t="s">
        <v>108</v>
      </c>
      <c r="C52" s="10" t="s">
        <v>230</v>
      </c>
      <c r="D52" s="44">
        <v>52773335</v>
      </c>
    </row>
    <row r="53" spans="1:4" ht="10.5" customHeight="1" x14ac:dyDescent="0.2">
      <c r="A53" s="25">
        <v>42</v>
      </c>
      <c r="B53" s="12" t="s">
        <v>109</v>
      </c>
      <c r="C53" s="10" t="s">
        <v>2</v>
      </c>
      <c r="D53" s="44">
        <v>34141248</v>
      </c>
    </row>
    <row r="54" spans="1:4" x14ac:dyDescent="0.2">
      <c r="A54" s="25">
        <v>43</v>
      </c>
      <c r="B54" s="26" t="s">
        <v>110</v>
      </c>
      <c r="C54" s="10" t="s">
        <v>3</v>
      </c>
      <c r="D54" s="44">
        <v>45851731</v>
      </c>
    </row>
    <row r="55" spans="1:4" x14ac:dyDescent="0.2">
      <c r="A55" s="25">
        <v>44</v>
      </c>
      <c r="B55" s="26" t="s">
        <v>111</v>
      </c>
      <c r="C55" s="10" t="s">
        <v>226</v>
      </c>
      <c r="D55" s="44">
        <v>72790225</v>
      </c>
    </row>
    <row r="56" spans="1:4" x14ac:dyDescent="0.2">
      <c r="A56" s="25">
        <v>45</v>
      </c>
      <c r="B56" s="14" t="s">
        <v>112</v>
      </c>
      <c r="C56" s="10" t="s">
        <v>0</v>
      </c>
      <c r="D56" s="44">
        <v>52293290</v>
      </c>
    </row>
    <row r="57" spans="1:4" ht="10.5" customHeight="1" x14ac:dyDescent="0.2">
      <c r="A57" s="25">
        <v>46</v>
      </c>
      <c r="B57" s="26" t="s">
        <v>113</v>
      </c>
      <c r="C57" s="10" t="s">
        <v>4</v>
      </c>
      <c r="D57" s="44">
        <v>34732238</v>
      </c>
    </row>
    <row r="58" spans="1:4" x14ac:dyDescent="0.2">
      <c r="A58" s="25">
        <v>47</v>
      </c>
      <c r="B58" s="14" t="s">
        <v>114</v>
      </c>
      <c r="C58" s="10" t="s">
        <v>1</v>
      </c>
      <c r="D58" s="44">
        <v>49884938</v>
      </c>
    </row>
    <row r="59" spans="1:4" x14ac:dyDescent="0.2">
      <c r="A59" s="25">
        <v>48</v>
      </c>
      <c r="B59" s="26" t="s">
        <v>115</v>
      </c>
      <c r="C59" s="10" t="s">
        <v>227</v>
      </c>
      <c r="D59" s="44">
        <v>50823779</v>
      </c>
    </row>
    <row r="60" spans="1:4" x14ac:dyDescent="0.2">
      <c r="A60" s="25">
        <v>49</v>
      </c>
      <c r="B60" s="26" t="s">
        <v>116</v>
      </c>
      <c r="C60" s="10" t="s">
        <v>26</v>
      </c>
      <c r="D60" s="44">
        <v>81343120</v>
      </c>
    </row>
    <row r="61" spans="1:4" x14ac:dyDescent="0.2">
      <c r="A61" s="25">
        <v>50</v>
      </c>
      <c r="B61" s="26" t="s">
        <v>117</v>
      </c>
      <c r="C61" s="10" t="s">
        <v>228</v>
      </c>
      <c r="D61" s="44">
        <v>52364319</v>
      </c>
    </row>
    <row r="62" spans="1:4" x14ac:dyDescent="0.2">
      <c r="A62" s="25">
        <v>51</v>
      </c>
      <c r="B62" s="26" t="s">
        <v>232</v>
      </c>
      <c r="C62" s="10" t="s">
        <v>231</v>
      </c>
      <c r="D62" s="44">
        <v>0</v>
      </c>
    </row>
    <row r="63" spans="1:4" x14ac:dyDescent="0.2">
      <c r="A63" s="25">
        <v>52</v>
      </c>
      <c r="B63" s="26" t="s">
        <v>243</v>
      </c>
      <c r="C63" s="10" t="s">
        <v>244</v>
      </c>
      <c r="D63" s="44">
        <v>0</v>
      </c>
    </row>
    <row r="64" spans="1:4" x14ac:dyDescent="0.2">
      <c r="A64" s="25">
        <v>53</v>
      </c>
      <c r="B64" s="26" t="s">
        <v>118</v>
      </c>
      <c r="C64" s="10" t="s">
        <v>54</v>
      </c>
      <c r="D64" s="44">
        <v>0</v>
      </c>
    </row>
    <row r="65" spans="1:4" x14ac:dyDescent="0.2">
      <c r="A65" s="25">
        <v>54</v>
      </c>
      <c r="B65" s="14" t="s">
        <v>119</v>
      </c>
      <c r="C65" s="10" t="s">
        <v>245</v>
      </c>
      <c r="D65" s="44">
        <v>0</v>
      </c>
    </row>
    <row r="66" spans="1:4" ht="14.25" customHeight="1" x14ac:dyDescent="0.2">
      <c r="A66" s="25">
        <v>55</v>
      </c>
      <c r="B66" s="12" t="s">
        <v>120</v>
      </c>
      <c r="C66" s="10" t="s">
        <v>121</v>
      </c>
      <c r="D66" s="44">
        <v>0</v>
      </c>
    </row>
    <row r="67" spans="1:4" ht="14.25" customHeight="1" x14ac:dyDescent="0.2">
      <c r="A67" s="25">
        <v>56</v>
      </c>
      <c r="B67" s="14" t="s">
        <v>122</v>
      </c>
      <c r="C67" s="10" t="s">
        <v>246</v>
      </c>
      <c r="D67" s="44">
        <v>0</v>
      </c>
    </row>
    <row r="68" spans="1:4" ht="14.25" customHeight="1" x14ac:dyDescent="0.2">
      <c r="A68" s="25">
        <v>57</v>
      </c>
      <c r="B68" s="26" t="s">
        <v>123</v>
      </c>
      <c r="C68" s="10" t="s">
        <v>236</v>
      </c>
      <c r="D68" s="44">
        <v>0</v>
      </c>
    </row>
    <row r="69" spans="1:4" ht="25.5" customHeight="1" x14ac:dyDescent="0.2">
      <c r="A69" s="25">
        <v>58</v>
      </c>
      <c r="B69" s="12" t="s">
        <v>124</v>
      </c>
      <c r="C69" s="10" t="s">
        <v>247</v>
      </c>
      <c r="D69" s="44">
        <v>0</v>
      </c>
    </row>
    <row r="70" spans="1:4" ht="25.5" customHeight="1" x14ac:dyDescent="0.2">
      <c r="A70" s="25">
        <v>59</v>
      </c>
      <c r="B70" s="12" t="s">
        <v>125</v>
      </c>
      <c r="C70" s="10" t="s">
        <v>248</v>
      </c>
      <c r="D70" s="44">
        <v>0</v>
      </c>
    </row>
    <row r="71" spans="1:4" x14ac:dyDescent="0.2">
      <c r="A71" s="25">
        <v>60</v>
      </c>
      <c r="B71" s="14" t="s">
        <v>126</v>
      </c>
      <c r="C71" s="10" t="s">
        <v>249</v>
      </c>
      <c r="D71" s="44">
        <v>0</v>
      </c>
    </row>
    <row r="72" spans="1:4" x14ac:dyDescent="0.2">
      <c r="A72" s="25">
        <v>61</v>
      </c>
      <c r="B72" s="14" t="s">
        <v>127</v>
      </c>
      <c r="C72" s="10" t="s">
        <v>53</v>
      </c>
      <c r="D72" s="44">
        <v>0</v>
      </c>
    </row>
    <row r="73" spans="1:4" x14ac:dyDescent="0.2">
      <c r="A73" s="25">
        <v>62</v>
      </c>
      <c r="B73" s="14" t="s">
        <v>128</v>
      </c>
      <c r="C73" s="10" t="s">
        <v>250</v>
      </c>
      <c r="D73" s="44">
        <v>0</v>
      </c>
    </row>
    <row r="74" spans="1:4" ht="24" x14ac:dyDescent="0.2">
      <c r="A74" s="25">
        <v>63</v>
      </c>
      <c r="B74" s="14" t="s">
        <v>129</v>
      </c>
      <c r="C74" s="10" t="s">
        <v>251</v>
      </c>
      <c r="D74" s="44">
        <v>0</v>
      </c>
    </row>
    <row r="75" spans="1:4" ht="24" x14ac:dyDescent="0.2">
      <c r="A75" s="25">
        <v>64</v>
      </c>
      <c r="B75" s="12" t="s">
        <v>130</v>
      </c>
      <c r="C75" s="10" t="s">
        <v>252</v>
      </c>
      <c r="D75" s="44">
        <v>0</v>
      </c>
    </row>
    <row r="76" spans="1:4" ht="24" x14ac:dyDescent="0.2">
      <c r="A76" s="25">
        <v>65</v>
      </c>
      <c r="B76" s="14" t="s">
        <v>131</v>
      </c>
      <c r="C76" s="10" t="s">
        <v>253</v>
      </c>
      <c r="D76" s="44">
        <v>0</v>
      </c>
    </row>
    <row r="77" spans="1:4" ht="24" x14ac:dyDescent="0.2">
      <c r="A77" s="25">
        <v>66</v>
      </c>
      <c r="B77" s="14" t="s">
        <v>132</v>
      </c>
      <c r="C77" s="10" t="s">
        <v>254</v>
      </c>
      <c r="D77" s="44">
        <v>0</v>
      </c>
    </row>
    <row r="78" spans="1:4" ht="24" x14ac:dyDescent="0.2">
      <c r="A78" s="25">
        <v>67</v>
      </c>
      <c r="B78" s="12" t="s">
        <v>133</v>
      </c>
      <c r="C78" s="10" t="s">
        <v>255</v>
      </c>
      <c r="D78" s="44">
        <v>0</v>
      </c>
    </row>
    <row r="79" spans="1:4" ht="24" x14ac:dyDescent="0.2">
      <c r="A79" s="25">
        <v>68</v>
      </c>
      <c r="B79" s="12" t="s">
        <v>134</v>
      </c>
      <c r="C79" s="10" t="s">
        <v>256</v>
      </c>
      <c r="D79" s="44">
        <v>0</v>
      </c>
    </row>
    <row r="80" spans="1:4" ht="24" x14ac:dyDescent="0.2">
      <c r="A80" s="25">
        <v>69</v>
      </c>
      <c r="B80" s="12" t="s">
        <v>135</v>
      </c>
      <c r="C80" s="10" t="s">
        <v>257</v>
      </c>
      <c r="D80" s="44">
        <v>0</v>
      </c>
    </row>
    <row r="81" spans="1:4" x14ac:dyDescent="0.2">
      <c r="A81" s="25">
        <v>70</v>
      </c>
      <c r="B81" s="26" t="s">
        <v>136</v>
      </c>
      <c r="C81" s="10" t="s">
        <v>137</v>
      </c>
      <c r="D81" s="44">
        <v>6974189</v>
      </c>
    </row>
    <row r="82" spans="1:4" x14ac:dyDescent="0.2">
      <c r="A82" s="25">
        <v>71</v>
      </c>
      <c r="B82" s="12" t="s">
        <v>138</v>
      </c>
      <c r="C82" s="10" t="s">
        <v>258</v>
      </c>
      <c r="D82" s="44">
        <v>3833266</v>
      </c>
    </row>
    <row r="83" spans="1:4" x14ac:dyDescent="0.2">
      <c r="A83" s="25">
        <v>72</v>
      </c>
      <c r="B83" s="26" t="s">
        <v>139</v>
      </c>
      <c r="C83" s="10" t="s">
        <v>36</v>
      </c>
      <c r="D83" s="44">
        <v>2651143</v>
      </c>
    </row>
    <row r="84" spans="1:4" x14ac:dyDescent="0.2">
      <c r="A84" s="25">
        <v>73</v>
      </c>
      <c r="B84" s="12" t="s">
        <v>140</v>
      </c>
      <c r="C84" s="10" t="s">
        <v>38</v>
      </c>
      <c r="D84" s="44">
        <v>12974978</v>
      </c>
    </row>
    <row r="85" spans="1:4" ht="13.5" customHeight="1" x14ac:dyDescent="0.2">
      <c r="A85" s="25">
        <v>74</v>
      </c>
      <c r="B85" s="12" t="s">
        <v>141</v>
      </c>
      <c r="C85" s="10" t="s">
        <v>37</v>
      </c>
      <c r="D85" s="44">
        <v>6480110</v>
      </c>
    </row>
    <row r="86" spans="1:4" ht="14.25" customHeight="1" x14ac:dyDescent="0.2">
      <c r="A86" s="25">
        <v>75</v>
      </c>
      <c r="B86" s="12" t="s">
        <v>142</v>
      </c>
      <c r="C86" s="10" t="s">
        <v>52</v>
      </c>
      <c r="D86" s="44">
        <v>0</v>
      </c>
    </row>
    <row r="87" spans="1:4" x14ac:dyDescent="0.2">
      <c r="A87" s="25">
        <v>76</v>
      </c>
      <c r="B87" s="12" t="s">
        <v>143</v>
      </c>
      <c r="C87" s="10" t="s">
        <v>239</v>
      </c>
      <c r="D87" s="44">
        <v>2690203</v>
      </c>
    </row>
    <row r="88" spans="1:4" x14ac:dyDescent="0.2">
      <c r="A88" s="25">
        <v>77</v>
      </c>
      <c r="B88" s="12" t="s">
        <v>144</v>
      </c>
      <c r="C88" s="10" t="s">
        <v>360</v>
      </c>
      <c r="D88" s="44">
        <v>0</v>
      </c>
    </row>
    <row r="89" spans="1:4" x14ac:dyDescent="0.2">
      <c r="A89" s="25">
        <v>78</v>
      </c>
      <c r="B89" s="14" t="s">
        <v>145</v>
      </c>
      <c r="C89" s="10" t="s">
        <v>272</v>
      </c>
      <c r="D89" s="44">
        <v>0</v>
      </c>
    </row>
    <row r="90" spans="1:4" ht="24" x14ac:dyDescent="0.2">
      <c r="A90" s="169">
        <v>79</v>
      </c>
      <c r="B90" s="172" t="s">
        <v>146</v>
      </c>
      <c r="C90" s="17" t="s">
        <v>259</v>
      </c>
      <c r="D90" s="44">
        <v>0</v>
      </c>
    </row>
    <row r="91" spans="1:4" ht="36" x14ac:dyDescent="0.2">
      <c r="A91" s="170"/>
      <c r="B91" s="173"/>
      <c r="C91" s="10" t="s">
        <v>358</v>
      </c>
      <c r="D91" s="44">
        <v>0</v>
      </c>
    </row>
    <row r="92" spans="1:4" ht="24" x14ac:dyDescent="0.2">
      <c r="A92" s="170"/>
      <c r="B92" s="173"/>
      <c r="C92" s="10" t="s">
        <v>260</v>
      </c>
      <c r="D92" s="44">
        <v>0</v>
      </c>
    </row>
    <row r="93" spans="1:4" ht="36" x14ac:dyDescent="0.2">
      <c r="A93" s="171"/>
      <c r="B93" s="174"/>
      <c r="C93" s="28" t="s">
        <v>359</v>
      </c>
      <c r="D93" s="44">
        <v>0</v>
      </c>
    </row>
    <row r="94" spans="1:4" ht="24" x14ac:dyDescent="0.2">
      <c r="A94" s="25">
        <v>80</v>
      </c>
      <c r="B94" s="14" t="s">
        <v>147</v>
      </c>
      <c r="C94" s="10" t="s">
        <v>51</v>
      </c>
      <c r="D94" s="44">
        <v>0</v>
      </c>
    </row>
    <row r="95" spans="1:4" x14ac:dyDescent="0.2">
      <c r="A95" s="25">
        <v>81</v>
      </c>
      <c r="B95" s="14" t="s">
        <v>148</v>
      </c>
      <c r="C95" s="10" t="s">
        <v>149</v>
      </c>
      <c r="D95" s="44">
        <v>0</v>
      </c>
    </row>
    <row r="96" spans="1:4" x14ac:dyDescent="0.2">
      <c r="A96" s="25">
        <v>82</v>
      </c>
      <c r="B96" s="26" t="s">
        <v>150</v>
      </c>
      <c r="C96" s="10" t="s">
        <v>151</v>
      </c>
      <c r="D96" s="44">
        <v>0</v>
      </c>
    </row>
    <row r="97" spans="1:4" x14ac:dyDescent="0.2">
      <c r="A97" s="25">
        <v>83</v>
      </c>
      <c r="B97" s="14" t="s">
        <v>152</v>
      </c>
      <c r="C97" s="10" t="s">
        <v>28</v>
      </c>
      <c r="D97" s="44">
        <v>47295855</v>
      </c>
    </row>
    <row r="98" spans="1:4" x14ac:dyDescent="0.2">
      <c r="A98" s="25">
        <v>84</v>
      </c>
      <c r="B98" s="26" t="s">
        <v>153</v>
      </c>
      <c r="C98" s="10" t="s">
        <v>12</v>
      </c>
      <c r="D98" s="44">
        <v>30875025</v>
      </c>
    </row>
    <row r="99" spans="1:4" x14ac:dyDescent="0.2">
      <c r="A99" s="25">
        <v>85</v>
      </c>
      <c r="B99" s="26" t="s">
        <v>154</v>
      </c>
      <c r="C99" s="10" t="s">
        <v>27</v>
      </c>
      <c r="D99" s="44">
        <v>28093035</v>
      </c>
    </row>
    <row r="100" spans="1:4" x14ac:dyDescent="0.2">
      <c r="A100" s="25">
        <v>86</v>
      </c>
      <c r="B100" s="14" t="s">
        <v>155</v>
      </c>
      <c r="C100" s="10" t="s">
        <v>45</v>
      </c>
      <c r="D100" s="44">
        <v>36013599</v>
      </c>
    </row>
    <row r="101" spans="1:4" x14ac:dyDescent="0.2">
      <c r="A101" s="25">
        <v>87</v>
      </c>
      <c r="B101" s="14" t="s">
        <v>156</v>
      </c>
      <c r="C101" s="10" t="s">
        <v>33</v>
      </c>
      <c r="D101" s="44">
        <v>54301638</v>
      </c>
    </row>
    <row r="102" spans="1:4" x14ac:dyDescent="0.2">
      <c r="A102" s="25">
        <v>88</v>
      </c>
      <c r="B102" s="12" t="s">
        <v>157</v>
      </c>
      <c r="C102" s="10" t="s">
        <v>29</v>
      </c>
      <c r="D102" s="44">
        <v>64227419</v>
      </c>
    </row>
    <row r="103" spans="1:4" x14ac:dyDescent="0.2">
      <c r="A103" s="25">
        <v>89</v>
      </c>
      <c r="B103" s="12" t="s">
        <v>158</v>
      </c>
      <c r="C103" s="10" t="s">
        <v>30</v>
      </c>
      <c r="D103" s="44">
        <v>60941501</v>
      </c>
    </row>
    <row r="104" spans="1:4" x14ac:dyDescent="0.2">
      <c r="A104" s="25">
        <v>90</v>
      </c>
      <c r="B104" s="26" t="s">
        <v>159</v>
      </c>
      <c r="C104" s="10" t="s">
        <v>14</v>
      </c>
      <c r="D104" s="44">
        <v>28248941</v>
      </c>
    </row>
    <row r="105" spans="1:4" x14ac:dyDescent="0.2">
      <c r="A105" s="25">
        <v>91</v>
      </c>
      <c r="B105" s="12" t="s">
        <v>160</v>
      </c>
      <c r="C105" s="10" t="s">
        <v>31</v>
      </c>
      <c r="D105" s="44">
        <v>45161819</v>
      </c>
    </row>
    <row r="106" spans="1:4" ht="12" customHeight="1" x14ac:dyDescent="0.2">
      <c r="A106" s="25">
        <v>92</v>
      </c>
      <c r="B106" s="12" t="s">
        <v>161</v>
      </c>
      <c r="C106" s="10" t="s">
        <v>15</v>
      </c>
      <c r="D106" s="44">
        <v>46659417</v>
      </c>
    </row>
    <row r="107" spans="1:4" x14ac:dyDescent="0.2">
      <c r="A107" s="25">
        <v>93</v>
      </c>
      <c r="B107" s="14" t="s">
        <v>162</v>
      </c>
      <c r="C107" s="10" t="s">
        <v>13</v>
      </c>
      <c r="D107" s="44">
        <v>26023384</v>
      </c>
    </row>
    <row r="108" spans="1:4" x14ac:dyDescent="0.2">
      <c r="A108" s="25">
        <v>94</v>
      </c>
      <c r="B108" s="26" t="s">
        <v>163</v>
      </c>
      <c r="C108" s="10" t="s">
        <v>32</v>
      </c>
      <c r="D108" s="44">
        <v>23748839</v>
      </c>
    </row>
    <row r="109" spans="1:4" x14ac:dyDescent="0.2">
      <c r="A109" s="25">
        <v>95</v>
      </c>
      <c r="B109" s="26" t="s">
        <v>164</v>
      </c>
      <c r="C109" s="10" t="s">
        <v>55</v>
      </c>
      <c r="D109" s="44">
        <v>51466139</v>
      </c>
    </row>
    <row r="110" spans="1:4" x14ac:dyDescent="0.2">
      <c r="A110" s="25">
        <v>96</v>
      </c>
      <c r="B110" s="12" t="s">
        <v>165</v>
      </c>
      <c r="C110" s="10" t="s">
        <v>34</v>
      </c>
      <c r="D110" s="44">
        <v>55411115</v>
      </c>
    </row>
    <row r="111" spans="1:4" x14ac:dyDescent="0.2">
      <c r="A111" s="25">
        <v>97</v>
      </c>
      <c r="B111" s="14" t="s">
        <v>166</v>
      </c>
      <c r="C111" s="10" t="s">
        <v>229</v>
      </c>
      <c r="D111" s="44">
        <v>42768046</v>
      </c>
    </row>
    <row r="112" spans="1:4" ht="13.5" customHeight="1" x14ac:dyDescent="0.2">
      <c r="A112" s="25">
        <v>98</v>
      </c>
      <c r="B112" s="12" t="s">
        <v>167</v>
      </c>
      <c r="C112" s="10" t="s">
        <v>168</v>
      </c>
      <c r="D112" s="44">
        <v>0</v>
      </c>
    </row>
    <row r="113" spans="1:4" x14ac:dyDescent="0.2">
      <c r="A113" s="25">
        <v>99</v>
      </c>
      <c r="B113" s="12" t="s">
        <v>169</v>
      </c>
      <c r="C113" s="10" t="s">
        <v>170</v>
      </c>
      <c r="D113" s="44">
        <v>0</v>
      </c>
    </row>
    <row r="114" spans="1:4" x14ac:dyDescent="0.2">
      <c r="A114" s="25">
        <v>100</v>
      </c>
      <c r="B114" s="26" t="s">
        <v>171</v>
      </c>
      <c r="C114" s="10" t="s">
        <v>172</v>
      </c>
      <c r="D114" s="44">
        <v>0</v>
      </c>
    </row>
    <row r="115" spans="1:4" ht="12.75" customHeight="1" x14ac:dyDescent="0.2">
      <c r="A115" s="25">
        <v>101</v>
      </c>
      <c r="B115" s="26" t="s">
        <v>173</v>
      </c>
      <c r="C115" s="10" t="s">
        <v>174</v>
      </c>
      <c r="D115" s="44">
        <v>0</v>
      </c>
    </row>
    <row r="116" spans="1:4" x14ac:dyDescent="0.2">
      <c r="A116" s="25">
        <v>102</v>
      </c>
      <c r="B116" s="26" t="s">
        <v>175</v>
      </c>
      <c r="C116" s="10" t="s">
        <v>176</v>
      </c>
      <c r="D116" s="44">
        <v>0</v>
      </c>
    </row>
    <row r="117" spans="1:4" x14ac:dyDescent="0.2">
      <c r="A117" s="25">
        <v>103</v>
      </c>
      <c r="B117" s="26" t="s">
        <v>177</v>
      </c>
      <c r="C117" s="10" t="s">
        <v>178</v>
      </c>
      <c r="D117" s="44">
        <v>0</v>
      </c>
    </row>
    <row r="118" spans="1:4" x14ac:dyDescent="0.2">
      <c r="A118" s="25">
        <v>104</v>
      </c>
      <c r="B118" s="26" t="s">
        <v>179</v>
      </c>
      <c r="C118" s="10" t="s">
        <v>180</v>
      </c>
      <c r="D118" s="44">
        <v>0</v>
      </c>
    </row>
    <row r="119" spans="1:4" x14ac:dyDescent="0.2">
      <c r="A119" s="25">
        <v>105</v>
      </c>
      <c r="B119" s="18" t="s">
        <v>181</v>
      </c>
      <c r="C119" s="16" t="s">
        <v>182</v>
      </c>
      <c r="D119" s="44">
        <v>0</v>
      </c>
    </row>
    <row r="120" spans="1:4" x14ac:dyDescent="0.2">
      <c r="A120" s="25">
        <v>106</v>
      </c>
      <c r="B120" s="14" t="s">
        <v>183</v>
      </c>
      <c r="C120" s="10" t="s">
        <v>184</v>
      </c>
      <c r="D120" s="44">
        <v>0</v>
      </c>
    </row>
    <row r="121" spans="1:4" ht="11.25" customHeight="1" x14ac:dyDescent="0.2">
      <c r="A121" s="25">
        <v>107</v>
      </c>
      <c r="B121" s="26" t="s">
        <v>185</v>
      </c>
      <c r="C121" s="10" t="s">
        <v>186</v>
      </c>
      <c r="D121" s="44">
        <v>0</v>
      </c>
    </row>
    <row r="122" spans="1:4" x14ac:dyDescent="0.2">
      <c r="A122" s="25">
        <v>108</v>
      </c>
      <c r="B122" s="12" t="s">
        <v>187</v>
      </c>
      <c r="C122" s="19" t="s">
        <v>188</v>
      </c>
      <c r="D122" s="44">
        <v>0</v>
      </c>
    </row>
    <row r="123" spans="1:4" x14ac:dyDescent="0.2">
      <c r="A123" s="25">
        <v>109</v>
      </c>
      <c r="B123" s="26" t="s">
        <v>189</v>
      </c>
      <c r="C123" s="10" t="s">
        <v>275</v>
      </c>
      <c r="D123" s="44">
        <v>0</v>
      </c>
    </row>
    <row r="124" spans="1:4" ht="14.25" customHeight="1" x14ac:dyDescent="0.2">
      <c r="A124" s="25">
        <v>110</v>
      </c>
      <c r="B124" s="14" t="s">
        <v>190</v>
      </c>
      <c r="C124" s="10" t="s">
        <v>261</v>
      </c>
      <c r="D124" s="44">
        <v>0</v>
      </c>
    </row>
    <row r="125" spans="1:4" x14ac:dyDescent="0.2">
      <c r="A125" s="25">
        <v>111</v>
      </c>
      <c r="B125" s="14" t="s">
        <v>191</v>
      </c>
      <c r="C125" s="10" t="s">
        <v>391</v>
      </c>
      <c r="D125" s="44">
        <v>0</v>
      </c>
    </row>
    <row r="126" spans="1:4" x14ac:dyDescent="0.2">
      <c r="A126" s="25">
        <v>112</v>
      </c>
      <c r="B126" s="14" t="s">
        <v>192</v>
      </c>
      <c r="C126" s="10" t="s">
        <v>193</v>
      </c>
      <c r="D126" s="44">
        <v>0</v>
      </c>
    </row>
    <row r="127" spans="1:4" ht="13.5" customHeight="1" x14ac:dyDescent="0.2">
      <c r="A127" s="25">
        <v>113</v>
      </c>
      <c r="B127" s="14" t="s">
        <v>194</v>
      </c>
      <c r="C127" s="10" t="s">
        <v>400</v>
      </c>
      <c r="D127" s="44">
        <v>0</v>
      </c>
    </row>
    <row r="128" spans="1:4" x14ac:dyDescent="0.2">
      <c r="A128" s="25">
        <v>114</v>
      </c>
      <c r="B128" s="26" t="s">
        <v>195</v>
      </c>
      <c r="C128" s="10" t="s">
        <v>196</v>
      </c>
      <c r="D128" s="44">
        <v>0</v>
      </c>
    </row>
    <row r="129" spans="1:4" x14ac:dyDescent="0.2">
      <c r="A129" s="25">
        <v>115</v>
      </c>
      <c r="B129" s="26" t="s">
        <v>197</v>
      </c>
      <c r="C129" s="54" t="s">
        <v>357</v>
      </c>
      <c r="D129" s="44">
        <v>0</v>
      </c>
    </row>
    <row r="130" spans="1:4" x14ac:dyDescent="0.2">
      <c r="A130" s="25">
        <v>116</v>
      </c>
      <c r="B130" s="26" t="s">
        <v>198</v>
      </c>
      <c r="C130" s="10" t="s">
        <v>235</v>
      </c>
      <c r="D130" s="44">
        <v>0</v>
      </c>
    </row>
    <row r="131" spans="1:4" ht="10.5" customHeight="1" x14ac:dyDescent="0.2">
      <c r="A131" s="25">
        <v>117</v>
      </c>
      <c r="B131" s="26" t="s">
        <v>199</v>
      </c>
      <c r="C131" s="10" t="s">
        <v>200</v>
      </c>
      <c r="D131" s="44">
        <v>0</v>
      </c>
    </row>
    <row r="132" spans="1:4" x14ac:dyDescent="0.2">
      <c r="A132" s="25">
        <v>118</v>
      </c>
      <c r="B132" s="26" t="s">
        <v>201</v>
      </c>
      <c r="C132" s="10" t="s">
        <v>42</v>
      </c>
      <c r="D132" s="44">
        <v>0</v>
      </c>
    </row>
    <row r="133" spans="1:4" x14ac:dyDescent="0.2">
      <c r="A133" s="25">
        <v>119</v>
      </c>
      <c r="B133" s="12" t="s">
        <v>202</v>
      </c>
      <c r="C133" s="10" t="s">
        <v>48</v>
      </c>
      <c r="D133" s="44">
        <v>0</v>
      </c>
    </row>
    <row r="134" spans="1:4" x14ac:dyDescent="0.2">
      <c r="A134" s="25">
        <v>120</v>
      </c>
      <c r="B134" s="12" t="s">
        <v>203</v>
      </c>
      <c r="C134" s="10" t="s">
        <v>238</v>
      </c>
      <c r="D134" s="44">
        <v>0</v>
      </c>
    </row>
    <row r="135" spans="1:4" x14ac:dyDescent="0.2">
      <c r="A135" s="25">
        <v>121</v>
      </c>
      <c r="B135" s="12" t="s">
        <v>204</v>
      </c>
      <c r="C135" s="10" t="s">
        <v>50</v>
      </c>
      <c r="D135" s="44">
        <v>0</v>
      </c>
    </row>
    <row r="136" spans="1:4" x14ac:dyDescent="0.2">
      <c r="A136" s="25">
        <v>122</v>
      </c>
      <c r="B136" s="26" t="s">
        <v>205</v>
      </c>
      <c r="C136" s="10" t="s">
        <v>49</v>
      </c>
      <c r="D136" s="44">
        <v>0</v>
      </c>
    </row>
    <row r="137" spans="1:4" x14ac:dyDescent="0.2">
      <c r="A137" s="25">
        <v>123</v>
      </c>
      <c r="B137" s="26" t="s">
        <v>206</v>
      </c>
      <c r="C137" s="10" t="s">
        <v>207</v>
      </c>
      <c r="D137" s="44">
        <v>0</v>
      </c>
    </row>
    <row r="138" spans="1:4" x14ac:dyDescent="0.2">
      <c r="A138" s="25">
        <v>124</v>
      </c>
      <c r="B138" s="26" t="s">
        <v>208</v>
      </c>
      <c r="C138" s="10" t="s">
        <v>43</v>
      </c>
      <c r="D138" s="44">
        <v>0</v>
      </c>
    </row>
    <row r="139" spans="1:4" x14ac:dyDescent="0.2">
      <c r="A139" s="25">
        <v>125</v>
      </c>
      <c r="B139" s="12" t="s">
        <v>209</v>
      </c>
      <c r="C139" s="10" t="s">
        <v>237</v>
      </c>
      <c r="D139" s="44">
        <v>0</v>
      </c>
    </row>
    <row r="140" spans="1:4" x14ac:dyDescent="0.2">
      <c r="A140" s="25">
        <v>126</v>
      </c>
      <c r="B140" s="14" t="s">
        <v>210</v>
      </c>
      <c r="C140" s="10" t="s">
        <v>211</v>
      </c>
      <c r="D140" s="44">
        <v>23286845</v>
      </c>
    </row>
    <row r="141" spans="1:4" x14ac:dyDescent="0.2">
      <c r="A141" s="25">
        <v>127</v>
      </c>
      <c r="B141" s="26" t="s">
        <v>212</v>
      </c>
      <c r="C141" s="10" t="s">
        <v>213</v>
      </c>
      <c r="D141" s="44">
        <v>0</v>
      </c>
    </row>
    <row r="142" spans="1:4" x14ac:dyDescent="0.2">
      <c r="A142" s="25">
        <v>128</v>
      </c>
      <c r="B142" s="12" t="s">
        <v>214</v>
      </c>
      <c r="C142" s="10" t="s">
        <v>215</v>
      </c>
      <c r="D142" s="44"/>
    </row>
    <row r="143" spans="1:4" ht="12.75" x14ac:dyDescent="0.2">
      <c r="A143" s="25">
        <v>129</v>
      </c>
      <c r="B143" s="20" t="s">
        <v>216</v>
      </c>
      <c r="C143" s="13" t="s">
        <v>217</v>
      </c>
      <c r="D143" s="44"/>
    </row>
    <row r="144" spans="1:4" ht="12.75" x14ac:dyDescent="0.2">
      <c r="A144" s="25">
        <v>130</v>
      </c>
      <c r="B144" s="36" t="s">
        <v>263</v>
      </c>
      <c r="C144" s="37" t="s">
        <v>264</v>
      </c>
      <c r="D144" s="44"/>
    </row>
    <row r="145" spans="1:53" ht="12.75" x14ac:dyDescent="0.2">
      <c r="A145" s="25">
        <v>131</v>
      </c>
      <c r="B145" s="38" t="s">
        <v>265</v>
      </c>
      <c r="C145" s="39" t="s">
        <v>266</v>
      </c>
      <c r="D145" s="44"/>
    </row>
    <row r="146" spans="1:53" ht="12.75" x14ac:dyDescent="0.2">
      <c r="A146" s="25">
        <v>132</v>
      </c>
      <c r="B146" s="40" t="s">
        <v>267</v>
      </c>
      <c r="C146" s="41" t="s">
        <v>268</v>
      </c>
      <c r="D146" s="44"/>
    </row>
    <row r="147" spans="1:53" x14ac:dyDescent="0.2">
      <c r="A147" s="25">
        <v>133</v>
      </c>
      <c r="B147" s="25" t="s">
        <v>273</v>
      </c>
      <c r="C147" s="42" t="s">
        <v>274</v>
      </c>
      <c r="D147" s="44"/>
    </row>
    <row r="148" spans="1:53" x14ac:dyDescent="0.2">
      <c r="A148" s="25">
        <v>134</v>
      </c>
      <c r="B148" s="94" t="s">
        <v>367</v>
      </c>
      <c r="C148" s="42" t="s">
        <v>366</v>
      </c>
      <c r="D148" s="59"/>
    </row>
    <row r="149" spans="1:53" s="77" customFormat="1" x14ac:dyDescent="0.2">
      <c r="A149" s="25">
        <v>135</v>
      </c>
      <c r="B149" s="91" t="s">
        <v>395</v>
      </c>
      <c r="C149" s="42" t="s">
        <v>389</v>
      </c>
      <c r="D149" s="5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s="77" customFormat="1" x14ac:dyDescent="0.2">
      <c r="A150" s="79"/>
      <c r="B150" s="79"/>
      <c r="C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s="77" customFormat="1" x14ac:dyDescent="0.2">
      <c r="A151" s="79"/>
      <c r="B151" s="79"/>
      <c r="C151" s="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3" spans="1:53" s="77" customFormat="1" x14ac:dyDescent="0.2">
      <c r="A153" s="79"/>
      <c r="B153" s="79"/>
      <c r="C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s="77" customFormat="1" x14ac:dyDescent="0.2">
      <c r="A154" s="79"/>
      <c r="B154" s="79"/>
      <c r="C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</sheetData>
  <mergeCells count="9">
    <mergeCell ref="A2:D2"/>
    <mergeCell ref="A4:A7"/>
    <mergeCell ref="B4:B7"/>
    <mergeCell ref="C4:C7"/>
    <mergeCell ref="D4:D7"/>
    <mergeCell ref="A8:C8"/>
    <mergeCell ref="A11:C11"/>
    <mergeCell ref="A90:A93"/>
    <mergeCell ref="B90:B93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N155"/>
  <sheetViews>
    <sheetView zoomScale="98" zoomScaleNormal="98" workbookViewId="0">
      <pane ySplit="11" topLeftCell="A12" activePane="bottomLeft" state="frozen"/>
      <selection activeCell="C1" sqref="C1"/>
      <selection pane="bottomLeft" activeCell="L26" sqref="L2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37.5" customHeight="1" x14ac:dyDescent="0.2">
      <c r="A2" s="208" t="s">
        <v>379</v>
      </c>
      <c r="B2" s="208"/>
      <c r="C2" s="208"/>
      <c r="D2" s="208"/>
      <c r="E2" s="208"/>
      <c r="F2" s="208"/>
      <c r="G2" s="208"/>
      <c r="H2" s="208"/>
      <c r="I2" s="208"/>
    </row>
    <row r="3" spans="1:9" x14ac:dyDescent="0.2">
      <c r="C3" s="9"/>
      <c r="I3" s="4" t="s">
        <v>293</v>
      </c>
    </row>
    <row r="4" spans="1:9" s="2" customFormat="1" ht="28.5" customHeight="1" x14ac:dyDescent="0.2">
      <c r="A4" s="198" t="s">
        <v>46</v>
      </c>
      <c r="B4" s="198" t="s">
        <v>58</v>
      </c>
      <c r="C4" s="199" t="s">
        <v>47</v>
      </c>
      <c r="D4" s="240" t="s">
        <v>240</v>
      </c>
      <c r="E4" s="240" t="s">
        <v>347</v>
      </c>
      <c r="F4" s="240"/>
      <c r="G4" s="240" t="s">
        <v>348</v>
      </c>
      <c r="H4" s="240"/>
      <c r="I4" s="240"/>
    </row>
    <row r="5" spans="1:9" ht="25.5" customHeight="1" x14ac:dyDescent="0.2">
      <c r="A5" s="198"/>
      <c r="B5" s="198"/>
      <c r="C5" s="199"/>
      <c r="D5" s="240"/>
      <c r="E5" s="240" t="s">
        <v>271</v>
      </c>
      <c r="F5" s="240" t="s">
        <v>269</v>
      </c>
      <c r="G5" s="240" t="s">
        <v>269</v>
      </c>
      <c r="H5" s="240" t="s">
        <v>270</v>
      </c>
      <c r="I5" s="240" t="s">
        <v>271</v>
      </c>
    </row>
    <row r="6" spans="1:9" ht="7.5" customHeight="1" x14ac:dyDescent="0.2">
      <c r="A6" s="198"/>
      <c r="B6" s="198"/>
      <c r="C6" s="199"/>
      <c r="D6" s="240"/>
      <c r="E6" s="240"/>
      <c r="F6" s="240"/>
      <c r="G6" s="240"/>
      <c r="H6" s="240"/>
      <c r="I6" s="240"/>
    </row>
    <row r="7" spans="1:9" ht="8.25" customHeight="1" x14ac:dyDescent="0.2">
      <c r="A7" s="198"/>
      <c r="B7" s="198"/>
      <c r="C7" s="199"/>
      <c r="D7" s="240"/>
      <c r="E7" s="240"/>
      <c r="F7" s="240"/>
      <c r="G7" s="240"/>
      <c r="H7" s="240"/>
      <c r="I7" s="240"/>
    </row>
    <row r="8" spans="1:9" s="2" customFormat="1" x14ac:dyDescent="0.2">
      <c r="A8" s="191" t="s">
        <v>234</v>
      </c>
      <c r="B8" s="191"/>
      <c r="C8" s="191"/>
      <c r="D8" s="45">
        <f>D11+D10+D9</f>
        <v>1511105378</v>
      </c>
      <c r="E8" s="45">
        <f t="shared" ref="E8:I8" si="0">E11+E10+E9</f>
        <v>6141050</v>
      </c>
      <c r="F8" s="45">
        <f t="shared" si="0"/>
        <v>24147871</v>
      </c>
      <c r="G8" s="45">
        <f t="shared" si="0"/>
        <v>8613825</v>
      </c>
      <c r="H8" s="45">
        <f t="shared" si="0"/>
        <v>3380520</v>
      </c>
      <c r="I8" s="45">
        <f t="shared" si="0"/>
        <v>1468822112</v>
      </c>
    </row>
    <row r="9" spans="1:9" s="3" customFormat="1" ht="11.25" customHeight="1" x14ac:dyDescent="0.2">
      <c r="A9" s="5"/>
      <c r="B9" s="5"/>
      <c r="C9" s="11" t="s">
        <v>56</v>
      </c>
      <c r="D9" s="46">
        <f t="shared" ref="D9" si="1">E9+F9+G9+H9+I9</f>
        <v>198007206</v>
      </c>
      <c r="E9" s="46">
        <v>0</v>
      </c>
      <c r="F9" s="46">
        <v>0</v>
      </c>
      <c r="G9" s="46">
        <v>0</v>
      </c>
      <c r="H9" s="46">
        <v>0</v>
      </c>
      <c r="I9" s="44">
        <v>198007206</v>
      </c>
    </row>
    <row r="10" spans="1:9" s="3" customFormat="1" ht="11.25" customHeight="1" x14ac:dyDescent="0.2">
      <c r="A10" s="5"/>
      <c r="B10" s="5"/>
      <c r="C10" s="11" t="s">
        <v>262</v>
      </c>
      <c r="D10" s="44">
        <f t="shared" ref="D10:D67" si="2">E10+F10+G10+H10+I10</f>
        <v>0</v>
      </c>
      <c r="E10" s="46"/>
      <c r="F10" s="46"/>
      <c r="G10" s="46"/>
      <c r="H10" s="46"/>
      <c r="I10" s="46"/>
    </row>
    <row r="11" spans="1:9" s="2" customFormat="1" x14ac:dyDescent="0.2">
      <c r="A11" s="191" t="s">
        <v>233</v>
      </c>
      <c r="B11" s="191"/>
      <c r="C11" s="191"/>
      <c r="D11" s="45">
        <f t="shared" ref="D11:I11" si="3">SUM(D12:D148)-D90</f>
        <v>1313098172</v>
      </c>
      <c r="E11" s="45">
        <f t="shared" si="3"/>
        <v>6141050</v>
      </c>
      <c r="F11" s="45">
        <f t="shared" si="3"/>
        <v>24147871</v>
      </c>
      <c r="G11" s="45">
        <f t="shared" si="3"/>
        <v>8613825</v>
      </c>
      <c r="H11" s="45">
        <f t="shared" si="3"/>
        <v>3380520</v>
      </c>
      <c r="I11" s="45">
        <f t="shared" si="3"/>
        <v>1270814906</v>
      </c>
    </row>
    <row r="12" spans="1:9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 t="shared" si="2"/>
        <v>0</v>
      </c>
      <c r="E12" s="44"/>
      <c r="F12" s="44"/>
      <c r="G12" s="44"/>
      <c r="H12" s="44"/>
      <c r="I12" s="44"/>
    </row>
    <row r="13" spans="1:9" s="1" customFormat="1" x14ac:dyDescent="0.2">
      <c r="A13" s="25">
        <v>2</v>
      </c>
      <c r="B13" s="14" t="s">
        <v>60</v>
      </c>
      <c r="C13" s="10" t="s">
        <v>218</v>
      </c>
      <c r="D13" s="44">
        <f t="shared" si="2"/>
        <v>0</v>
      </c>
      <c r="E13" s="44"/>
      <c r="F13" s="44"/>
      <c r="G13" s="44"/>
      <c r="H13" s="44"/>
      <c r="I13" s="44"/>
    </row>
    <row r="14" spans="1:9" s="22" customFormat="1" x14ac:dyDescent="0.2">
      <c r="A14" s="25">
        <v>3</v>
      </c>
      <c r="B14" s="27" t="s">
        <v>61</v>
      </c>
      <c r="C14" s="21" t="s">
        <v>5</v>
      </c>
      <c r="D14" s="44">
        <f t="shared" si="2"/>
        <v>0</v>
      </c>
      <c r="E14" s="47"/>
      <c r="F14" s="47"/>
      <c r="G14" s="47"/>
      <c r="H14" s="47"/>
      <c r="I14" s="47"/>
    </row>
    <row r="15" spans="1:9" s="1" customFormat="1" ht="14.25" customHeight="1" x14ac:dyDescent="0.2">
      <c r="A15" s="25">
        <v>4</v>
      </c>
      <c r="B15" s="12" t="s">
        <v>62</v>
      </c>
      <c r="C15" s="10" t="s">
        <v>219</v>
      </c>
      <c r="D15" s="44">
        <f t="shared" si="2"/>
        <v>0</v>
      </c>
      <c r="E15" s="44"/>
      <c r="F15" s="44"/>
      <c r="G15" s="44"/>
      <c r="H15" s="44"/>
      <c r="I15" s="44"/>
    </row>
    <row r="16" spans="1:9" s="1" customFormat="1" x14ac:dyDescent="0.2">
      <c r="A16" s="25">
        <v>5</v>
      </c>
      <c r="B16" s="12" t="s">
        <v>63</v>
      </c>
      <c r="C16" s="10" t="s">
        <v>8</v>
      </c>
      <c r="D16" s="44">
        <f t="shared" si="2"/>
        <v>0</v>
      </c>
      <c r="E16" s="44"/>
      <c r="F16" s="44"/>
      <c r="G16" s="44"/>
      <c r="H16" s="44"/>
      <c r="I16" s="44"/>
    </row>
    <row r="17" spans="1:9" s="22" customFormat="1" x14ac:dyDescent="0.2">
      <c r="A17" s="25">
        <v>6</v>
      </c>
      <c r="B17" s="27" t="s">
        <v>64</v>
      </c>
      <c r="C17" s="21" t="s">
        <v>65</v>
      </c>
      <c r="D17" s="44">
        <f t="shared" si="2"/>
        <v>567405</v>
      </c>
      <c r="E17" s="47">
        <v>0</v>
      </c>
      <c r="F17" s="47">
        <v>567405</v>
      </c>
      <c r="G17" s="47">
        <v>0</v>
      </c>
      <c r="H17" s="47">
        <v>0</v>
      </c>
      <c r="I17" s="47">
        <v>0</v>
      </c>
    </row>
    <row r="18" spans="1:9" s="1" customFormat="1" x14ac:dyDescent="0.2">
      <c r="A18" s="25">
        <v>7</v>
      </c>
      <c r="B18" s="12" t="s">
        <v>66</v>
      </c>
      <c r="C18" s="10" t="s">
        <v>220</v>
      </c>
      <c r="D18" s="44">
        <f t="shared" si="2"/>
        <v>0</v>
      </c>
      <c r="E18" s="44"/>
      <c r="F18" s="44"/>
      <c r="G18" s="44"/>
      <c r="H18" s="44"/>
      <c r="I18" s="44"/>
    </row>
    <row r="19" spans="1:9" s="1" customFormat="1" x14ac:dyDescent="0.2">
      <c r="A19" s="25">
        <v>8</v>
      </c>
      <c r="B19" s="26" t="s">
        <v>67</v>
      </c>
      <c r="C19" s="10" t="s">
        <v>17</v>
      </c>
      <c r="D19" s="44">
        <f t="shared" si="2"/>
        <v>0</v>
      </c>
      <c r="E19" s="44"/>
      <c r="F19" s="44"/>
      <c r="G19" s="44"/>
      <c r="H19" s="44"/>
      <c r="I19" s="44"/>
    </row>
    <row r="20" spans="1:9" s="1" customFormat="1" x14ac:dyDescent="0.2">
      <c r="A20" s="25">
        <v>9</v>
      </c>
      <c r="B20" s="26" t="s">
        <v>68</v>
      </c>
      <c r="C20" s="10" t="s">
        <v>6</v>
      </c>
      <c r="D20" s="44">
        <f t="shared" si="2"/>
        <v>0</v>
      </c>
      <c r="E20" s="44"/>
      <c r="F20" s="44"/>
      <c r="G20" s="44"/>
      <c r="H20" s="44"/>
      <c r="I20" s="44"/>
    </row>
    <row r="21" spans="1:9" s="1" customFormat="1" x14ac:dyDescent="0.2">
      <c r="A21" s="25">
        <v>10</v>
      </c>
      <c r="B21" s="26" t="s">
        <v>69</v>
      </c>
      <c r="C21" s="10" t="s">
        <v>18</v>
      </c>
      <c r="D21" s="44">
        <f t="shared" si="2"/>
        <v>0</v>
      </c>
      <c r="E21" s="44"/>
      <c r="F21" s="44"/>
      <c r="G21" s="44"/>
      <c r="H21" s="44"/>
      <c r="I21" s="44"/>
    </row>
    <row r="22" spans="1:9" s="1" customFormat="1" x14ac:dyDescent="0.2">
      <c r="A22" s="25">
        <v>11</v>
      </c>
      <c r="B22" s="26" t="s">
        <v>70</v>
      </c>
      <c r="C22" s="10" t="s">
        <v>7</v>
      </c>
      <c r="D22" s="44">
        <f t="shared" si="2"/>
        <v>0</v>
      </c>
      <c r="E22" s="44"/>
      <c r="F22" s="44"/>
      <c r="G22" s="44"/>
      <c r="H22" s="44"/>
      <c r="I22" s="44"/>
    </row>
    <row r="23" spans="1:9" s="1" customFormat="1" x14ac:dyDescent="0.2">
      <c r="A23" s="25">
        <v>12</v>
      </c>
      <c r="B23" s="26" t="s">
        <v>71</v>
      </c>
      <c r="C23" s="10" t="s">
        <v>19</v>
      </c>
      <c r="D23" s="44">
        <f t="shared" si="2"/>
        <v>0</v>
      </c>
      <c r="E23" s="44"/>
      <c r="F23" s="44"/>
      <c r="G23" s="44"/>
      <c r="H23" s="44"/>
      <c r="I23" s="44"/>
    </row>
    <row r="24" spans="1:9" s="1" customFormat="1" x14ac:dyDescent="0.2">
      <c r="A24" s="25">
        <v>13</v>
      </c>
      <c r="B24" s="26" t="s">
        <v>241</v>
      </c>
      <c r="C24" s="10" t="s">
        <v>242</v>
      </c>
      <c r="D24" s="44">
        <f t="shared" si="2"/>
        <v>0</v>
      </c>
      <c r="E24" s="44"/>
      <c r="F24" s="44"/>
      <c r="G24" s="44"/>
      <c r="H24" s="44"/>
      <c r="I24" s="44"/>
    </row>
    <row r="25" spans="1:9" s="1" customFormat="1" x14ac:dyDescent="0.2">
      <c r="A25" s="25">
        <v>14</v>
      </c>
      <c r="B25" s="26" t="s">
        <v>72</v>
      </c>
      <c r="C25" s="10" t="s">
        <v>22</v>
      </c>
      <c r="D25" s="44">
        <f t="shared" si="2"/>
        <v>0</v>
      </c>
      <c r="E25" s="44"/>
      <c r="F25" s="44"/>
      <c r="G25" s="44"/>
      <c r="H25" s="44"/>
      <c r="I25" s="44"/>
    </row>
    <row r="26" spans="1:9" s="1" customFormat="1" x14ac:dyDescent="0.2">
      <c r="A26" s="25">
        <v>15</v>
      </c>
      <c r="B26" s="26" t="s">
        <v>73</v>
      </c>
      <c r="C26" s="10" t="s">
        <v>10</v>
      </c>
      <c r="D26" s="44">
        <f t="shared" si="2"/>
        <v>0</v>
      </c>
      <c r="E26" s="44"/>
      <c r="F26" s="44"/>
      <c r="G26" s="44"/>
      <c r="H26" s="44"/>
      <c r="I26" s="44"/>
    </row>
    <row r="27" spans="1:9" s="1" customFormat="1" x14ac:dyDescent="0.2">
      <c r="A27" s="25">
        <v>16</v>
      </c>
      <c r="B27" s="26" t="s">
        <v>74</v>
      </c>
      <c r="C27" s="10" t="s">
        <v>221</v>
      </c>
      <c r="D27" s="44">
        <f t="shared" si="2"/>
        <v>0</v>
      </c>
      <c r="E27" s="44"/>
      <c r="F27" s="44"/>
      <c r="G27" s="44"/>
      <c r="H27" s="44"/>
      <c r="I27" s="44"/>
    </row>
    <row r="28" spans="1:9" s="22" customFormat="1" x14ac:dyDescent="0.2">
      <c r="A28" s="25">
        <v>17</v>
      </c>
      <c r="B28" s="27" t="s">
        <v>75</v>
      </c>
      <c r="C28" s="21" t="s">
        <v>9</v>
      </c>
      <c r="D28" s="44">
        <f t="shared" si="2"/>
        <v>0</v>
      </c>
      <c r="E28" s="47"/>
      <c r="F28" s="47"/>
      <c r="G28" s="47"/>
      <c r="H28" s="47"/>
      <c r="I28" s="47"/>
    </row>
    <row r="29" spans="1:9" s="1" customFormat="1" x14ac:dyDescent="0.2">
      <c r="A29" s="25">
        <v>18</v>
      </c>
      <c r="B29" s="12" t="s">
        <v>76</v>
      </c>
      <c r="C29" s="10" t="s">
        <v>11</v>
      </c>
      <c r="D29" s="44">
        <f t="shared" si="2"/>
        <v>0</v>
      </c>
      <c r="E29" s="44"/>
      <c r="F29" s="44"/>
      <c r="G29" s="44"/>
      <c r="H29" s="44"/>
      <c r="I29" s="44"/>
    </row>
    <row r="30" spans="1:9" s="1" customFormat="1" x14ac:dyDescent="0.2">
      <c r="A30" s="25">
        <v>19</v>
      </c>
      <c r="B30" s="12" t="s">
        <v>77</v>
      </c>
      <c r="C30" s="10" t="s">
        <v>222</v>
      </c>
      <c r="D30" s="44">
        <f t="shared" si="2"/>
        <v>0</v>
      </c>
      <c r="E30" s="44"/>
      <c r="F30" s="44"/>
      <c r="G30" s="44"/>
      <c r="H30" s="44"/>
      <c r="I30" s="44"/>
    </row>
    <row r="31" spans="1:9" x14ac:dyDescent="0.2">
      <c r="A31" s="25">
        <v>20</v>
      </c>
      <c r="B31" s="12" t="s">
        <v>78</v>
      </c>
      <c r="C31" s="10" t="s">
        <v>79</v>
      </c>
      <c r="D31" s="44">
        <f t="shared" si="2"/>
        <v>0</v>
      </c>
      <c r="E31" s="48"/>
      <c r="F31" s="48"/>
      <c r="G31" s="48"/>
      <c r="H31" s="48"/>
      <c r="I31" s="48"/>
    </row>
    <row r="32" spans="1:9" s="22" customFormat="1" x14ac:dyDescent="0.2">
      <c r="A32" s="25">
        <v>21</v>
      </c>
      <c r="B32" s="23" t="s">
        <v>80</v>
      </c>
      <c r="C32" s="21" t="s">
        <v>40</v>
      </c>
      <c r="D32" s="44">
        <f t="shared" si="2"/>
        <v>0</v>
      </c>
      <c r="E32" s="47"/>
      <c r="F32" s="47"/>
      <c r="G32" s="47"/>
      <c r="H32" s="47"/>
      <c r="I32" s="47"/>
    </row>
    <row r="33" spans="1:9" s="22" customFormat="1" x14ac:dyDescent="0.2">
      <c r="A33" s="25">
        <v>22</v>
      </c>
      <c r="B33" s="27" t="s">
        <v>81</v>
      </c>
      <c r="C33" s="21" t="s">
        <v>82</v>
      </c>
      <c r="D33" s="44">
        <f t="shared" si="2"/>
        <v>0</v>
      </c>
      <c r="E33" s="47"/>
      <c r="F33" s="47"/>
      <c r="G33" s="47"/>
      <c r="H33" s="47"/>
      <c r="I33" s="47"/>
    </row>
    <row r="34" spans="1:9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2"/>
        <v>0</v>
      </c>
      <c r="E34" s="44"/>
      <c r="F34" s="44"/>
      <c r="G34" s="44"/>
      <c r="H34" s="44"/>
      <c r="I34" s="44"/>
    </row>
    <row r="35" spans="1:9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2"/>
        <v>0</v>
      </c>
      <c r="E35" s="44"/>
      <c r="F35" s="44"/>
      <c r="G35" s="44"/>
      <c r="H35" s="44"/>
      <c r="I35" s="44"/>
    </row>
    <row r="36" spans="1:9" s="1" customFormat="1" x14ac:dyDescent="0.2">
      <c r="A36" s="25">
        <v>25</v>
      </c>
      <c r="B36" s="12" t="s">
        <v>87</v>
      </c>
      <c r="C36" s="10" t="s">
        <v>88</v>
      </c>
      <c r="D36" s="44">
        <f t="shared" si="2"/>
        <v>866179</v>
      </c>
      <c r="E36" s="44">
        <v>0</v>
      </c>
      <c r="F36" s="44">
        <v>866179</v>
      </c>
      <c r="G36" s="44">
        <v>0</v>
      </c>
      <c r="H36" s="44">
        <v>0</v>
      </c>
      <c r="I36" s="44">
        <v>0</v>
      </c>
    </row>
    <row r="37" spans="1:9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2"/>
        <v>0</v>
      </c>
      <c r="E37" s="44"/>
      <c r="F37" s="44"/>
      <c r="G37" s="44"/>
      <c r="H37" s="44"/>
      <c r="I37" s="44"/>
    </row>
    <row r="38" spans="1:9" s="1" customFormat="1" x14ac:dyDescent="0.2">
      <c r="A38" s="25">
        <v>27</v>
      </c>
      <c r="B38" s="14" t="s">
        <v>91</v>
      </c>
      <c r="C38" s="10" t="s">
        <v>92</v>
      </c>
      <c r="D38" s="44">
        <f t="shared" si="2"/>
        <v>0</v>
      </c>
      <c r="E38" s="44"/>
      <c r="F38" s="44"/>
      <c r="G38" s="44"/>
      <c r="H38" s="44"/>
      <c r="I38" s="44"/>
    </row>
    <row r="39" spans="1:9" s="22" customFormat="1" x14ac:dyDescent="0.2">
      <c r="A39" s="25">
        <v>28</v>
      </c>
      <c r="B39" s="23" t="s">
        <v>93</v>
      </c>
      <c r="C39" s="43" t="s">
        <v>277</v>
      </c>
      <c r="D39" s="44">
        <f t="shared" si="2"/>
        <v>0</v>
      </c>
      <c r="E39" s="47"/>
      <c r="F39" s="47"/>
      <c r="G39" s="47"/>
      <c r="H39" s="47"/>
      <c r="I39" s="47"/>
    </row>
    <row r="40" spans="1:9" s="22" customFormat="1" x14ac:dyDescent="0.2">
      <c r="A40" s="25">
        <v>29</v>
      </c>
      <c r="B40" s="24" t="s">
        <v>94</v>
      </c>
      <c r="C40" s="21" t="s">
        <v>41</v>
      </c>
      <c r="D40" s="44">
        <f t="shared" si="2"/>
        <v>0</v>
      </c>
      <c r="E40" s="47"/>
      <c r="F40" s="47"/>
      <c r="G40" s="47"/>
      <c r="H40" s="47"/>
      <c r="I40" s="47"/>
    </row>
    <row r="41" spans="1:9" x14ac:dyDescent="0.2">
      <c r="A41" s="25">
        <v>30</v>
      </c>
      <c r="B41" s="12" t="s">
        <v>95</v>
      </c>
      <c r="C41" s="10" t="s">
        <v>39</v>
      </c>
      <c r="D41" s="44">
        <f t="shared" si="2"/>
        <v>0</v>
      </c>
      <c r="E41" s="48"/>
      <c r="F41" s="48"/>
      <c r="G41" s="48"/>
      <c r="H41" s="48"/>
      <c r="I41" s="48"/>
    </row>
    <row r="42" spans="1:9" s="1" customFormat="1" x14ac:dyDescent="0.2">
      <c r="A42" s="25">
        <v>31</v>
      </c>
      <c r="B42" s="14" t="s">
        <v>96</v>
      </c>
      <c r="C42" s="10" t="s">
        <v>16</v>
      </c>
      <c r="D42" s="44">
        <f t="shared" si="2"/>
        <v>0</v>
      </c>
      <c r="E42" s="44"/>
      <c r="F42" s="44"/>
      <c r="G42" s="44"/>
      <c r="H42" s="44"/>
      <c r="I42" s="44"/>
    </row>
    <row r="43" spans="1:9" s="1" customFormat="1" x14ac:dyDescent="0.2">
      <c r="A43" s="25">
        <v>32</v>
      </c>
      <c r="B43" s="26" t="s">
        <v>97</v>
      </c>
      <c r="C43" s="10" t="s">
        <v>21</v>
      </c>
      <c r="D43" s="44">
        <f t="shared" si="2"/>
        <v>0</v>
      </c>
      <c r="E43" s="44"/>
      <c r="F43" s="44"/>
      <c r="G43" s="44"/>
      <c r="H43" s="44"/>
      <c r="I43" s="44"/>
    </row>
    <row r="44" spans="1:9" s="1" customFormat="1" x14ac:dyDescent="0.2">
      <c r="A44" s="25">
        <v>33</v>
      </c>
      <c r="B44" s="14" t="s">
        <v>98</v>
      </c>
      <c r="C44" s="10" t="s">
        <v>25</v>
      </c>
      <c r="D44" s="44">
        <f t="shared" si="2"/>
        <v>0</v>
      </c>
      <c r="E44" s="44"/>
      <c r="F44" s="44"/>
      <c r="G44" s="44"/>
      <c r="H44" s="44"/>
      <c r="I44" s="44"/>
    </row>
    <row r="45" spans="1:9" x14ac:dyDescent="0.2">
      <c r="A45" s="25">
        <v>34</v>
      </c>
      <c r="B45" s="12" t="s">
        <v>99</v>
      </c>
      <c r="C45" s="10" t="s">
        <v>223</v>
      </c>
      <c r="D45" s="44">
        <f t="shared" si="2"/>
        <v>0</v>
      </c>
      <c r="E45" s="48"/>
      <c r="F45" s="48"/>
      <c r="G45" s="48"/>
      <c r="H45" s="48"/>
      <c r="I45" s="48"/>
    </row>
    <row r="46" spans="1:9" s="1" customFormat="1" x14ac:dyDescent="0.2">
      <c r="A46" s="25">
        <v>35</v>
      </c>
      <c r="B46" s="15" t="s">
        <v>100</v>
      </c>
      <c r="C46" s="16" t="s">
        <v>224</v>
      </c>
      <c r="D46" s="44">
        <f t="shared" si="2"/>
        <v>0</v>
      </c>
      <c r="E46" s="44"/>
      <c r="F46" s="44"/>
      <c r="G46" s="44"/>
      <c r="H46" s="44"/>
      <c r="I46" s="44"/>
    </row>
    <row r="47" spans="1:9" s="1" customFormat="1" x14ac:dyDescent="0.2">
      <c r="A47" s="25">
        <v>36</v>
      </c>
      <c r="B47" s="12" t="s">
        <v>101</v>
      </c>
      <c r="C47" s="10" t="s">
        <v>225</v>
      </c>
      <c r="D47" s="44">
        <f t="shared" si="2"/>
        <v>0</v>
      </c>
      <c r="E47" s="44"/>
      <c r="F47" s="44"/>
      <c r="G47" s="44"/>
      <c r="H47" s="44"/>
      <c r="I47" s="44"/>
    </row>
    <row r="48" spans="1:9" s="1" customFormat="1" x14ac:dyDescent="0.2">
      <c r="A48" s="25">
        <v>37</v>
      </c>
      <c r="B48" s="12" t="s">
        <v>102</v>
      </c>
      <c r="C48" s="10" t="s">
        <v>24</v>
      </c>
      <c r="D48" s="44">
        <f t="shared" si="2"/>
        <v>0</v>
      </c>
      <c r="E48" s="44"/>
      <c r="F48" s="44"/>
      <c r="G48" s="44"/>
      <c r="H48" s="44"/>
      <c r="I48" s="44"/>
    </row>
    <row r="49" spans="1:9" s="1" customFormat="1" x14ac:dyDescent="0.2">
      <c r="A49" s="25">
        <v>38</v>
      </c>
      <c r="B49" s="26" t="s">
        <v>103</v>
      </c>
      <c r="C49" s="10" t="s">
        <v>20</v>
      </c>
      <c r="D49" s="44">
        <f t="shared" si="2"/>
        <v>0</v>
      </c>
      <c r="E49" s="44"/>
      <c r="F49" s="44"/>
      <c r="G49" s="44"/>
      <c r="H49" s="44"/>
      <c r="I49" s="44"/>
    </row>
    <row r="50" spans="1:9" s="1" customFormat="1" x14ac:dyDescent="0.2">
      <c r="A50" s="25">
        <v>39</v>
      </c>
      <c r="B50" s="14" t="s">
        <v>104</v>
      </c>
      <c r="C50" s="10" t="s">
        <v>105</v>
      </c>
      <c r="D50" s="44">
        <f t="shared" si="2"/>
        <v>0</v>
      </c>
      <c r="E50" s="44"/>
      <c r="F50" s="44"/>
      <c r="G50" s="44"/>
      <c r="H50" s="44"/>
      <c r="I50" s="44"/>
    </row>
    <row r="51" spans="1:9" s="22" customFormat="1" x14ac:dyDescent="0.2">
      <c r="A51" s="25">
        <v>40</v>
      </c>
      <c r="B51" s="27" t="s">
        <v>106</v>
      </c>
      <c r="C51" s="21" t="s">
        <v>107</v>
      </c>
      <c r="D51" s="44">
        <f t="shared" si="2"/>
        <v>0</v>
      </c>
      <c r="E51" s="47"/>
      <c r="F51" s="47"/>
      <c r="G51" s="47"/>
      <c r="H51" s="47"/>
      <c r="I51" s="47"/>
    </row>
    <row r="52" spans="1:9" s="1" customFormat="1" x14ac:dyDescent="0.2">
      <c r="A52" s="25">
        <v>41</v>
      </c>
      <c r="B52" s="12" t="s">
        <v>108</v>
      </c>
      <c r="C52" s="10" t="s">
        <v>230</v>
      </c>
      <c r="D52" s="44">
        <f t="shared" si="2"/>
        <v>0</v>
      </c>
      <c r="E52" s="44"/>
      <c r="F52" s="44"/>
      <c r="G52" s="44"/>
      <c r="H52" s="44"/>
      <c r="I52" s="44"/>
    </row>
    <row r="53" spans="1:9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2"/>
        <v>0</v>
      </c>
      <c r="E53" s="44"/>
      <c r="F53" s="44"/>
      <c r="G53" s="44"/>
      <c r="H53" s="44"/>
      <c r="I53" s="44"/>
    </row>
    <row r="54" spans="1:9" s="1" customFormat="1" x14ac:dyDescent="0.2">
      <c r="A54" s="25">
        <v>43</v>
      </c>
      <c r="B54" s="26" t="s">
        <v>110</v>
      </c>
      <c r="C54" s="10" t="s">
        <v>3</v>
      </c>
      <c r="D54" s="44">
        <f t="shared" si="2"/>
        <v>0</v>
      </c>
      <c r="E54" s="44"/>
      <c r="F54" s="44"/>
      <c r="G54" s="44"/>
      <c r="H54" s="44"/>
      <c r="I54" s="44"/>
    </row>
    <row r="55" spans="1:9" s="1" customFormat="1" x14ac:dyDescent="0.2">
      <c r="A55" s="25">
        <v>44</v>
      </c>
      <c r="B55" s="26" t="s">
        <v>111</v>
      </c>
      <c r="C55" s="10" t="s">
        <v>226</v>
      </c>
      <c r="D55" s="44">
        <f t="shared" si="2"/>
        <v>0</v>
      </c>
      <c r="E55" s="44"/>
      <c r="F55" s="44"/>
      <c r="G55" s="44"/>
      <c r="H55" s="44"/>
      <c r="I55" s="44"/>
    </row>
    <row r="56" spans="1:9" s="1" customFormat="1" x14ac:dyDescent="0.2">
      <c r="A56" s="25">
        <v>45</v>
      </c>
      <c r="B56" s="14" t="s">
        <v>112</v>
      </c>
      <c r="C56" s="10" t="s">
        <v>0</v>
      </c>
      <c r="D56" s="44">
        <f t="shared" si="2"/>
        <v>0</v>
      </c>
      <c r="E56" s="44"/>
      <c r="F56" s="44"/>
      <c r="G56" s="44"/>
      <c r="H56" s="44"/>
      <c r="I56" s="44"/>
    </row>
    <row r="57" spans="1:9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2"/>
        <v>0</v>
      </c>
      <c r="E57" s="44"/>
      <c r="F57" s="44"/>
      <c r="G57" s="44"/>
      <c r="H57" s="44"/>
      <c r="I57" s="44"/>
    </row>
    <row r="58" spans="1:9" s="1" customFormat="1" x14ac:dyDescent="0.2">
      <c r="A58" s="25">
        <v>47</v>
      </c>
      <c r="B58" s="14" t="s">
        <v>114</v>
      </c>
      <c r="C58" s="10" t="s">
        <v>1</v>
      </c>
      <c r="D58" s="44">
        <f t="shared" si="2"/>
        <v>0</v>
      </c>
      <c r="E58" s="44"/>
      <c r="F58" s="44"/>
      <c r="G58" s="44"/>
      <c r="H58" s="44"/>
      <c r="I58" s="44"/>
    </row>
    <row r="59" spans="1:9" s="1" customFormat="1" x14ac:dyDescent="0.2">
      <c r="A59" s="25">
        <v>48</v>
      </c>
      <c r="B59" s="26" t="s">
        <v>115</v>
      </c>
      <c r="C59" s="10" t="s">
        <v>227</v>
      </c>
      <c r="D59" s="44">
        <f t="shared" si="2"/>
        <v>0</v>
      </c>
      <c r="E59" s="44"/>
      <c r="F59" s="44"/>
      <c r="G59" s="44"/>
      <c r="H59" s="44"/>
      <c r="I59" s="44"/>
    </row>
    <row r="60" spans="1:9" s="1" customFormat="1" x14ac:dyDescent="0.2">
      <c r="A60" s="25">
        <v>49</v>
      </c>
      <c r="B60" s="26" t="s">
        <v>116</v>
      </c>
      <c r="C60" s="10" t="s">
        <v>26</v>
      </c>
      <c r="D60" s="44">
        <f t="shared" si="2"/>
        <v>113481</v>
      </c>
      <c r="E60" s="44">
        <v>0</v>
      </c>
      <c r="F60" s="44">
        <v>113481</v>
      </c>
      <c r="G60" s="44">
        <v>0</v>
      </c>
      <c r="H60" s="44">
        <v>0</v>
      </c>
      <c r="I60" s="44">
        <v>0</v>
      </c>
    </row>
    <row r="61" spans="1:9" s="1" customFormat="1" x14ac:dyDescent="0.2">
      <c r="A61" s="25">
        <v>50</v>
      </c>
      <c r="B61" s="26" t="s">
        <v>117</v>
      </c>
      <c r="C61" s="10" t="s">
        <v>228</v>
      </c>
      <c r="D61" s="44">
        <f t="shared" si="2"/>
        <v>0</v>
      </c>
      <c r="E61" s="44"/>
      <c r="F61" s="44"/>
      <c r="G61" s="44"/>
      <c r="H61" s="44"/>
      <c r="I61" s="44"/>
    </row>
    <row r="62" spans="1:9" s="1" customFormat="1" x14ac:dyDescent="0.2">
      <c r="A62" s="25">
        <v>51</v>
      </c>
      <c r="B62" s="26" t="s">
        <v>232</v>
      </c>
      <c r="C62" s="10" t="s">
        <v>231</v>
      </c>
      <c r="D62" s="44">
        <f t="shared" si="2"/>
        <v>0</v>
      </c>
      <c r="E62" s="44"/>
      <c r="F62" s="44"/>
      <c r="G62" s="44"/>
      <c r="H62" s="44"/>
      <c r="I62" s="44"/>
    </row>
    <row r="63" spans="1:9" s="1" customFormat="1" x14ac:dyDescent="0.2">
      <c r="A63" s="25">
        <v>52</v>
      </c>
      <c r="B63" s="26" t="s">
        <v>243</v>
      </c>
      <c r="C63" s="10" t="s">
        <v>244</v>
      </c>
      <c r="D63" s="44">
        <f t="shared" si="2"/>
        <v>0</v>
      </c>
      <c r="E63" s="44"/>
      <c r="F63" s="44"/>
      <c r="G63" s="44"/>
      <c r="H63" s="44"/>
      <c r="I63" s="44"/>
    </row>
    <row r="64" spans="1:9" s="1" customFormat="1" x14ac:dyDescent="0.2">
      <c r="A64" s="25">
        <v>53</v>
      </c>
      <c r="B64" s="26" t="s">
        <v>118</v>
      </c>
      <c r="C64" s="10" t="s">
        <v>54</v>
      </c>
      <c r="D64" s="44">
        <f t="shared" si="2"/>
        <v>0</v>
      </c>
      <c r="E64" s="44"/>
      <c r="F64" s="44"/>
      <c r="G64" s="44"/>
      <c r="H64" s="44"/>
      <c r="I64" s="44"/>
    </row>
    <row r="65" spans="1:9" s="1" customFormat="1" x14ac:dyDescent="0.2">
      <c r="A65" s="25">
        <v>54</v>
      </c>
      <c r="B65" s="14" t="s">
        <v>119</v>
      </c>
      <c r="C65" s="10" t="s">
        <v>245</v>
      </c>
      <c r="D65" s="44">
        <f t="shared" si="2"/>
        <v>0</v>
      </c>
      <c r="E65" s="44"/>
      <c r="F65" s="44"/>
      <c r="G65" s="44"/>
      <c r="H65" s="44"/>
      <c r="I65" s="44"/>
    </row>
    <row r="66" spans="1:9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2"/>
        <v>0</v>
      </c>
      <c r="E66" s="44"/>
      <c r="F66" s="44"/>
      <c r="G66" s="44"/>
      <c r="H66" s="44"/>
      <c r="I66" s="44"/>
    </row>
    <row r="67" spans="1:9" s="1" customFormat="1" ht="23.25" customHeight="1" x14ac:dyDescent="0.2">
      <c r="A67" s="25">
        <v>56</v>
      </c>
      <c r="B67" s="14" t="s">
        <v>122</v>
      </c>
      <c r="C67" s="10" t="s">
        <v>246</v>
      </c>
      <c r="D67" s="44">
        <f t="shared" si="2"/>
        <v>0</v>
      </c>
      <c r="E67" s="44"/>
      <c r="F67" s="44"/>
      <c r="G67" s="44"/>
      <c r="H67" s="44"/>
      <c r="I67" s="44"/>
    </row>
    <row r="68" spans="1:9" s="1" customFormat="1" ht="27.75" customHeight="1" x14ac:dyDescent="0.2">
      <c r="A68" s="25">
        <v>57</v>
      </c>
      <c r="B68" s="26" t="s">
        <v>123</v>
      </c>
      <c r="C68" s="10" t="s">
        <v>236</v>
      </c>
      <c r="D68" s="44">
        <f t="shared" ref="D68:D128" si="4">E68+F68+G68+H68+I68</f>
        <v>0</v>
      </c>
      <c r="E68" s="44"/>
      <c r="F68" s="44"/>
      <c r="G68" s="44"/>
      <c r="H68" s="44"/>
      <c r="I68" s="44"/>
    </row>
    <row r="69" spans="1:9" s="1" customFormat="1" ht="24" x14ac:dyDescent="0.2">
      <c r="A69" s="25">
        <v>58</v>
      </c>
      <c r="B69" s="12" t="s">
        <v>124</v>
      </c>
      <c r="C69" s="10" t="s">
        <v>247</v>
      </c>
      <c r="D69" s="44">
        <f t="shared" si="4"/>
        <v>0</v>
      </c>
      <c r="E69" s="44"/>
      <c r="F69" s="44"/>
      <c r="G69" s="44"/>
      <c r="H69" s="44"/>
      <c r="I69" s="44"/>
    </row>
    <row r="70" spans="1:9" s="1" customFormat="1" ht="24" x14ac:dyDescent="0.2">
      <c r="A70" s="25">
        <v>59</v>
      </c>
      <c r="B70" s="12" t="s">
        <v>125</v>
      </c>
      <c r="C70" s="10" t="s">
        <v>248</v>
      </c>
      <c r="D70" s="44">
        <f t="shared" si="4"/>
        <v>0</v>
      </c>
      <c r="E70" s="44"/>
      <c r="F70" s="44"/>
      <c r="G70" s="44"/>
      <c r="H70" s="44"/>
      <c r="I70" s="44"/>
    </row>
    <row r="71" spans="1:9" s="1" customFormat="1" x14ac:dyDescent="0.2">
      <c r="A71" s="25">
        <v>60</v>
      </c>
      <c r="B71" s="14" t="s">
        <v>126</v>
      </c>
      <c r="C71" s="10" t="s">
        <v>249</v>
      </c>
      <c r="D71" s="44">
        <f t="shared" si="4"/>
        <v>0</v>
      </c>
      <c r="E71" s="44"/>
      <c r="F71" s="44"/>
      <c r="G71" s="44"/>
      <c r="H71" s="44"/>
      <c r="I71" s="44"/>
    </row>
    <row r="72" spans="1:9" s="1" customFormat="1" x14ac:dyDescent="0.2">
      <c r="A72" s="25">
        <v>61</v>
      </c>
      <c r="B72" s="14" t="s">
        <v>127</v>
      </c>
      <c r="C72" s="10" t="s">
        <v>53</v>
      </c>
      <c r="D72" s="44">
        <f t="shared" si="4"/>
        <v>0</v>
      </c>
      <c r="E72" s="44"/>
      <c r="F72" s="44"/>
      <c r="G72" s="44"/>
      <c r="H72" s="44"/>
      <c r="I72" s="44"/>
    </row>
    <row r="73" spans="1:9" s="1" customFormat="1" x14ac:dyDescent="0.2">
      <c r="A73" s="25">
        <v>62</v>
      </c>
      <c r="B73" s="14" t="s">
        <v>128</v>
      </c>
      <c r="C73" s="10" t="s">
        <v>250</v>
      </c>
      <c r="D73" s="44">
        <f t="shared" si="4"/>
        <v>0</v>
      </c>
      <c r="E73" s="44"/>
      <c r="F73" s="44"/>
      <c r="G73" s="44"/>
      <c r="H73" s="44"/>
      <c r="I73" s="44"/>
    </row>
    <row r="74" spans="1:9" s="1" customFormat="1" ht="24" x14ac:dyDescent="0.2">
      <c r="A74" s="25">
        <v>63</v>
      </c>
      <c r="B74" s="14" t="s">
        <v>129</v>
      </c>
      <c r="C74" s="10" t="s">
        <v>251</v>
      </c>
      <c r="D74" s="44">
        <f t="shared" si="4"/>
        <v>0</v>
      </c>
      <c r="E74" s="44"/>
      <c r="F74" s="44"/>
      <c r="G74" s="44"/>
      <c r="H74" s="44"/>
      <c r="I74" s="44"/>
    </row>
    <row r="75" spans="1:9" s="1" customFormat="1" ht="24" x14ac:dyDescent="0.2">
      <c r="A75" s="25">
        <v>64</v>
      </c>
      <c r="B75" s="12" t="s">
        <v>130</v>
      </c>
      <c r="C75" s="10" t="s">
        <v>252</v>
      </c>
      <c r="D75" s="44">
        <f t="shared" si="4"/>
        <v>0</v>
      </c>
      <c r="E75" s="44"/>
      <c r="F75" s="44"/>
      <c r="G75" s="44"/>
      <c r="H75" s="44"/>
      <c r="I75" s="44"/>
    </row>
    <row r="76" spans="1:9" s="1" customFormat="1" ht="24" x14ac:dyDescent="0.2">
      <c r="A76" s="25">
        <v>65</v>
      </c>
      <c r="B76" s="14" t="s">
        <v>131</v>
      </c>
      <c r="C76" s="10" t="s">
        <v>253</v>
      </c>
      <c r="D76" s="44">
        <f t="shared" si="4"/>
        <v>0</v>
      </c>
      <c r="E76" s="44"/>
      <c r="F76" s="44"/>
      <c r="G76" s="44"/>
      <c r="H76" s="44"/>
      <c r="I76" s="44"/>
    </row>
    <row r="77" spans="1:9" s="1" customFormat="1" ht="24" x14ac:dyDescent="0.2">
      <c r="A77" s="25">
        <v>66</v>
      </c>
      <c r="B77" s="14" t="s">
        <v>132</v>
      </c>
      <c r="C77" s="10" t="s">
        <v>254</v>
      </c>
      <c r="D77" s="44">
        <f t="shared" si="4"/>
        <v>0</v>
      </c>
      <c r="E77" s="44"/>
      <c r="F77" s="44"/>
      <c r="G77" s="44"/>
      <c r="H77" s="44"/>
      <c r="I77" s="44"/>
    </row>
    <row r="78" spans="1:9" s="1" customFormat="1" ht="24" x14ac:dyDescent="0.2">
      <c r="A78" s="25">
        <v>67</v>
      </c>
      <c r="B78" s="12" t="s">
        <v>133</v>
      </c>
      <c r="C78" s="10" t="s">
        <v>255</v>
      </c>
      <c r="D78" s="44">
        <f t="shared" si="4"/>
        <v>0</v>
      </c>
      <c r="E78" s="44"/>
      <c r="F78" s="44"/>
      <c r="G78" s="44"/>
      <c r="H78" s="44"/>
      <c r="I78" s="44"/>
    </row>
    <row r="79" spans="1:9" s="1" customFormat="1" ht="24" x14ac:dyDescent="0.2">
      <c r="A79" s="25">
        <v>68</v>
      </c>
      <c r="B79" s="12" t="s">
        <v>134</v>
      </c>
      <c r="C79" s="10" t="s">
        <v>256</v>
      </c>
      <c r="D79" s="44">
        <f t="shared" si="4"/>
        <v>0</v>
      </c>
      <c r="E79" s="44"/>
      <c r="F79" s="44"/>
      <c r="G79" s="44"/>
      <c r="H79" s="44"/>
      <c r="I79" s="44"/>
    </row>
    <row r="80" spans="1:9" s="1" customFormat="1" ht="24" x14ac:dyDescent="0.2">
      <c r="A80" s="25">
        <v>69</v>
      </c>
      <c r="B80" s="12" t="s">
        <v>135</v>
      </c>
      <c r="C80" s="10" t="s">
        <v>257</v>
      </c>
      <c r="D80" s="44">
        <f t="shared" si="4"/>
        <v>0</v>
      </c>
      <c r="E80" s="44"/>
      <c r="F80" s="44"/>
      <c r="G80" s="44"/>
      <c r="H80" s="44"/>
      <c r="I80" s="44"/>
    </row>
    <row r="81" spans="1:9" s="1" customFormat="1" x14ac:dyDescent="0.2">
      <c r="A81" s="25">
        <v>70</v>
      </c>
      <c r="B81" s="26" t="s">
        <v>136</v>
      </c>
      <c r="C81" s="10" t="s">
        <v>137</v>
      </c>
      <c r="D81" s="44">
        <f t="shared" si="4"/>
        <v>0</v>
      </c>
      <c r="E81" s="44"/>
      <c r="F81" s="44"/>
      <c r="G81" s="44"/>
      <c r="H81" s="44"/>
      <c r="I81" s="44"/>
    </row>
    <row r="82" spans="1:9" s="1" customFormat="1" x14ac:dyDescent="0.2">
      <c r="A82" s="25">
        <v>71</v>
      </c>
      <c r="B82" s="12" t="s">
        <v>138</v>
      </c>
      <c r="C82" s="10" t="s">
        <v>258</v>
      </c>
      <c r="D82" s="44">
        <f t="shared" si="4"/>
        <v>0</v>
      </c>
      <c r="E82" s="44"/>
      <c r="F82" s="44"/>
      <c r="G82" s="44"/>
      <c r="H82" s="44"/>
      <c r="I82" s="44"/>
    </row>
    <row r="83" spans="1:9" s="1" customFormat="1" x14ac:dyDescent="0.2">
      <c r="A83" s="25">
        <v>72</v>
      </c>
      <c r="B83" s="26" t="s">
        <v>139</v>
      </c>
      <c r="C83" s="10" t="s">
        <v>36</v>
      </c>
      <c r="D83" s="44">
        <f t="shared" si="4"/>
        <v>0</v>
      </c>
      <c r="E83" s="44"/>
      <c r="F83" s="44"/>
      <c r="G83" s="44"/>
      <c r="H83" s="44"/>
      <c r="I83" s="44"/>
    </row>
    <row r="84" spans="1:9" s="1" customFormat="1" x14ac:dyDescent="0.2">
      <c r="A84" s="25">
        <v>73</v>
      </c>
      <c r="B84" s="12" t="s">
        <v>140</v>
      </c>
      <c r="C84" s="10" t="s">
        <v>38</v>
      </c>
      <c r="D84" s="44">
        <f t="shared" si="4"/>
        <v>0</v>
      </c>
      <c r="E84" s="44"/>
      <c r="F84" s="44"/>
      <c r="G84" s="44"/>
      <c r="H84" s="44"/>
      <c r="I84" s="44"/>
    </row>
    <row r="85" spans="1:9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4"/>
        <v>0</v>
      </c>
      <c r="E85" s="44"/>
      <c r="F85" s="44"/>
      <c r="G85" s="44"/>
      <c r="H85" s="44"/>
      <c r="I85" s="44"/>
    </row>
    <row r="86" spans="1:9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4"/>
        <v>0</v>
      </c>
      <c r="E86" s="44"/>
      <c r="F86" s="44"/>
      <c r="G86" s="44"/>
      <c r="H86" s="44"/>
      <c r="I86" s="44"/>
    </row>
    <row r="87" spans="1:9" s="1" customFormat="1" x14ac:dyDescent="0.2">
      <c r="A87" s="25">
        <v>76</v>
      </c>
      <c r="B87" s="12" t="s">
        <v>143</v>
      </c>
      <c r="C87" s="10" t="s">
        <v>239</v>
      </c>
      <c r="D87" s="44">
        <f t="shared" si="4"/>
        <v>5674050</v>
      </c>
      <c r="E87" s="44">
        <v>0</v>
      </c>
      <c r="F87" s="44">
        <v>5674050</v>
      </c>
      <c r="G87" s="44">
        <v>0</v>
      </c>
      <c r="H87" s="44">
        <v>0</v>
      </c>
      <c r="I87" s="44">
        <v>0</v>
      </c>
    </row>
    <row r="88" spans="1:9" s="1" customFormat="1" x14ac:dyDescent="0.2">
      <c r="A88" s="25">
        <v>77</v>
      </c>
      <c r="B88" s="12" t="s">
        <v>144</v>
      </c>
      <c r="C88" s="10" t="s">
        <v>360</v>
      </c>
      <c r="D88" s="44">
        <f t="shared" si="4"/>
        <v>0</v>
      </c>
      <c r="E88" s="44"/>
      <c r="F88" s="44"/>
      <c r="G88" s="44"/>
      <c r="H88" s="44"/>
      <c r="I88" s="44"/>
    </row>
    <row r="89" spans="1:9" s="1" customFormat="1" x14ac:dyDescent="0.2">
      <c r="A89" s="25">
        <v>78</v>
      </c>
      <c r="B89" s="14" t="s">
        <v>145</v>
      </c>
      <c r="C89" s="10" t="s">
        <v>272</v>
      </c>
      <c r="D89" s="44">
        <f t="shared" si="4"/>
        <v>0</v>
      </c>
      <c r="E89" s="44"/>
      <c r="F89" s="44"/>
      <c r="G89" s="44"/>
      <c r="H89" s="44"/>
      <c r="I89" s="44"/>
    </row>
    <row r="90" spans="1:9" s="1" customFormat="1" ht="24" x14ac:dyDescent="0.2">
      <c r="A90" s="169">
        <v>79</v>
      </c>
      <c r="B90" s="172" t="s">
        <v>146</v>
      </c>
      <c r="C90" s="17" t="s">
        <v>259</v>
      </c>
      <c r="D90" s="44">
        <f t="shared" si="4"/>
        <v>0</v>
      </c>
      <c r="E90" s="44"/>
      <c r="F90" s="44"/>
      <c r="G90" s="44"/>
      <c r="H90" s="44"/>
      <c r="I90" s="44"/>
    </row>
    <row r="91" spans="1:9" s="1" customFormat="1" ht="36" x14ac:dyDescent="0.2">
      <c r="A91" s="170"/>
      <c r="B91" s="173"/>
      <c r="C91" s="10" t="s">
        <v>358</v>
      </c>
      <c r="D91" s="44">
        <f t="shared" si="4"/>
        <v>0</v>
      </c>
      <c r="E91" s="44"/>
      <c r="F91" s="44"/>
      <c r="G91" s="44"/>
      <c r="H91" s="44"/>
      <c r="I91" s="44"/>
    </row>
    <row r="92" spans="1:9" s="1" customFormat="1" ht="24" x14ac:dyDescent="0.2">
      <c r="A92" s="170"/>
      <c r="B92" s="173"/>
      <c r="C92" s="10" t="s">
        <v>260</v>
      </c>
      <c r="D92" s="44">
        <f t="shared" si="4"/>
        <v>0</v>
      </c>
      <c r="E92" s="44"/>
      <c r="F92" s="44"/>
      <c r="G92" s="44"/>
      <c r="H92" s="44"/>
      <c r="I92" s="44"/>
    </row>
    <row r="93" spans="1:9" s="1" customFormat="1" ht="36" x14ac:dyDescent="0.2">
      <c r="A93" s="171"/>
      <c r="B93" s="174"/>
      <c r="C93" s="28" t="s">
        <v>359</v>
      </c>
      <c r="D93" s="44">
        <f t="shared" si="4"/>
        <v>0</v>
      </c>
      <c r="E93" s="44"/>
      <c r="F93" s="44"/>
      <c r="G93" s="44"/>
      <c r="H93" s="44"/>
      <c r="I93" s="44"/>
    </row>
    <row r="94" spans="1:9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4"/>
        <v>0</v>
      </c>
      <c r="E94" s="44"/>
      <c r="F94" s="44"/>
      <c r="G94" s="44"/>
      <c r="H94" s="44"/>
      <c r="I94" s="44"/>
    </row>
    <row r="95" spans="1:9" s="1" customFormat="1" x14ac:dyDescent="0.2">
      <c r="A95" s="25">
        <v>81</v>
      </c>
      <c r="B95" s="14" t="s">
        <v>148</v>
      </c>
      <c r="C95" s="10" t="s">
        <v>149</v>
      </c>
      <c r="D95" s="44">
        <f t="shared" si="4"/>
        <v>0</v>
      </c>
      <c r="E95" s="44"/>
      <c r="F95" s="44"/>
      <c r="G95" s="44"/>
      <c r="H95" s="44"/>
      <c r="I95" s="44"/>
    </row>
    <row r="96" spans="1:9" s="1" customFormat="1" x14ac:dyDescent="0.2">
      <c r="A96" s="25">
        <v>82</v>
      </c>
      <c r="B96" s="26" t="s">
        <v>150</v>
      </c>
      <c r="C96" s="10" t="s">
        <v>151</v>
      </c>
      <c r="D96" s="44">
        <f t="shared" si="4"/>
        <v>0</v>
      </c>
      <c r="E96" s="44"/>
      <c r="F96" s="44"/>
      <c r="G96" s="44"/>
      <c r="H96" s="44"/>
      <c r="I96" s="44"/>
    </row>
    <row r="97" spans="1:9" s="1" customFormat="1" x14ac:dyDescent="0.2">
      <c r="A97" s="25">
        <v>83</v>
      </c>
      <c r="B97" s="14" t="s">
        <v>152</v>
      </c>
      <c r="C97" s="10" t="s">
        <v>28</v>
      </c>
      <c r="D97" s="44">
        <f t="shared" si="4"/>
        <v>0</v>
      </c>
      <c r="E97" s="44"/>
      <c r="F97" s="44"/>
      <c r="G97" s="44"/>
      <c r="H97" s="44"/>
      <c r="I97" s="44"/>
    </row>
    <row r="98" spans="1:9" s="1" customFormat="1" x14ac:dyDescent="0.2">
      <c r="A98" s="25">
        <v>84</v>
      </c>
      <c r="B98" s="26" t="s">
        <v>153</v>
      </c>
      <c r="C98" s="10" t="s">
        <v>12</v>
      </c>
      <c r="D98" s="44">
        <f t="shared" si="4"/>
        <v>0</v>
      </c>
      <c r="E98" s="44"/>
      <c r="F98" s="44"/>
      <c r="G98" s="44"/>
      <c r="H98" s="44"/>
      <c r="I98" s="44"/>
    </row>
    <row r="99" spans="1:9" s="1" customFormat="1" x14ac:dyDescent="0.2">
      <c r="A99" s="25">
        <v>85</v>
      </c>
      <c r="B99" s="26" t="s">
        <v>154</v>
      </c>
      <c r="C99" s="10" t="s">
        <v>27</v>
      </c>
      <c r="D99" s="44">
        <f t="shared" si="4"/>
        <v>0</v>
      </c>
      <c r="E99" s="44"/>
      <c r="F99" s="44"/>
      <c r="G99" s="44"/>
      <c r="H99" s="44"/>
      <c r="I99" s="44"/>
    </row>
    <row r="100" spans="1:9" s="1" customFormat="1" x14ac:dyDescent="0.2">
      <c r="A100" s="25">
        <v>86</v>
      </c>
      <c r="B100" s="14" t="s">
        <v>155</v>
      </c>
      <c r="C100" s="10" t="s">
        <v>45</v>
      </c>
      <c r="D100" s="44">
        <f t="shared" si="4"/>
        <v>0</v>
      </c>
      <c r="E100" s="44"/>
      <c r="F100" s="44"/>
      <c r="G100" s="44"/>
      <c r="H100" s="44"/>
      <c r="I100" s="44"/>
    </row>
    <row r="101" spans="1:9" s="1" customFormat="1" x14ac:dyDescent="0.2">
      <c r="A101" s="25">
        <v>87</v>
      </c>
      <c r="B101" s="14" t="s">
        <v>156</v>
      </c>
      <c r="C101" s="10" t="s">
        <v>33</v>
      </c>
      <c r="D101" s="44">
        <f t="shared" si="4"/>
        <v>0</v>
      </c>
      <c r="E101" s="44"/>
      <c r="F101" s="44"/>
      <c r="G101" s="44"/>
      <c r="H101" s="44"/>
      <c r="I101" s="44"/>
    </row>
    <row r="102" spans="1:9" s="1" customFormat="1" x14ac:dyDescent="0.2">
      <c r="A102" s="25">
        <v>88</v>
      </c>
      <c r="B102" s="12" t="s">
        <v>157</v>
      </c>
      <c r="C102" s="10" t="s">
        <v>29</v>
      </c>
      <c r="D102" s="44">
        <f t="shared" si="4"/>
        <v>0</v>
      </c>
      <c r="E102" s="44"/>
      <c r="F102" s="44"/>
      <c r="G102" s="44"/>
      <c r="H102" s="44"/>
      <c r="I102" s="44"/>
    </row>
    <row r="103" spans="1:9" s="1" customFormat="1" x14ac:dyDescent="0.2">
      <c r="A103" s="25">
        <v>89</v>
      </c>
      <c r="B103" s="12" t="s">
        <v>158</v>
      </c>
      <c r="C103" s="10" t="s">
        <v>30</v>
      </c>
      <c r="D103" s="44">
        <f t="shared" si="4"/>
        <v>0</v>
      </c>
      <c r="E103" s="44"/>
      <c r="F103" s="44"/>
      <c r="G103" s="44"/>
      <c r="H103" s="44"/>
      <c r="I103" s="44"/>
    </row>
    <row r="104" spans="1:9" s="1" customFormat="1" x14ac:dyDescent="0.2">
      <c r="A104" s="25">
        <v>90</v>
      </c>
      <c r="B104" s="26" t="s">
        <v>159</v>
      </c>
      <c r="C104" s="10" t="s">
        <v>14</v>
      </c>
      <c r="D104" s="44">
        <f t="shared" si="4"/>
        <v>0</v>
      </c>
      <c r="E104" s="44"/>
      <c r="F104" s="44"/>
      <c r="G104" s="44"/>
      <c r="H104" s="44"/>
      <c r="I104" s="44"/>
    </row>
    <row r="105" spans="1:9" s="1" customFormat="1" x14ac:dyDescent="0.2">
      <c r="A105" s="25">
        <v>91</v>
      </c>
      <c r="B105" s="12" t="s">
        <v>160</v>
      </c>
      <c r="C105" s="10" t="s">
        <v>31</v>
      </c>
      <c r="D105" s="44">
        <f t="shared" si="4"/>
        <v>0</v>
      </c>
      <c r="E105" s="44"/>
      <c r="F105" s="44"/>
      <c r="G105" s="44"/>
      <c r="H105" s="44"/>
      <c r="I105" s="44"/>
    </row>
    <row r="106" spans="1:9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4"/>
        <v>0</v>
      </c>
      <c r="E106" s="44"/>
      <c r="F106" s="44"/>
      <c r="G106" s="44"/>
      <c r="H106" s="44"/>
      <c r="I106" s="44"/>
    </row>
    <row r="107" spans="1:9" s="22" customFormat="1" x14ac:dyDescent="0.2">
      <c r="A107" s="25">
        <v>93</v>
      </c>
      <c r="B107" s="24" t="s">
        <v>162</v>
      </c>
      <c r="C107" s="21" t="s">
        <v>13</v>
      </c>
      <c r="D107" s="44">
        <f t="shared" si="4"/>
        <v>0</v>
      </c>
      <c r="E107" s="47"/>
      <c r="F107" s="47"/>
      <c r="G107" s="47"/>
      <c r="H107" s="47"/>
      <c r="I107" s="47"/>
    </row>
    <row r="108" spans="1:9" s="1" customFormat="1" x14ac:dyDescent="0.2">
      <c r="A108" s="25">
        <v>94</v>
      </c>
      <c r="B108" s="26" t="s">
        <v>163</v>
      </c>
      <c r="C108" s="10" t="s">
        <v>32</v>
      </c>
      <c r="D108" s="44">
        <f t="shared" si="4"/>
        <v>0</v>
      </c>
      <c r="E108" s="44"/>
      <c r="F108" s="44"/>
      <c r="G108" s="44"/>
      <c r="H108" s="44"/>
      <c r="I108" s="44"/>
    </row>
    <row r="109" spans="1:9" s="1" customFormat="1" x14ac:dyDescent="0.2">
      <c r="A109" s="25">
        <v>95</v>
      </c>
      <c r="B109" s="26" t="s">
        <v>164</v>
      </c>
      <c r="C109" s="10" t="s">
        <v>55</v>
      </c>
      <c r="D109" s="44">
        <f t="shared" si="4"/>
        <v>0</v>
      </c>
      <c r="E109" s="44"/>
      <c r="F109" s="44"/>
      <c r="G109" s="44"/>
      <c r="H109" s="44"/>
      <c r="I109" s="44"/>
    </row>
    <row r="110" spans="1:9" s="1" customFormat="1" x14ac:dyDescent="0.2">
      <c r="A110" s="25">
        <v>96</v>
      </c>
      <c r="B110" s="12" t="s">
        <v>165</v>
      </c>
      <c r="C110" s="10" t="s">
        <v>34</v>
      </c>
      <c r="D110" s="44">
        <f t="shared" si="4"/>
        <v>0</v>
      </c>
      <c r="E110" s="44"/>
      <c r="F110" s="44"/>
      <c r="G110" s="44"/>
      <c r="H110" s="44"/>
      <c r="I110" s="44"/>
    </row>
    <row r="111" spans="1:9" s="1" customFormat="1" x14ac:dyDescent="0.2">
      <c r="A111" s="25">
        <v>97</v>
      </c>
      <c r="B111" s="14" t="s">
        <v>166</v>
      </c>
      <c r="C111" s="10" t="s">
        <v>229</v>
      </c>
      <c r="D111" s="44">
        <f t="shared" si="4"/>
        <v>0</v>
      </c>
      <c r="E111" s="44"/>
      <c r="F111" s="44"/>
      <c r="G111" s="44"/>
      <c r="H111" s="44"/>
      <c r="I111" s="44"/>
    </row>
    <row r="112" spans="1:9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4"/>
        <v>211117293</v>
      </c>
      <c r="E112" s="44">
        <v>0</v>
      </c>
      <c r="F112" s="44">
        <v>0</v>
      </c>
      <c r="G112" s="44">
        <v>0</v>
      </c>
      <c r="H112" s="44">
        <v>0</v>
      </c>
      <c r="I112" s="44">
        <v>211117293</v>
      </c>
    </row>
    <row r="113" spans="1:9" s="1" customFormat="1" x14ac:dyDescent="0.2">
      <c r="A113" s="25">
        <v>99</v>
      </c>
      <c r="B113" s="12" t="s">
        <v>169</v>
      </c>
      <c r="C113" s="10" t="s">
        <v>170</v>
      </c>
      <c r="D113" s="44">
        <f t="shared" si="4"/>
        <v>0</v>
      </c>
      <c r="E113" s="44"/>
      <c r="F113" s="44"/>
      <c r="G113" s="44"/>
      <c r="H113" s="44"/>
      <c r="I113" s="44"/>
    </row>
    <row r="114" spans="1:9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4"/>
        <v>0</v>
      </c>
      <c r="E114" s="44"/>
      <c r="F114" s="44"/>
      <c r="G114" s="44"/>
      <c r="H114" s="44"/>
      <c r="I114" s="44"/>
    </row>
    <row r="115" spans="1:9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4"/>
        <v>0</v>
      </c>
      <c r="E115" s="44"/>
      <c r="F115" s="44"/>
      <c r="G115" s="44"/>
      <c r="H115" s="44"/>
      <c r="I115" s="44"/>
    </row>
    <row r="116" spans="1:9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4"/>
        <v>0</v>
      </c>
      <c r="E116" s="44"/>
      <c r="F116" s="44"/>
      <c r="G116" s="44"/>
      <c r="H116" s="44"/>
      <c r="I116" s="44"/>
    </row>
    <row r="117" spans="1:9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4"/>
        <v>0</v>
      </c>
      <c r="E117" s="44"/>
      <c r="F117" s="44"/>
      <c r="G117" s="44"/>
      <c r="H117" s="44"/>
      <c r="I117" s="44"/>
    </row>
    <row r="118" spans="1:9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4"/>
        <v>798146571</v>
      </c>
      <c r="E118" s="44">
        <v>4875750</v>
      </c>
      <c r="F118" s="44">
        <v>0</v>
      </c>
      <c r="G118" s="44">
        <v>0</v>
      </c>
      <c r="H118" s="44">
        <v>0</v>
      </c>
      <c r="I118" s="44">
        <v>793270821</v>
      </c>
    </row>
    <row r="119" spans="1:9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4"/>
        <v>0</v>
      </c>
      <c r="E119" s="44"/>
      <c r="F119" s="44"/>
      <c r="G119" s="44"/>
      <c r="H119" s="44"/>
      <c r="I119" s="44"/>
    </row>
    <row r="120" spans="1:9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4"/>
        <v>0</v>
      </c>
      <c r="E120" s="44"/>
      <c r="F120" s="44"/>
      <c r="G120" s="44"/>
      <c r="H120" s="44"/>
      <c r="I120" s="44"/>
    </row>
    <row r="121" spans="1:9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4"/>
        <v>0</v>
      </c>
      <c r="E121" s="44"/>
      <c r="F121" s="44"/>
      <c r="G121" s="44"/>
      <c r="H121" s="44"/>
      <c r="I121" s="44"/>
    </row>
    <row r="122" spans="1:9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4"/>
        <v>0</v>
      </c>
      <c r="E122" s="44"/>
      <c r="F122" s="44"/>
      <c r="G122" s="44"/>
      <c r="H122" s="44"/>
      <c r="I122" s="44"/>
    </row>
    <row r="123" spans="1:9" s="1" customFormat="1" x14ac:dyDescent="0.2">
      <c r="A123" s="25">
        <v>109</v>
      </c>
      <c r="B123" s="26" t="s">
        <v>189</v>
      </c>
      <c r="C123" s="10" t="s">
        <v>275</v>
      </c>
      <c r="D123" s="44">
        <f t="shared" si="4"/>
        <v>0</v>
      </c>
      <c r="E123" s="44"/>
      <c r="F123" s="44"/>
      <c r="G123" s="44"/>
      <c r="H123" s="44"/>
      <c r="I123" s="44"/>
    </row>
    <row r="124" spans="1:9" s="1" customFormat="1" ht="14.25" customHeight="1" x14ac:dyDescent="0.2">
      <c r="A124" s="25">
        <v>110</v>
      </c>
      <c r="B124" s="14" t="s">
        <v>190</v>
      </c>
      <c r="C124" s="10" t="s">
        <v>261</v>
      </c>
      <c r="D124" s="44">
        <f t="shared" si="4"/>
        <v>0</v>
      </c>
      <c r="E124" s="44"/>
      <c r="F124" s="44"/>
      <c r="G124" s="44"/>
      <c r="H124" s="44"/>
      <c r="I124" s="44"/>
    </row>
    <row r="125" spans="1:9" s="1" customFormat="1" x14ac:dyDescent="0.2">
      <c r="A125" s="25">
        <v>111</v>
      </c>
      <c r="B125" s="14" t="s">
        <v>191</v>
      </c>
      <c r="C125" s="10" t="s">
        <v>391</v>
      </c>
      <c r="D125" s="44">
        <f t="shared" si="4"/>
        <v>0</v>
      </c>
      <c r="E125" s="44"/>
      <c r="F125" s="44"/>
      <c r="G125" s="44"/>
      <c r="H125" s="44"/>
      <c r="I125" s="44"/>
    </row>
    <row r="126" spans="1:9" s="1" customFormat="1" x14ac:dyDescent="0.2">
      <c r="A126" s="25">
        <v>112</v>
      </c>
      <c r="B126" s="14" t="s">
        <v>192</v>
      </c>
      <c r="C126" s="10" t="s">
        <v>193</v>
      </c>
      <c r="D126" s="44">
        <f t="shared" si="4"/>
        <v>0</v>
      </c>
      <c r="E126" s="44"/>
      <c r="F126" s="44"/>
      <c r="G126" s="44"/>
      <c r="H126" s="44"/>
      <c r="I126" s="44"/>
    </row>
    <row r="127" spans="1:9" s="1" customFormat="1" ht="13.5" customHeight="1" x14ac:dyDescent="0.2">
      <c r="A127" s="25">
        <v>113</v>
      </c>
      <c r="B127" s="14" t="s">
        <v>194</v>
      </c>
      <c r="C127" s="10" t="s">
        <v>400</v>
      </c>
      <c r="D127" s="44">
        <f t="shared" si="4"/>
        <v>0</v>
      </c>
      <c r="E127" s="44"/>
      <c r="F127" s="44"/>
      <c r="G127" s="44"/>
      <c r="H127" s="44"/>
      <c r="I127" s="44"/>
    </row>
    <row r="128" spans="1:9" s="1" customFormat="1" x14ac:dyDescent="0.2">
      <c r="A128" s="25">
        <v>114</v>
      </c>
      <c r="B128" s="26" t="s">
        <v>195</v>
      </c>
      <c r="C128" s="10" t="s">
        <v>196</v>
      </c>
      <c r="D128" s="44">
        <f t="shared" si="4"/>
        <v>247138132</v>
      </c>
      <c r="E128" s="44">
        <v>1265300</v>
      </c>
      <c r="F128" s="44">
        <v>0</v>
      </c>
      <c r="G128" s="44">
        <v>0</v>
      </c>
      <c r="H128" s="44">
        <v>0</v>
      </c>
      <c r="I128" s="44">
        <v>245872832</v>
      </c>
    </row>
    <row r="129" spans="1:9" s="1" customFormat="1" ht="24" x14ac:dyDescent="0.2">
      <c r="A129" s="25">
        <v>115</v>
      </c>
      <c r="B129" s="26" t="s">
        <v>197</v>
      </c>
      <c r="C129" s="54" t="s">
        <v>357</v>
      </c>
      <c r="D129" s="44">
        <f t="shared" ref="D129:D148" si="5">E129+F129+G129+H129+I129</f>
        <v>0</v>
      </c>
      <c r="E129" s="44"/>
      <c r="F129" s="44"/>
      <c r="G129" s="44"/>
      <c r="H129" s="44"/>
      <c r="I129" s="44"/>
    </row>
    <row r="130" spans="1:9" s="1" customFormat="1" x14ac:dyDescent="0.2">
      <c r="A130" s="25">
        <v>116</v>
      </c>
      <c r="B130" s="26" t="s">
        <v>198</v>
      </c>
      <c r="C130" s="10" t="s">
        <v>235</v>
      </c>
      <c r="D130" s="44">
        <f t="shared" si="5"/>
        <v>24514251</v>
      </c>
      <c r="E130" s="44">
        <v>0</v>
      </c>
      <c r="F130" s="44">
        <v>10587786</v>
      </c>
      <c r="G130" s="44">
        <v>8613825</v>
      </c>
      <c r="H130" s="44">
        <v>3380520</v>
      </c>
      <c r="I130" s="44">
        <v>1932120</v>
      </c>
    </row>
    <row r="131" spans="1:9" ht="10.5" customHeight="1" x14ac:dyDescent="0.2">
      <c r="A131" s="25">
        <v>117</v>
      </c>
      <c r="B131" s="26" t="s">
        <v>199</v>
      </c>
      <c r="C131" s="10" t="s">
        <v>200</v>
      </c>
      <c r="D131" s="44">
        <f t="shared" si="5"/>
        <v>0</v>
      </c>
      <c r="E131" s="48"/>
      <c r="F131" s="48"/>
      <c r="G131" s="48"/>
      <c r="H131" s="48"/>
      <c r="I131" s="48"/>
    </row>
    <row r="132" spans="1:9" s="1" customFormat="1" x14ac:dyDescent="0.2">
      <c r="A132" s="25">
        <v>118</v>
      </c>
      <c r="B132" s="26" t="s">
        <v>201</v>
      </c>
      <c r="C132" s="10" t="s">
        <v>42</v>
      </c>
      <c r="D132" s="44">
        <f t="shared" si="5"/>
        <v>2837025</v>
      </c>
      <c r="E132" s="44">
        <v>0</v>
      </c>
      <c r="F132" s="44">
        <v>2837025</v>
      </c>
      <c r="G132" s="44">
        <v>0</v>
      </c>
      <c r="H132" s="44">
        <v>0</v>
      </c>
      <c r="I132" s="44">
        <v>0</v>
      </c>
    </row>
    <row r="133" spans="1:9" s="1" customFormat="1" x14ac:dyDescent="0.2">
      <c r="A133" s="25">
        <v>119</v>
      </c>
      <c r="B133" s="12" t="s">
        <v>202</v>
      </c>
      <c r="C133" s="10" t="s">
        <v>48</v>
      </c>
      <c r="D133" s="44">
        <f t="shared" si="5"/>
        <v>18719355</v>
      </c>
      <c r="E133" s="44">
        <v>0</v>
      </c>
      <c r="F133" s="44">
        <v>97515</v>
      </c>
      <c r="G133" s="44">
        <v>0</v>
      </c>
      <c r="H133" s="44">
        <v>0</v>
      </c>
      <c r="I133" s="44">
        <v>18621840</v>
      </c>
    </row>
    <row r="134" spans="1:9" s="1" customFormat="1" x14ac:dyDescent="0.2">
      <c r="A134" s="25">
        <v>120</v>
      </c>
      <c r="B134" s="12" t="s">
        <v>203</v>
      </c>
      <c r="C134" s="10" t="s">
        <v>238</v>
      </c>
      <c r="D134" s="44">
        <f t="shared" si="5"/>
        <v>0</v>
      </c>
      <c r="E134" s="44"/>
      <c r="F134" s="44"/>
      <c r="G134" s="44"/>
      <c r="H134" s="44"/>
      <c r="I134" s="44"/>
    </row>
    <row r="135" spans="1:9" s="1" customFormat="1" x14ac:dyDescent="0.2">
      <c r="A135" s="25">
        <v>121</v>
      </c>
      <c r="B135" s="12" t="s">
        <v>204</v>
      </c>
      <c r="C135" s="10" t="s">
        <v>50</v>
      </c>
      <c r="D135" s="44">
        <f t="shared" si="5"/>
        <v>0</v>
      </c>
      <c r="E135" s="44"/>
      <c r="F135" s="44"/>
      <c r="G135" s="44"/>
      <c r="H135" s="44"/>
      <c r="I135" s="44"/>
    </row>
    <row r="136" spans="1:9" s="1" customFormat="1" x14ac:dyDescent="0.2">
      <c r="A136" s="25">
        <v>122</v>
      </c>
      <c r="B136" s="26" t="s">
        <v>205</v>
      </c>
      <c r="C136" s="10" t="s">
        <v>49</v>
      </c>
      <c r="D136" s="44">
        <f t="shared" si="5"/>
        <v>0</v>
      </c>
      <c r="E136" s="44"/>
      <c r="F136" s="44"/>
      <c r="G136" s="44"/>
      <c r="H136" s="44"/>
      <c r="I136" s="44"/>
    </row>
    <row r="137" spans="1:9" s="1" customFormat="1" x14ac:dyDescent="0.2">
      <c r="A137" s="25">
        <v>123</v>
      </c>
      <c r="B137" s="26" t="s">
        <v>206</v>
      </c>
      <c r="C137" s="10" t="s">
        <v>207</v>
      </c>
      <c r="D137" s="44">
        <f t="shared" si="5"/>
        <v>0</v>
      </c>
      <c r="E137" s="44"/>
      <c r="F137" s="44"/>
      <c r="G137" s="44"/>
      <c r="H137" s="44"/>
      <c r="I137" s="44"/>
    </row>
    <row r="138" spans="1:9" s="1" customFormat="1" x14ac:dyDescent="0.2">
      <c r="A138" s="25">
        <v>124</v>
      </c>
      <c r="B138" s="26" t="s">
        <v>208</v>
      </c>
      <c r="C138" s="10" t="s">
        <v>43</v>
      </c>
      <c r="D138" s="44">
        <f t="shared" si="5"/>
        <v>0</v>
      </c>
      <c r="E138" s="44"/>
      <c r="F138" s="44"/>
      <c r="G138" s="44"/>
      <c r="H138" s="44"/>
      <c r="I138" s="44"/>
    </row>
    <row r="139" spans="1:9" s="1" customFormat="1" x14ac:dyDescent="0.2">
      <c r="A139" s="25">
        <v>125</v>
      </c>
      <c r="B139" s="12" t="s">
        <v>209</v>
      </c>
      <c r="C139" s="10" t="s">
        <v>237</v>
      </c>
      <c r="D139" s="44">
        <f t="shared" si="5"/>
        <v>756540</v>
      </c>
      <c r="E139" s="44">
        <v>0</v>
      </c>
      <c r="F139" s="44">
        <v>756540</v>
      </c>
      <c r="G139" s="44">
        <v>0</v>
      </c>
      <c r="H139" s="44">
        <v>0</v>
      </c>
      <c r="I139" s="44">
        <v>0</v>
      </c>
    </row>
    <row r="140" spans="1:9" s="1" customFormat="1" x14ac:dyDescent="0.2">
      <c r="A140" s="25">
        <v>126</v>
      </c>
      <c r="B140" s="14" t="s">
        <v>210</v>
      </c>
      <c r="C140" s="10" t="s">
        <v>211</v>
      </c>
      <c r="D140" s="44">
        <f t="shared" si="5"/>
        <v>1323945</v>
      </c>
      <c r="E140" s="44">
        <v>0</v>
      </c>
      <c r="F140" s="44">
        <v>1323945</v>
      </c>
      <c r="G140" s="44">
        <v>0</v>
      </c>
      <c r="H140" s="44">
        <v>0</v>
      </c>
      <c r="I140" s="44">
        <v>0</v>
      </c>
    </row>
    <row r="141" spans="1:9" x14ac:dyDescent="0.2">
      <c r="A141" s="25">
        <v>127</v>
      </c>
      <c r="B141" s="26" t="s">
        <v>212</v>
      </c>
      <c r="C141" s="10" t="s">
        <v>213</v>
      </c>
      <c r="D141" s="44">
        <f t="shared" si="5"/>
        <v>1323945</v>
      </c>
      <c r="E141" s="48">
        <v>0</v>
      </c>
      <c r="F141" s="48">
        <v>1323945</v>
      </c>
      <c r="G141" s="48">
        <v>0</v>
      </c>
      <c r="H141" s="48">
        <v>0</v>
      </c>
      <c r="I141" s="48">
        <v>0</v>
      </c>
    </row>
    <row r="142" spans="1:9" x14ac:dyDescent="0.2">
      <c r="A142" s="25">
        <v>128</v>
      </c>
      <c r="B142" s="12" t="s">
        <v>214</v>
      </c>
      <c r="C142" s="10" t="s">
        <v>215</v>
      </c>
      <c r="D142" s="44">
        <f t="shared" si="5"/>
        <v>0</v>
      </c>
      <c r="E142" s="48"/>
      <c r="F142" s="48"/>
      <c r="G142" s="48"/>
      <c r="H142" s="48"/>
      <c r="I142" s="48"/>
    </row>
    <row r="143" spans="1:9" ht="12.75" x14ac:dyDescent="0.2">
      <c r="A143" s="25">
        <v>129</v>
      </c>
      <c r="B143" s="20" t="s">
        <v>216</v>
      </c>
      <c r="C143" s="13" t="s">
        <v>217</v>
      </c>
      <c r="D143" s="44">
        <f t="shared" si="5"/>
        <v>0</v>
      </c>
      <c r="E143" s="48"/>
      <c r="F143" s="48"/>
      <c r="G143" s="48"/>
      <c r="H143" s="48"/>
      <c r="I143" s="48"/>
    </row>
    <row r="144" spans="1:9" ht="12.75" x14ac:dyDescent="0.2">
      <c r="A144" s="25">
        <v>130</v>
      </c>
      <c r="B144" s="36" t="s">
        <v>263</v>
      </c>
      <c r="C144" s="37" t="s">
        <v>264</v>
      </c>
      <c r="D144" s="44">
        <f t="shared" si="5"/>
        <v>0</v>
      </c>
      <c r="E144" s="48"/>
      <c r="F144" s="48"/>
      <c r="G144" s="48"/>
      <c r="H144" s="48"/>
      <c r="I144" s="48"/>
    </row>
    <row r="145" spans="1:40" ht="12.75" x14ac:dyDescent="0.2">
      <c r="A145" s="25">
        <v>131</v>
      </c>
      <c r="B145" s="38" t="s">
        <v>265</v>
      </c>
      <c r="C145" s="39" t="s">
        <v>266</v>
      </c>
      <c r="D145" s="44">
        <f t="shared" si="5"/>
        <v>0</v>
      </c>
      <c r="E145" s="48"/>
      <c r="F145" s="48"/>
      <c r="G145" s="48"/>
      <c r="H145" s="48"/>
      <c r="I145" s="48"/>
    </row>
    <row r="146" spans="1:40" ht="12.75" x14ac:dyDescent="0.2">
      <c r="A146" s="25">
        <v>132</v>
      </c>
      <c r="B146" s="40" t="s">
        <v>267</v>
      </c>
      <c r="C146" s="41" t="s">
        <v>268</v>
      </c>
      <c r="D146" s="44">
        <f t="shared" si="5"/>
        <v>0</v>
      </c>
      <c r="E146" s="48"/>
      <c r="F146" s="48"/>
      <c r="G146" s="48"/>
      <c r="H146" s="48"/>
      <c r="I146" s="48"/>
    </row>
    <row r="147" spans="1:40" x14ac:dyDescent="0.2">
      <c r="A147" s="25">
        <v>133</v>
      </c>
      <c r="B147" s="25" t="s">
        <v>273</v>
      </c>
      <c r="C147" s="42" t="s">
        <v>274</v>
      </c>
      <c r="D147" s="44">
        <f t="shared" si="5"/>
        <v>0</v>
      </c>
      <c r="E147" s="48"/>
      <c r="F147" s="48"/>
      <c r="G147" s="48"/>
      <c r="H147" s="48"/>
      <c r="I147" s="48"/>
    </row>
    <row r="148" spans="1:40" x14ac:dyDescent="0.2">
      <c r="A148" s="25">
        <v>134</v>
      </c>
      <c r="B148" s="94" t="s">
        <v>367</v>
      </c>
      <c r="C148" s="42" t="s">
        <v>366</v>
      </c>
      <c r="D148" s="44">
        <f t="shared" si="5"/>
        <v>0</v>
      </c>
      <c r="E148" s="63"/>
      <c r="F148" s="63"/>
      <c r="G148" s="63"/>
      <c r="H148" s="63"/>
      <c r="I148" s="63"/>
    </row>
    <row r="149" spans="1:40" x14ac:dyDescent="0.2">
      <c r="A149" s="25">
        <v>135</v>
      </c>
      <c r="B149" s="91" t="s">
        <v>395</v>
      </c>
      <c r="C149" s="42" t="s">
        <v>389</v>
      </c>
      <c r="D149" s="44">
        <f t="shared" ref="D149" si="6">E149+F149+G149+H149+I149</f>
        <v>0</v>
      </c>
      <c r="E149" s="63"/>
      <c r="F149" s="63"/>
      <c r="G149" s="63"/>
      <c r="H149" s="63"/>
      <c r="I149" s="63"/>
    </row>
    <row r="150" spans="1:40" s="4" customFormat="1" ht="12.75" x14ac:dyDescent="0.2">
      <c r="A150" s="6"/>
      <c r="B150" s="6"/>
      <c r="C150" s="7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</row>
    <row r="151" spans="1:40" s="4" customFormat="1" x14ac:dyDescent="0.2">
      <c r="A151" s="6"/>
      <c r="B151" s="6"/>
      <c r="C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</row>
    <row r="152" spans="1:40" s="4" customFormat="1" x14ac:dyDescent="0.2">
      <c r="A152" s="6"/>
      <c r="B152" s="6"/>
      <c r="C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</row>
    <row r="154" spans="1:40" s="4" customFormat="1" x14ac:dyDescent="0.2">
      <c r="A154" s="6"/>
      <c r="B154" s="6"/>
      <c r="C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</row>
    <row r="155" spans="1:40" s="4" customFormat="1" x14ac:dyDescent="0.2">
      <c r="A155" s="6"/>
      <c r="B155" s="6"/>
      <c r="C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</row>
  </sheetData>
  <mergeCells count="16">
    <mergeCell ref="A90:A93"/>
    <mergeCell ref="B90:B93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  <mergeCell ref="A2:I2"/>
    <mergeCell ref="I5:I7"/>
    <mergeCell ref="A11:C11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R150"/>
  <sheetViews>
    <sheetView zoomScale="106" zoomScaleNormal="106" workbookViewId="0">
      <pane xSplit="3" ySplit="8" topLeftCell="D127" activePane="bottomRight" state="frozen"/>
      <selection pane="topRight" activeCell="D1" sqref="D1"/>
      <selection pane="bottomLeft" activeCell="A9" sqref="A9"/>
      <selection pane="bottomRight" activeCell="K146" sqref="K146"/>
    </sheetView>
  </sheetViews>
  <sheetFormatPr defaultRowHeight="12" x14ac:dyDescent="0.2"/>
  <cols>
    <col min="1" max="1" width="4.7109375" style="79" customWidth="1"/>
    <col min="2" max="2" width="9.28515625" style="79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208" t="s">
        <v>380</v>
      </c>
      <c r="B2" s="208"/>
      <c r="C2" s="208"/>
      <c r="D2" s="208"/>
      <c r="E2" s="208"/>
      <c r="F2" s="208"/>
      <c r="G2" s="208"/>
    </row>
    <row r="3" spans="1:7" x14ac:dyDescent="0.2">
      <c r="C3" s="80"/>
      <c r="G3" s="1" t="s">
        <v>293</v>
      </c>
    </row>
    <row r="4" spans="1:7" s="3" customFormat="1" ht="28.5" customHeight="1" x14ac:dyDescent="0.2">
      <c r="A4" s="199" t="s">
        <v>46</v>
      </c>
      <c r="B4" s="199" t="s">
        <v>58</v>
      </c>
      <c r="C4" s="199" t="s">
        <v>47</v>
      </c>
      <c r="D4" s="251" t="s">
        <v>330</v>
      </c>
      <c r="E4" s="252"/>
      <c r="F4" s="252"/>
      <c r="G4" s="253"/>
    </row>
    <row r="5" spans="1:7" ht="18" customHeight="1" x14ac:dyDescent="0.2">
      <c r="A5" s="199"/>
      <c r="B5" s="199"/>
      <c r="C5" s="199"/>
      <c r="D5" s="254" t="s">
        <v>276</v>
      </c>
      <c r="E5" s="251" t="s">
        <v>289</v>
      </c>
      <c r="F5" s="252"/>
      <c r="G5" s="253"/>
    </row>
    <row r="6" spans="1:7" ht="14.25" customHeight="1" x14ac:dyDescent="0.2">
      <c r="A6" s="199"/>
      <c r="B6" s="199"/>
      <c r="C6" s="199"/>
      <c r="D6" s="255"/>
      <c r="E6" s="254" t="s">
        <v>271</v>
      </c>
      <c r="F6" s="254" t="s">
        <v>270</v>
      </c>
      <c r="G6" s="254" t="s">
        <v>331</v>
      </c>
    </row>
    <row r="7" spans="1:7" ht="21.75" customHeight="1" x14ac:dyDescent="0.2">
      <c r="A7" s="199"/>
      <c r="B7" s="199"/>
      <c r="C7" s="199"/>
      <c r="D7" s="256"/>
      <c r="E7" s="256"/>
      <c r="F7" s="256"/>
      <c r="G7" s="256"/>
    </row>
    <row r="8" spans="1:7" s="3" customFormat="1" x14ac:dyDescent="0.2">
      <c r="A8" s="191" t="s">
        <v>234</v>
      </c>
      <c r="B8" s="191"/>
      <c r="C8" s="191"/>
      <c r="D8" s="86">
        <f>D11+D10+D9</f>
        <v>1719024412.6700001</v>
      </c>
      <c r="E8" s="86">
        <f t="shared" ref="E8:G8" si="0">E11+E10+E9</f>
        <v>290888067</v>
      </c>
      <c r="F8" s="86">
        <f t="shared" si="0"/>
        <v>285622110</v>
      </c>
      <c r="G8" s="86">
        <f t="shared" si="0"/>
        <v>1142514235.6700001</v>
      </c>
    </row>
    <row r="9" spans="1:7" s="3" customFormat="1" ht="11.25" customHeight="1" x14ac:dyDescent="0.2">
      <c r="A9" s="95"/>
      <c r="B9" s="95"/>
      <c r="C9" s="11" t="s">
        <v>56</v>
      </c>
      <c r="D9" s="59">
        <f t="shared" ref="D9" si="1">E9+F9+G9</f>
        <v>508812.67</v>
      </c>
      <c r="E9" s="59">
        <v>70374</v>
      </c>
      <c r="F9" s="59"/>
      <c r="G9" s="59">
        <v>438438.67</v>
      </c>
    </row>
    <row r="10" spans="1:7" s="3" customFormat="1" ht="11.25" customHeight="1" x14ac:dyDescent="0.2">
      <c r="A10" s="95"/>
      <c r="B10" s="95"/>
      <c r="C10" s="11" t="s">
        <v>262</v>
      </c>
      <c r="D10" s="59">
        <f t="shared" ref="D10:D67" si="2">E10+F10+G10</f>
        <v>0</v>
      </c>
      <c r="E10" s="57"/>
      <c r="F10" s="57"/>
      <c r="G10" s="57"/>
    </row>
    <row r="11" spans="1:7" s="3" customFormat="1" x14ac:dyDescent="0.2">
      <c r="A11" s="191" t="s">
        <v>233</v>
      </c>
      <c r="B11" s="191"/>
      <c r="C11" s="191"/>
      <c r="D11" s="86">
        <f>SUM(D12:D148)-D90</f>
        <v>1718515600</v>
      </c>
      <c r="E11" s="86">
        <f>SUM(E12:E148)-E90</f>
        <v>290817693</v>
      </c>
      <c r="F11" s="86">
        <f>SUM(F12:F148)-F90</f>
        <v>285622110</v>
      </c>
      <c r="G11" s="86">
        <f>SUM(G12:G148)-G90</f>
        <v>1142075797</v>
      </c>
    </row>
    <row r="12" spans="1:7" ht="12" customHeight="1" x14ac:dyDescent="0.2">
      <c r="A12" s="25">
        <v>1</v>
      </c>
      <c r="B12" s="12" t="s">
        <v>59</v>
      </c>
      <c r="C12" s="10" t="s">
        <v>44</v>
      </c>
      <c r="D12" s="59">
        <f t="shared" si="2"/>
        <v>0</v>
      </c>
      <c r="E12" s="59">
        <v>0</v>
      </c>
      <c r="F12" s="59"/>
      <c r="G12" s="59">
        <v>0</v>
      </c>
    </row>
    <row r="13" spans="1:7" x14ac:dyDescent="0.2">
      <c r="A13" s="25">
        <v>2</v>
      </c>
      <c r="B13" s="14" t="s">
        <v>60</v>
      </c>
      <c r="C13" s="10" t="s">
        <v>218</v>
      </c>
      <c r="D13" s="59">
        <f t="shared" si="2"/>
        <v>0</v>
      </c>
      <c r="E13" s="59">
        <v>0</v>
      </c>
      <c r="F13" s="59"/>
      <c r="G13" s="59">
        <v>0</v>
      </c>
    </row>
    <row r="14" spans="1:7" x14ac:dyDescent="0.2">
      <c r="A14" s="25">
        <v>3</v>
      </c>
      <c r="B14" s="26" t="s">
        <v>61</v>
      </c>
      <c r="C14" s="10" t="s">
        <v>5</v>
      </c>
      <c r="D14" s="59">
        <f t="shared" si="2"/>
        <v>12741379</v>
      </c>
      <c r="E14" s="59">
        <v>7069107</v>
      </c>
      <c r="F14" s="59">
        <v>5672272</v>
      </c>
      <c r="G14" s="59">
        <v>0</v>
      </c>
    </row>
    <row r="15" spans="1:7" ht="14.25" customHeight="1" x14ac:dyDescent="0.2">
      <c r="A15" s="25">
        <v>4</v>
      </c>
      <c r="B15" s="12" t="s">
        <v>62</v>
      </c>
      <c r="C15" s="10" t="s">
        <v>219</v>
      </c>
      <c r="D15" s="59">
        <f t="shared" si="2"/>
        <v>0</v>
      </c>
      <c r="E15" s="59">
        <v>0</v>
      </c>
      <c r="F15" s="59">
        <v>0</v>
      </c>
      <c r="G15" s="59">
        <v>0</v>
      </c>
    </row>
    <row r="16" spans="1:7" x14ac:dyDescent="0.2">
      <c r="A16" s="25">
        <v>5</v>
      </c>
      <c r="B16" s="12" t="s">
        <v>63</v>
      </c>
      <c r="C16" s="10" t="s">
        <v>8</v>
      </c>
      <c r="D16" s="59">
        <f t="shared" si="2"/>
        <v>0</v>
      </c>
      <c r="E16" s="59">
        <v>0</v>
      </c>
      <c r="F16" s="59">
        <v>0</v>
      </c>
      <c r="G16" s="59">
        <v>0</v>
      </c>
    </row>
    <row r="17" spans="1:7" x14ac:dyDescent="0.2">
      <c r="A17" s="25">
        <v>6</v>
      </c>
      <c r="B17" s="26" t="s">
        <v>64</v>
      </c>
      <c r="C17" s="10" t="s">
        <v>65</v>
      </c>
      <c r="D17" s="59">
        <f t="shared" si="2"/>
        <v>36007828</v>
      </c>
      <c r="E17" s="59">
        <v>0</v>
      </c>
      <c r="F17" s="59">
        <v>6956967</v>
      </c>
      <c r="G17" s="59">
        <v>29050861</v>
      </c>
    </row>
    <row r="18" spans="1:7" x14ac:dyDescent="0.2">
      <c r="A18" s="25">
        <v>7</v>
      </c>
      <c r="B18" s="12" t="s">
        <v>66</v>
      </c>
      <c r="C18" s="10" t="s">
        <v>220</v>
      </c>
      <c r="D18" s="59">
        <f t="shared" si="2"/>
        <v>19445156</v>
      </c>
      <c r="E18" s="59">
        <v>10500613</v>
      </c>
      <c r="F18" s="59">
        <v>8944543</v>
      </c>
      <c r="G18" s="59">
        <v>0</v>
      </c>
    </row>
    <row r="19" spans="1:7" x14ac:dyDescent="0.2">
      <c r="A19" s="25">
        <v>8</v>
      </c>
      <c r="B19" s="26" t="s">
        <v>67</v>
      </c>
      <c r="C19" s="10" t="s">
        <v>17</v>
      </c>
      <c r="D19" s="59">
        <f t="shared" si="2"/>
        <v>0</v>
      </c>
      <c r="E19" s="59">
        <v>0</v>
      </c>
      <c r="F19" s="59"/>
      <c r="G19" s="59">
        <v>0</v>
      </c>
    </row>
    <row r="20" spans="1:7" x14ac:dyDescent="0.2">
      <c r="A20" s="25">
        <v>9</v>
      </c>
      <c r="B20" s="26" t="s">
        <v>68</v>
      </c>
      <c r="C20" s="10" t="s">
        <v>6</v>
      </c>
      <c r="D20" s="59">
        <f t="shared" si="2"/>
        <v>0</v>
      </c>
      <c r="E20" s="59">
        <v>0</v>
      </c>
      <c r="F20" s="59"/>
      <c r="G20" s="59">
        <v>0</v>
      </c>
    </row>
    <row r="21" spans="1:7" x14ac:dyDescent="0.2">
      <c r="A21" s="25">
        <v>10</v>
      </c>
      <c r="B21" s="26" t="s">
        <v>69</v>
      </c>
      <c r="C21" s="10" t="s">
        <v>18</v>
      </c>
      <c r="D21" s="59">
        <f t="shared" si="2"/>
        <v>0</v>
      </c>
      <c r="E21" s="59">
        <v>0</v>
      </c>
      <c r="F21" s="59"/>
      <c r="G21" s="59">
        <v>0</v>
      </c>
    </row>
    <row r="22" spans="1:7" x14ac:dyDescent="0.2">
      <c r="A22" s="25">
        <v>11</v>
      </c>
      <c r="B22" s="26" t="s">
        <v>70</v>
      </c>
      <c r="C22" s="10" t="s">
        <v>7</v>
      </c>
      <c r="D22" s="59">
        <f t="shared" si="2"/>
        <v>0</v>
      </c>
      <c r="E22" s="59">
        <v>0</v>
      </c>
      <c r="F22" s="59"/>
      <c r="G22" s="59">
        <v>0</v>
      </c>
    </row>
    <row r="23" spans="1:7" x14ac:dyDescent="0.2">
      <c r="A23" s="25">
        <v>12</v>
      </c>
      <c r="B23" s="26" t="s">
        <v>71</v>
      </c>
      <c r="C23" s="10" t="s">
        <v>19</v>
      </c>
      <c r="D23" s="59">
        <f t="shared" si="2"/>
        <v>0</v>
      </c>
      <c r="E23" s="59">
        <v>0</v>
      </c>
      <c r="F23" s="59"/>
      <c r="G23" s="59">
        <v>0</v>
      </c>
    </row>
    <row r="24" spans="1:7" x14ac:dyDescent="0.2">
      <c r="A24" s="25">
        <v>13</v>
      </c>
      <c r="B24" s="26" t="s">
        <v>241</v>
      </c>
      <c r="C24" s="10" t="s">
        <v>242</v>
      </c>
      <c r="D24" s="59">
        <f t="shared" si="2"/>
        <v>0</v>
      </c>
      <c r="E24" s="59">
        <v>0</v>
      </c>
      <c r="F24" s="59"/>
      <c r="G24" s="59">
        <v>0</v>
      </c>
    </row>
    <row r="25" spans="1:7" x14ac:dyDescent="0.2">
      <c r="A25" s="25">
        <v>14</v>
      </c>
      <c r="B25" s="26" t="s">
        <v>72</v>
      </c>
      <c r="C25" s="10" t="s">
        <v>22</v>
      </c>
      <c r="D25" s="59">
        <f t="shared" si="2"/>
        <v>0</v>
      </c>
      <c r="E25" s="59">
        <v>0</v>
      </c>
      <c r="F25" s="59"/>
      <c r="G25" s="59">
        <v>0</v>
      </c>
    </row>
    <row r="26" spans="1:7" x14ac:dyDescent="0.2">
      <c r="A26" s="25">
        <v>15</v>
      </c>
      <c r="B26" s="26" t="s">
        <v>73</v>
      </c>
      <c r="C26" s="10" t="s">
        <v>10</v>
      </c>
      <c r="D26" s="59">
        <f t="shared" si="2"/>
        <v>0</v>
      </c>
      <c r="E26" s="59">
        <v>0</v>
      </c>
      <c r="F26" s="59"/>
      <c r="G26" s="59">
        <v>0</v>
      </c>
    </row>
    <row r="27" spans="1:7" x14ac:dyDescent="0.2">
      <c r="A27" s="25">
        <v>16</v>
      </c>
      <c r="B27" s="26" t="s">
        <v>74</v>
      </c>
      <c r="C27" s="10" t="s">
        <v>221</v>
      </c>
      <c r="D27" s="59">
        <f t="shared" si="2"/>
        <v>0</v>
      </c>
      <c r="E27" s="59">
        <v>0</v>
      </c>
      <c r="F27" s="59"/>
      <c r="G27" s="59">
        <v>0</v>
      </c>
    </row>
    <row r="28" spans="1:7" x14ac:dyDescent="0.2">
      <c r="A28" s="25">
        <v>17</v>
      </c>
      <c r="B28" s="26" t="s">
        <v>75</v>
      </c>
      <c r="C28" s="10" t="s">
        <v>9</v>
      </c>
      <c r="D28" s="59">
        <f t="shared" si="2"/>
        <v>44285582</v>
      </c>
      <c r="E28" s="59">
        <v>6772797</v>
      </c>
      <c r="F28" s="59">
        <v>12478440</v>
      </c>
      <c r="G28" s="59">
        <v>25034345</v>
      </c>
    </row>
    <row r="29" spans="1:7" x14ac:dyDescent="0.2">
      <c r="A29" s="25">
        <v>18</v>
      </c>
      <c r="B29" s="12" t="s">
        <v>76</v>
      </c>
      <c r="C29" s="10" t="s">
        <v>11</v>
      </c>
      <c r="D29" s="59">
        <f t="shared" si="2"/>
        <v>0</v>
      </c>
      <c r="E29" s="59">
        <v>0</v>
      </c>
      <c r="F29" s="59"/>
      <c r="G29" s="59">
        <v>0</v>
      </c>
    </row>
    <row r="30" spans="1:7" x14ac:dyDescent="0.2">
      <c r="A30" s="25">
        <v>19</v>
      </c>
      <c r="B30" s="12" t="s">
        <v>77</v>
      </c>
      <c r="C30" s="10" t="s">
        <v>222</v>
      </c>
      <c r="D30" s="59">
        <f t="shared" si="2"/>
        <v>0</v>
      </c>
      <c r="E30" s="59">
        <v>0</v>
      </c>
      <c r="F30" s="59"/>
      <c r="G30" s="59">
        <v>0</v>
      </c>
    </row>
    <row r="31" spans="1:7" x14ac:dyDescent="0.2">
      <c r="A31" s="25">
        <v>20</v>
      </c>
      <c r="B31" s="12" t="s">
        <v>78</v>
      </c>
      <c r="C31" s="10" t="s">
        <v>79</v>
      </c>
      <c r="D31" s="59">
        <f t="shared" si="2"/>
        <v>18074508</v>
      </c>
      <c r="E31" s="59">
        <v>2371712</v>
      </c>
      <c r="F31" s="59"/>
      <c r="G31" s="59">
        <v>15702796</v>
      </c>
    </row>
    <row r="32" spans="1:7" x14ac:dyDescent="0.2">
      <c r="A32" s="25">
        <v>21</v>
      </c>
      <c r="B32" s="12" t="s">
        <v>80</v>
      </c>
      <c r="C32" s="10" t="s">
        <v>40</v>
      </c>
      <c r="D32" s="59">
        <f t="shared" si="2"/>
        <v>6589636</v>
      </c>
      <c r="E32" s="59">
        <v>0</v>
      </c>
      <c r="F32" s="59"/>
      <c r="G32" s="59">
        <v>6589636</v>
      </c>
    </row>
    <row r="33" spans="1:7" x14ac:dyDescent="0.2">
      <c r="A33" s="25">
        <v>22</v>
      </c>
      <c r="B33" s="26" t="s">
        <v>81</v>
      </c>
      <c r="C33" s="10" t="s">
        <v>82</v>
      </c>
      <c r="D33" s="59">
        <f t="shared" si="2"/>
        <v>0</v>
      </c>
      <c r="E33" s="59">
        <v>0</v>
      </c>
      <c r="F33" s="59"/>
      <c r="G33" s="59">
        <v>0</v>
      </c>
    </row>
    <row r="34" spans="1:7" ht="12" customHeight="1" x14ac:dyDescent="0.2">
      <c r="A34" s="25">
        <v>23</v>
      </c>
      <c r="B34" s="26" t="s">
        <v>83</v>
      </c>
      <c r="C34" s="10" t="s">
        <v>84</v>
      </c>
      <c r="D34" s="59">
        <f t="shared" si="2"/>
        <v>0</v>
      </c>
      <c r="E34" s="59">
        <v>0</v>
      </c>
      <c r="F34" s="59"/>
      <c r="G34" s="59">
        <v>0</v>
      </c>
    </row>
    <row r="35" spans="1:7" ht="24" x14ac:dyDescent="0.2">
      <c r="A35" s="25">
        <v>24</v>
      </c>
      <c r="B35" s="26" t="s">
        <v>85</v>
      </c>
      <c r="C35" s="10" t="s">
        <v>86</v>
      </c>
      <c r="D35" s="59">
        <f t="shared" si="2"/>
        <v>19502440</v>
      </c>
      <c r="E35" s="59">
        <v>0</v>
      </c>
      <c r="F35" s="59">
        <v>19502440</v>
      </c>
      <c r="G35" s="59">
        <v>0</v>
      </c>
    </row>
    <row r="36" spans="1:7" x14ac:dyDescent="0.2">
      <c r="A36" s="25">
        <v>25</v>
      </c>
      <c r="B36" s="12" t="s">
        <v>87</v>
      </c>
      <c r="C36" s="10" t="s">
        <v>88</v>
      </c>
      <c r="D36" s="59">
        <f t="shared" si="2"/>
        <v>36314408</v>
      </c>
      <c r="E36" s="59">
        <v>0</v>
      </c>
      <c r="F36" s="59"/>
      <c r="G36" s="59">
        <v>36314408</v>
      </c>
    </row>
    <row r="37" spans="1:7" ht="15.75" customHeight="1" x14ac:dyDescent="0.2">
      <c r="A37" s="25">
        <v>26</v>
      </c>
      <c r="B37" s="26" t="s">
        <v>89</v>
      </c>
      <c r="C37" s="10" t="s">
        <v>90</v>
      </c>
      <c r="D37" s="59">
        <f t="shared" si="2"/>
        <v>36199072</v>
      </c>
      <c r="E37" s="59">
        <v>0</v>
      </c>
      <c r="F37" s="59"/>
      <c r="G37" s="59">
        <v>36199072</v>
      </c>
    </row>
    <row r="38" spans="1:7" x14ac:dyDescent="0.2">
      <c r="A38" s="25">
        <v>27</v>
      </c>
      <c r="B38" s="14" t="s">
        <v>91</v>
      </c>
      <c r="C38" s="10" t="s">
        <v>92</v>
      </c>
      <c r="D38" s="59">
        <f t="shared" si="2"/>
        <v>0</v>
      </c>
      <c r="E38" s="59">
        <v>0</v>
      </c>
      <c r="F38" s="59"/>
      <c r="G38" s="59">
        <v>0</v>
      </c>
    </row>
    <row r="39" spans="1:7" x14ac:dyDescent="0.2">
      <c r="A39" s="25">
        <v>28</v>
      </c>
      <c r="B39" s="12" t="s">
        <v>93</v>
      </c>
      <c r="C39" s="54" t="s">
        <v>277</v>
      </c>
      <c r="D39" s="59">
        <f t="shared" si="2"/>
        <v>0</v>
      </c>
      <c r="E39" s="59">
        <v>0</v>
      </c>
      <c r="F39" s="59"/>
      <c r="G39" s="59">
        <v>0</v>
      </c>
    </row>
    <row r="40" spans="1:7" x14ac:dyDescent="0.2">
      <c r="A40" s="25">
        <v>29</v>
      </c>
      <c r="B40" s="14" t="s">
        <v>94</v>
      </c>
      <c r="C40" s="10" t="s">
        <v>41</v>
      </c>
      <c r="D40" s="59">
        <f t="shared" si="2"/>
        <v>15776629</v>
      </c>
      <c r="E40" s="59">
        <v>0</v>
      </c>
      <c r="F40" s="59"/>
      <c r="G40" s="59">
        <v>15776629</v>
      </c>
    </row>
    <row r="41" spans="1:7" x14ac:dyDescent="0.2">
      <c r="A41" s="25">
        <v>30</v>
      </c>
      <c r="B41" s="12" t="s">
        <v>95</v>
      </c>
      <c r="C41" s="10" t="s">
        <v>39</v>
      </c>
      <c r="D41" s="59">
        <f t="shared" si="2"/>
        <v>5882473</v>
      </c>
      <c r="E41" s="59">
        <v>5882473</v>
      </c>
      <c r="F41" s="59"/>
      <c r="G41" s="59">
        <v>0</v>
      </c>
    </row>
    <row r="42" spans="1:7" x14ac:dyDescent="0.2">
      <c r="A42" s="25">
        <v>31</v>
      </c>
      <c r="B42" s="14" t="s">
        <v>96</v>
      </c>
      <c r="C42" s="10" t="s">
        <v>16</v>
      </c>
      <c r="D42" s="59">
        <f t="shared" si="2"/>
        <v>0</v>
      </c>
      <c r="E42" s="59">
        <v>0</v>
      </c>
      <c r="F42" s="59"/>
      <c r="G42" s="59">
        <v>0</v>
      </c>
    </row>
    <row r="43" spans="1:7" x14ac:dyDescent="0.2">
      <c r="A43" s="25">
        <v>32</v>
      </c>
      <c r="B43" s="26" t="s">
        <v>97</v>
      </c>
      <c r="C43" s="10" t="s">
        <v>21</v>
      </c>
      <c r="D43" s="59">
        <f t="shared" si="2"/>
        <v>14802469</v>
      </c>
      <c r="E43" s="59">
        <v>5940940</v>
      </c>
      <c r="F43" s="59">
        <v>8861529</v>
      </c>
      <c r="G43" s="59">
        <v>0</v>
      </c>
    </row>
    <row r="44" spans="1:7" x14ac:dyDescent="0.2">
      <c r="A44" s="25">
        <v>33</v>
      </c>
      <c r="B44" s="14" t="s">
        <v>98</v>
      </c>
      <c r="C44" s="10" t="s">
        <v>25</v>
      </c>
      <c r="D44" s="59">
        <f t="shared" si="2"/>
        <v>0</v>
      </c>
      <c r="E44" s="59">
        <v>0</v>
      </c>
      <c r="F44" s="59"/>
      <c r="G44" s="59">
        <v>0</v>
      </c>
    </row>
    <row r="45" spans="1:7" x14ac:dyDescent="0.2">
      <c r="A45" s="25">
        <v>34</v>
      </c>
      <c r="B45" s="12" t="s">
        <v>99</v>
      </c>
      <c r="C45" s="10" t="s">
        <v>223</v>
      </c>
      <c r="D45" s="59">
        <f t="shared" si="2"/>
        <v>3609304</v>
      </c>
      <c r="E45" s="59">
        <v>3609304</v>
      </c>
      <c r="F45" s="59"/>
      <c r="G45" s="59">
        <v>0</v>
      </c>
    </row>
    <row r="46" spans="1:7" x14ac:dyDescent="0.2">
      <c r="A46" s="25">
        <v>35</v>
      </c>
      <c r="B46" s="15" t="s">
        <v>100</v>
      </c>
      <c r="C46" s="16" t="s">
        <v>224</v>
      </c>
      <c r="D46" s="59">
        <f t="shared" si="2"/>
        <v>0</v>
      </c>
      <c r="E46" s="59">
        <v>0</v>
      </c>
      <c r="F46" s="59"/>
      <c r="G46" s="59">
        <v>0</v>
      </c>
    </row>
    <row r="47" spans="1:7" x14ac:dyDescent="0.2">
      <c r="A47" s="25">
        <v>36</v>
      </c>
      <c r="B47" s="12" t="s">
        <v>101</v>
      </c>
      <c r="C47" s="10" t="s">
        <v>225</v>
      </c>
      <c r="D47" s="59">
        <f t="shared" si="2"/>
        <v>0</v>
      </c>
      <c r="E47" s="59">
        <v>0</v>
      </c>
      <c r="F47" s="59"/>
      <c r="G47" s="59">
        <v>0</v>
      </c>
    </row>
    <row r="48" spans="1:7" x14ac:dyDescent="0.2">
      <c r="A48" s="25">
        <v>37</v>
      </c>
      <c r="B48" s="12" t="s">
        <v>102</v>
      </c>
      <c r="C48" s="10" t="s">
        <v>24</v>
      </c>
      <c r="D48" s="59">
        <f t="shared" si="2"/>
        <v>1200282</v>
      </c>
      <c r="E48" s="59">
        <v>1200282</v>
      </c>
      <c r="F48" s="59"/>
      <c r="G48" s="59">
        <v>0</v>
      </c>
    </row>
    <row r="49" spans="1:7" x14ac:dyDescent="0.2">
      <c r="A49" s="25">
        <v>38</v>
      </c>
      <c r="B49" s="26" t="s">
        <v>103</v>
      </c>
      <c r="C49" s="10" t="s">
        <v>20</v>
      </c>
      <c r="D49" s="59">
        <f t="shared" si="2"/>
        <v>0</v>
      </c>
      <c r="E49" s="59">
        <v>0</v>
      </c>
      <c r="F49" s="59"/>
      <c r="G49" s="59">
        <v>0</v>
      </c>
    </row>
    <row r="50" spans="1:7" x14ac:dyDescent="0.2">
      <c r="A50" s="25">
        <v>39</v>
      </c>
      <c r="B50" s="14" t="s">
        <v>104</v>
      </c>
      <c r="C50" s="10" t="s">
        <v>105</v>
      </c>
      <c r="D50" s="59">
        <f t="shared" si="2"/>
        <v>0</v>
      </c>
      <c r="E50" s="59">
        <v>0</v>
      </c>
      <c r="F50" s="59"/>
      <c r="G50" s="59">
        <v>0</v>
      </c>
    </row>
    <row r="51" spans="1:7" x14ac:dyDescent="0.2">
      <c r="A51" s="25">
        <v>40</v>
      </c>
      <c r="B51" s="26" t="s">
        <v>106</v>
      </c>
      <c r="C51" s="10" t="s">
        <v>107</v>
      </c>
      <c r="D51" s="59">
        <f t="shared" si="2"/>
        <v>32927173</v>
      </c>
      <c r="E51" s="59">
        <v>0</v>
      </c>
      <c r="F51" s="59">
        <v>11155396</v>
      </c>
      <c r="G51" s="59">
        <v>21771777</v>
      </c>
    </row>
    <row r="52" spans="1:7" x14ac:dyDescent="0.2">
      <c r="A52" s="25">
        <v>41</v>
      </c>
      <c r="B52" s="12" t="s">
        <v>108</v>
      </c>
      <c r="C52" s="10" t="s">
        <v>230</v>
      </c>
      <c r="D52" s="59">
        <f t="shared" si="2"/>
        <v>1436158</v>
      </c>
      <c r="E52" s="59">
        <v>1436158</v>
      </c>
      <c r="F52" s="59"/>
      <c r="G52" s="59">
        <v>0</v>
      </c>
    </row>
    <row r="53" spans="1:7" ht="10.5" customHeight="1" x14ac:dyDescent="0.2">
      <c r="A53" s="25">
        <v>42</v>
      </c>
      <c r="B53" s="12" t="s">
        <v>109</v>
      </c>
      <c r="C53" s="10" t="s">
        <v>2</v>
      </c>
      <c r="D53" s="59">
        <f t="shared" si="2"/>
        <v>0</v>
      </c>
      <c r="E53" s="59">
        <v>0</v>
      </c>
      <c r="F53" s="59"/>
      <c r="G53" s="59">
        <v>0</v>
      </c>
    </row>
    <row r="54" spans="1:7" x14ac:dyDescent="0.2">
      <c r="A54" s="25">
        <v>43</v>
      </c>
      <c r="B54" s="26" t="s">
        <v>110</v>
      </c>
      <c r="C54" s="10" t="s">
        <v>3</v>
      </c>
      <c r="D54" s="59">
        <f t="shared" si="2"/>
        <v>0</v>
      </c>
      <c r="E54" s="59">
        <v>0</v>
      </c>
      <c r="F54" s="59"/>
      <c r="G54" s="59">
        <v>0</v>
      </c>
    </row>
    <row r="55" spans="1:7" x14ac:dyDescent="0.2">
      <c r="A55" s="25">
        <v>44</v>
      </c>
      <c r="B55" s="26" t="s">
        <v>111</v>
      </c>
      <c r="C55" s="10" t="s">
        <v>226</v>
      </c>
      <c r="D55" s="59">
        <f t="shared" si="2"/>
        <v>2525298</v>
      </c>
      <c r="E55" s="59">
        <v>2525298</v>
      </c>
      <c r="F55" s="59"/>
      <c r="G55" s="59">
        <v>0</v>
      </c>
    </row>
    <row r="56" spans="1:7" x14ac:dyDescent="0.2">
      <c r="A56" s="25">
        <v>45</v>
      </c>
      <c r="B56" s="14" t="s">
        <v>112</v>
      </c>
      <c r="C56" s="10" t="s">
        <v>0</v>
      </c>
      <c r="D56" s="59">
        <f t="shared" si="2"/>
        <v>0</v>
      </c>
      <c r="E56" s="59">
        <v>0</v>
      </c>
      <c r="F56" s="59"/>
      <c r="G56" s="59">
        <v>0</v>
      </c>
    </row>
    <row r="57" spans="1:7" ht="10.5" customHeight="1" x14ac:dyDescent="0.2">
      <c r="A57" s="25">
        <v>46</v>
      </c>
      <c r="B57" s="26" t="s">
        <v>113</v>
      </c>
      <c r="C57" s="10" t="s">
        <v>4</v>
      </c>
      <c r="D57" s="59">
        <f t="shared" si="2"/>
        <v>0</v>
      </c>
      <c r="E57" s="59">
        <v>0</v>
      </c>
      <c r="F57" s="59"/>
      <c r="G57" s="59">
        <v>0</v>
      </c>
    </row>
    <row r="58" spans="1:7" x14ac:dyDescent="0.2">
      <c r="A58" s="25">
        <v>47</v>
      </c>
      <c r="B58" s="14" t="s">
        <v>114</v>
      </c>
      <c r="C58" s="10" t="s">
        <v>1</v>
      </c>
      <c r="D58" s="59">
        <f t="shared" si="2"/>
        <v>0</v>
      </c>
      <c r="E58" s="59">
        <v>0</v>
      </c>
      <c r="F58" s="59"/>
      <c r="G58" s="59">
        <v>0</v>
      </c>
    </row>
    <row r="59" spans="1:7" x14ac:dyDescent="0.2">
      <c r="A59" s="25">
        <v>48</v>
      </c>
      <c r="B59" s="26" t="s">
        <v>115</v>
      </c>
      <c r="C59" s="10" t="s">
        <v>227</v>
      </c>
      <c r="D59" s="59">
        <f t="shared" si="2"/>
        <v>0</v>
      </c>
      <c r="E59" s="59">
        <v>0</v>
      </c>
      <c r="F59" s="59"/>
      <c r="G59" s="59">
        <v>0</v>
      </c>
    </row>
    <row r="60" spans="1:7" x14ac:dyDescent="0.2">
      <c r="A60" s="25">
        <v>49</v>
      </c>
      <c r="B60" s="26" t="s">
        <v>116</v>
      </c>
      <c r="C60" s="10" t="s">
        <v>26</v>
      </c>
      <c r="D60" s="59">
        <f t="shared" si="2"/>
        <v>0</v>
      </c>
      <c r="E60" s="59">
        <v>0</v>
      </c>
      <c r="F60" s="59"/>
      <c r="G60" s="59">
        <v>0</v>
      </c>
    </row>
    <row r="61" spans="1:7" x14ac:dyDescent="0.2">
      <c r="A61" s="25">
        <v>50</v>
      </c>
      <c r="B61" s="26" t="s">
        <v>117</v>
      </c>
      <c r="C61" s="10" t="s">
        <v>228</v>
      </c>
      <c r="D61" s="59">
        <f t="shared" si="2"/>
        <v>0</v>
      </c>
      <c r="E61" s="59">
        <v>0</v>
      </c>
      <c r="F61" s="59"/>
      <c r="G61" s="59">
        <v>0</v>
      </c>
    </row>
    <row r="62" spans="1:7" x14ac:dyDescent="0.2">
      <c r="A62" s="25">
        <v>51</v>
      </c>
      <c r="B62" s="26" t="s">
        <v>232</v>
      </c>
      <c r="C62" s="10" t="s">
        <v>231</v>
      </c>
      <c r="D62" s="59">
        <f t="shared" si="2"/>
        <v>0</v>
      </c>
      <c r="E62" s="59">
        <v>0</v>
      </c>
      <c r="F62" s="59"/>
      <c r="G62" s="59">
        <v>0</v>
      </c>
    </row>
    <row r="63" spans="1:7" x14ac:dyDescent="0.2">
      <c r="A63" s="25">
        <v>52</v>
      </c>
      <c r="B63" s="26" t="s">
        <v>243</v>
      </c>
      <c r="C63" s="10" t="s">
        <v>244</v>
      </c>
      <c r="D63" s="59">
        <f t="shared" si="2"/>
        <v>10835798</v>
      </c>
      <c r="E63" s="59">
        <v>0</v>
      </c>
      <c r="F63" s="59">
        <v>10835798</v>
      </c>
      <c r="G63" s="59">
        <v>0</v>
      </c>
    </row>
    <row r="64" spans="1:7" x14ac:dyDescent="0.2">
      <c r="A64" s="25">
        <v>53</v>
      </c>
      <c r="B64" s="26" t="s">
        <v>118</v>
      </c>
      <c r="C64" s="10" t="s">
        <v>54</v>
      </c>
      <c r="D64" s="59">
        <f t="shared" si="2"/>
        <v>8102798</v>
      </c>
      <c r="E64" s="59">
        <v>8102798</v>
      </c>
      <c r="F64" s="59"/>
      <c r="G64" s="59">
        <v>0</v>
      </c>
    </row>
    <row r="65" spans="1:7" x14ac:dyDescent="0.2">
      <c r="A65" s="25">
        <v>54</v>
      </c>
      <c r="B65" s="14" t="s">
        <v>119</v>
      </c>
      <c r="C65" s="10" t="s">
        <v>245</v>
      </c>
      <c r="D65" s="59">
        <f t="shared" si="2"/>
        <v>8295193</v>
      </c>
      <c r="E65" s="59">
        <v>8295193</v>
      </c>
      <c r="F65" s="59"/>
      <c r="G65" s="59">
        <v>0</v>
      </c>
    </row>
    <row r="66" spans="1:7" ht="24" x14ac:dyDescent="0.2">
      <c r="A66" s="25">
        <v>55</v>
      </c>
      <c r="B66" s="12" t="s">
        <v>120</v>
      </c>
      <c r="C66" s="10" t="s">
        <v>121</v>
      </c>
      <c r="D66" s="59">
        <f t="shared" si="2"/>
        <v>0</v>
      </c>
      <c r="E66" s="59">
        <v>0</v>
      </c>
      <c r="F66" s="59"/>
      <c r="G66" s="59">
        <v>0</v>
      </c>
    </row>
    <row r="67" spans="1:7" ht="23.25" customHeight="1" x14ac:dyDescent="0.2">
      <c r="A67" s="25">
        <v>56</v>
      </c>
      <c r="B67" s="14" t="s">
        <v>122</v>
      </c>
      <c r="C67" s="10" t="s">
        <v>246</v>
      </c>
      <c r="D67" s="59">
        <f t="shared" si="2"/>
        <v>8340288</v>
      </c>
      <c r="E67" s="59">
        <v>8340288</v>
      </c>
      <c r="F67" s="59"/>
      <c r="G67" s="59">
        <v>0</v>
      </c>
    </row>
    <row r="68" spans="1:7" ht="27.75" customHeight="1" x14ac:dyDescent="0.2">
      <c r="A68" s="25">
        <v>57</v>
      </c>
      <c r="B68" s="26" t="s">
        <v>123</v>
      </c>
      <c r="C68" s="10" t="s">
        <v>236</v>
      </c>
      <c r="D68" s="59">
        <f t="shared" ref="D68:D128" si="3">E68+F68+G68</f>
        <v>10914813</v>
      </c>
      <c r="E68" s="59">
        <v>10914813</v>
      </c>
      <c r="F68" s="59"/>
      <c r="G68" s="59">
        <v>0</v>
      </c>
    </row>
    <row r="69" spans="1:7" ht="24" x14ac:dyDescent="0.2">
      <c r="A69" s="25">
        <v>58</v>
      </c>
      <c r="B69" s="12" t="s">
        <v>124</v>
      </c>
      <c r="C69" s="10" t="s">
        <v>247</v>
      </c>
      <c r="D69" s="59">
        <f t="shared" si="3"/>
        <v>0</v>
      </c>
      <c r="E69" s="59">
        <v>0</v>
      </c>
      <c r="F69" s="59"/>
      <c r="G69" s="59">
        <v>0</v>
      </c>
    </row>
    <row r="70" spans="1:7" ht="24" x14ac:dyDescent="0.2">
      <c r="A70" s="25">
        <v>59</v>
      </c>
      <c r="B70" s="12" t="s">
        <v>125</v>
      </c>
      <c r="C70" s="10" t="s">
        <v>248</v>
      </c>
      <c r="D70" s="59">
        <f t="shared" si="3"/>
        <v>0</v>
      </c>
      <c r="E70" s="59">
        <v>0</v>
      </c>
      <c r="F70" s="59"/>
      <c r="G70" s="59">
        <v>0</v>
      </c>
    </row>
    <row r="71" spans="1:7" x14ac:dyDescent="0.2">
      <c r="A71" s="25">
        <v>60</v>
      </c>
      <c r="B71" s="14" t="s">
        <v>126</v>
      </c>
      <c r="C71" s="10" t="s">
        <v>249</v>
      </c>
      <c r="D71" s="59">
        <f t="shared" si="3"/>
        <v>3564870</v>
      </c>
      <c r="E71" s="59">
        <v>3564870</v>
      </c>
      <c r="F71" s="59"/>
      <c r="G71" s="59">
        <v>0</v>
      </c>
    </row>
    <row r="72" spans="1:7" x14ac:dyDescent="0.2">
      <c r="A72" s="25">
        <v>61</v>
      </c>
      <c r="B72" s="14" t="s">
        <v>127</v>
      </c>
      <c r="C72" s="10" t="s">
        <v>53</v>
      </c>
      <c r="D72" s="59">
        <f t="shared" si="3"/>
        <v>9723799</v>
      </c>
      <c r="E72" s="59">
        <v>3301520</v>
      </c>
      <c r="F72" s="59">
        <v>6422279</v>
      </c>
      <c r="G72" s="59">
        <v>0</v>
      </c>
    </row>
    <row r="73" spans="1:7" x14ac:dyDescent="0.2">
      <c r="A73" s="25">
        <v>62</v>
      </c>
      <c r="B73" s="14" t="s">
        <v>128</v>
      </c>
      <c r="C73" s="10" t="s">
        <v>250</v>
      </c>
      <c r="D73" s="59">
        <f t="shared" si="3"/>
        <v>5929883</v>
      </c>
      <c r="E73" s="59">
        <v>5929883</v>
      </c>
      <c r="F73" s="59"/>
      <c r="G73" s="59">
        <v>0</v>
      </c>
    </row>
    <row r="74" spans="1:7" ht="24" x14ac:dyDescent="0.2">
      <c r="A74" s="25">
        <v>63</v>
      </c>
      <c r="B74" s="14" t="s">
        <v>129</v>
      </c>
      <c r="C74" s="10" t="s">
        <v>251</v>
      </c>
      <c r="D74" s="59">
        <f t="shared" si="3"/>
        <v>0</v>
      </c>
      <c r="E74" s="59">
        <v>0</v>
      </c>
      <c r="F74" s="59"/>
      <c r="G74" s="59">
        <v>0</v>
      </c>
    </row>
    <row r="75" spans="1:7" ht="24" x14ac:dyDescent="0.2">
      <c r="A75" s="25">
        <v>64</v>
      </c>
      <c r="B75" s="12" t="s">
        <v>130</v>
      </c>
      <c r="C75" s="10" t="s">
        <v>252</v>
      </c>
      <c r="D75" s="59">
        <f t="shared" si="3"/>
        <v>0</v>
      </c>
      <c r="E75" s="59">
        <v>0</v>
      </c>
      <c r="F75" s="59"/>
      <c r="G75" s="59">
        <v>0</v>
      </c>
    </row>
    <row r="76" spans="1:7" ht="24" x14ac:dyDescent="0.2">
      <c r="A76" s="25">
        <v>65</v>
      </c>
      <c r="B76" s="14" t="s">
        <v>131</v>
      </c>
      <c r="C76" s="10" t="s">
        <v>253</v>
      </c>
      <c r="D76" s="59">
        <f t="shared" si="3"/>
        <v>0</v>
      </c>
      <c r="E76" s="59">
        <v>0</v>
      </c>
      <c r="F76" s="59"/>
      <c r="G76" s="59">
        <v>0</v>
      </c>
    </row>
    <row r="77" spans="1:7" ht="24" x14ac:dyDescent="0.2">
      <c r="A77" s="25">
        <v>66</v>
      </c>
      <c r="B77" s="14" t="s">
        <v>132</v>
      </c>
      <c r="C77" s="10" t="s">
        <v>254</v>
      </c>
      <c r="D77" s="59">
        <f t="shared" si="3"/>
        <v>0</v>
      </c>
      <c r="E77" s="59">
        <v>0</v>
      </c>
      <c r="F77" s="59"/>
      <c r="G77" s="59">
        <v>0</v>
      </c>
    </row>
    <row r="78" spans="1:7" ht="24" x14ac:dyDescent="0.2">
      <c r="A78" s="25">
        <v>67</v>
      </c>
      <c r="B78" s="12" t="s">
        <v>133</v>
      </c>
      <c r="C78" s="10" t="s">
        <v>255</v>
      </c>
      <c r="D78" s="59">
        <f t="shared" si="3"/>
        <v>0</v>
      </c>
      <c r="E78" s="59">
        <v>0</v>
      </c>
      <c r="F78" s="59"/>
      <c r="G78" s="59">
        <v>0</v>
      </c>
    </row>
    <row r="79" spans="1:7" ht="24" x14ac:dyDescent="0.2">
      <c r="A79" s="25">
        <v>68</v>
      </c>
      <c r="B79" s="12" t="s">
        <v>134</v>
      </c>
      <c r="C79" s="10" t="s">
        <v>256</v>
      </c>
      <c r="D79" s="59">
        <f t="shared" si="3"/>
        <v>0</v>
      </c>
      <c r="E79" s="59">
        <v>0</v>
      </c>
      <c r="F79" s="59"/>
      <c r="G79" s="59">
        <v>0</v>
      </c>
    </row>
    <row r="80" spans="1:7" ht="24" x14ac:dyDescent="0.2">
      <c r="A80" s="25">
        <v>69</v>
      </c>
      <c r="B80" s="12" t="s">
        <v>135</v>
      </c>
      <c r="C80" s="10" t="s">
        <v>257</v>
      </c>
      <c r="D80" s="59">
        <f t="shared" si="3"/>
        <v>0</v>
      </c>
      <c r="E80" s="59">
        <v>0</v>
      </c>
      <c r="F80" s="59"/>
      <c r="G80" s="59">
        <v>0</v>
      </c>
    </row>
    <row r="81" spans="1:7" x14ac:dyDescent="0.2">
      <c r="A81" s="25">
        <v>70</v>
      </c>
      <c r="B81" s="26" t="s">
        <v>136</v>
      </c>
      <c r="C81" s="10" t="s">
        <v>137</v>
      </c>
      <c r="D81" s="59">
        <f t="shared" si="3"/>
        <v>8763410</v>
      </c>
      <c r="E81" s="59">
        <v>0</v>
      </c>
      <c r="F81" s="59"/>
      <c r="G81" s="59">
        <v>8763410</v>
      </c>
    </row>
    <row r="82" spans="1:7" x14ac:dyDescent="0.2">
      <c r="A82" s="25">
        <v>71</v>
      </c>
      <c r="B82" s="12" t="s">
        <v>138</v>
      </c>
      <c r="C82" s="10" t="s">
        <v>258</v>
      </c>
      <c r="D82" s="59">
        <f t="shared" si="3"/>
        <v>57052665</v>
      </c>
      <c r="E82" s="59">
        <v>2385403</v>
      </c>
      <c r="F82" s="59">
        <v>11164333</v>
      </c>
      <c r="G82" s="59">
        <v>43502929</v>
      </c>
    </row>
    <row r="83" spans="1:7" x14ac:dyDescent="0.2">
      <c r="A83" s="25">
        <v>72</v>
      </c>
      <c r="B83" s="26" t="s">
        <v>139</v>
      </c>
      <c r="C83" s="10" t="s">
        <v>36</v>
      </c>
      <c r="D83" s="59">
        <f t="shared" si="3"/>
        <v>62118988</v>
      </c>
      <c r="E83" s="59">
        <v>6116065</v>
      </c>
      <c r="F83" s="59">
        <v>7445224</v>
      </c>
      <c r="G83" s="59">
        <v>48557699</v>
      </c>
    </row>
    <row r="84" spans="1:7" x14ac:dyDescent="0.2">
      <c r="A84" s="25">
        <v>73</v>
      </c>
      <c r="B84" s="12" t="s">
        <v>140</v>
      </c>
      <c r="C84" s="10" t="s">
        <v>38</v>
      </c>
      <c r="D84" s="59">
        <f t="shared" si="3"/>
        <v>1576286</v>
      </c>
      <c r="E84" s="59">
        <v>1576286</v>
      </c>
      <c r="F84" s="59"/>
      <c r="G84" s="59">
        <v>0</v>
      </c>
    </row>
    <row r="85" spans="1:7" ht="13.5" customHeight="1" x14ac:dyDescent="0.2">
      <c r="A85" s="25">
        <v>74</v>
      </c>
      <c r="B85" s="12" t="s">
        <v>141</v>
      </c>
      <c r="C85" s="10" t="s">
        <v>37</v>
      </c>
      <c r="D85" s="59">
        <f t="shared" si="3"/>
        <v>52150172</v>
      </c>
      <c r="E85" s="59">
        <v>4732393</v>
      </c>
      <c r="F85" s="59">
        <v>12788530</v>
      </c>
      <c r="G85" s="59">
        <v>34629249</v>
      </c>
    </row>
    <row r="86" spans="1:7" ht="14.25" customHeight="1" x14ac:dyDescent="0.2">
      <c r="A86" s="25">
        <v>75</v>
      </c>
      <c r="B86" s="12" t="s">
        <v>142</v>
      </c>
      <c r="C86" s="10" t="s">
        <v>52</v>
      </c>
      <c r="D86" s="59">
        <f t="shared" si="3"/>
        <v>169747638</v>
      </c>
      <c r="E86" s="59">
        <v>5152588</v>
      </c>
      <c r="F86" s="59">
        <v>9361171</v>
      </c>
      <c r="G86" s="59">
        <v>155233879</v>
      </c>
    </row>
    <row r="87" spans="1:7" x14ac:dyDescent="0.2">
      <c r="A87" s="25">
        <v>76</v>
      </c>
      <c r="B87" s="12" t="s">
        <v>143</v>
      </c>
      <c r="C87" s="10" t="s">
        <v>239</v>
      </c>
      <c r="D87" s="59">
        <f t="shared" si="3"/>
        <v>116193989</v>
      </c>
      <c r="E87" s="59">
        <v>2372576</v>
      </c>
      <c r="F87" s="59"/>
      <c r="G87" s="59">
        <v>113821413</v>
      </c>
    </row>
    <row r="88" spans="1:7" x14ac:dyDescent="0.2">
      <c r="A88" s="25">
        <v>77</v>
      </c>
      <c r="B88" s="12" t="s">
        <v>144</v>
      </c>
      <c r="C88" s="10" t="s">
        <v>360</v>
      </c>
      <c r="D88" s="59">
        <f t="shared" si="3"/>
        <v>0</v>
      </c>
      <c r="E88" s="59">
        <v>0</v>
      </c>
      <c r="F88" s="59"/>
      <c r="G88" s="59">
        <v>0</v>
      </c>
    </row>
    <row r="89" spans="1:7" x14ac:dyDescent="0.2">
      <c r="A89" s="25">
        <v>78</v>
      </c>
      <c r="B89" s="14" t="s">
        <v>145</v>
      </c>
      <c r="C89" s="10" t="s">
        <v>272</v>
      </c>
      <c r="D89" s="59">
        <f t="shared" si="3"/>
        <v>0</v>
      </c>
      <c r="E89" s="59">
        <v>0</v>
      </c>
      <c r="F89" s="59"/>
      <c r="G89" s="59">
        <v>0</v>
      </c>
    </row>
    <row r="90" spans="1:7" ht="24" x14ac:dyDescent="0.2">
      <c r="A90" s="169">
        <v>79</v>
      </c>
      <c r="B90" s="196" t="s">
        <v>146</v>
      </c>
      <c r="C90" s="17" t="s">
        <v>259</v>
      </c>
      <c r="D90" s="59">
        <f t="shared" si="3"/>
        <v>0</v>
      </c>
      <c r="E90" s="59">
        <v>0</v>
      </c>
      <c r="F90" s="59"/>
      <c r="G90" s="59">
        <v>0</v>
      </c>
    </row>
    <row r="91" spans="1:7" ht="36" x14ac:dyDescent="0.2">
      <c r="A91" s="170"/>
      <c r="B91" s="173"/>
      <c r="C91" s="10" t="s">
        <v>358</v>
      </c>
      <c r="D91" s="59">
        <f t="shared" si="3"/>
        <v>0</v>
      </c>
      <c r="E91" s="59">
        <v>0</v>
      </c>
      <c r="F91" s="59"/>
      <c r="G91" s="59">
        <v>0</v>
      </c>
    </row>
    <row r="92" spans="1:7" ht="24" x14ac:dyDescent="0.2">
      <c r="A92" s="170"/>
      <c r="B92" s="173"/>
      <c r="C92" s="10" t="s">
        <v>260</v>
      </c>
      <c r="D92" s="59">
        <f t="shared" si="3"/>
        <v>0</v>
      </c>
      <c r="E92" s="59">
        <v>0</v>
      </c>
      <c r="F92" s="59"/>
      <c r="G92" s="59">
        <v>0</v>
      </c>
    </row>
    <row r="93" spans="1:7" ht="36" x14ac:dyDescent="0.2">
      <c r="A93" s="171"/>
      <c r="B93" s="174"/>
      <c r="C93" s="85" t="s">
        <v>359</v>
      </c>
      <c r="D93" s="59">
        <f t="shared" si="3"/>
        <v>0</v>
      </c>
      <c r="E93" s="59">
        <v>0</v>
      </c>
      <c r="F93" s="59"/>
      <c r="G93" s="59">
        <v>0</v>
      </c>
    </row>
    <row r="94" spans="1:7" ht="24" x14ac:dyDescent="0.2">
      <c r="A94" s="25">
        <v>80</v>
      </c>
      <c r="B94" s="14" t="s">
        <v>147</v>
      </c>
      <c r="C94" s="10" t="s">
        <v>51</v>
      </c>
      <c r="D94" s="59">
        <f t="shared" si="3"/>
        <v>0</v>
      </c>
      <c r="E94" s="59">
        <v>0</v>
      </c>
      <c r="F94" s="59"/>
      <c r="G94" s="59">
        <v>0</v>
      </c>
    </row>
    <row r="95" spans="1:7" x14ac:dyDescent="0.2">
      <c r="A95" s="25">
        <v>81</v>
      </c>
      <c r="B95" s="14" t="s">
        <v>148</v>
      </c>
      <c r="C95" s="10" t="s">
        <v>149</v>
      </c>
      <c r="D95" s="59">
        <f t="shared" si="3"/>
        <v>0</v>
      </c>
      <c r="E95" s="59">
        <v>0</v>
      </c>
      <c r="F95" s="59"/>
      <c r="G95" s="59">
        <v>0</v>
      </c>
    </row>
    <row r="96" spans="1:7" x14ac:dyDescent="0.2">
      <c r="A96" s="25">
        <v>82</v>
      </c>
      <c r="B96" s="26" t="s">
        <v>150</v>
      </c>
      <c r="C96" s="10" t="s">
        <v>151</v>
      </c>
      <c r="D96" s="59">
        <f t="shared" si="3"/>
        <v>56499020</v>
      </c>
      <c r="E96" s="59">
        <v>12053701</v>
      </c>
      <c r="F96" s="59">
        <v>11019092</v>
      </c>
      <c r="G96" s="59">
        <v>33426227</v>
      </c>
    </row>
    <row r="97" spans="1:7" x14ac:dyDescent="0.2">
      <c r="A97" s="25">
        <v>83</v>
      </c>
      <c r="B97" s="14" t="s">
        <v>152</v>
      </c>
      <c r="C97" s="10" t="s">
        <v>28</v>
      </c>
      <c r="D97" s="59">
        <f t="shared" si="3"/>
        <v>817700</v>
      </c>
      <c r="E97" s="59">
        <v>817700</v>
      </c>
      <c r="F97" s="59"/>
      <c r="G97" s="59">
        <v>0</v>
      </c>
    </row>
    <row r="98" spans="1:7" x14ac:dyDescent="0.2">
      <c r="A98" s="25">
        <v>84</v>
      </c>
      <c r="B98" s="26" t="s">
        <v>153</v>
      </c>
      <c r="C98" s="10" t="s">
        <v>12</v>
      </c>
      <c r="D98" s="59">
        <f t="shared" si="3"/>
        <v>1184694</v>
      </c>
      <c r="E98" s="59">
        <v>1184694</v>
      </c>
      <c r="F98" s="59"/>
      <c r="G98" s="59">
        <v>0</v>
      </c>
    </row>
    <row r="99" spans="1:7" x14ac:dyDescent="0.2">
      <c r="A99" s="25">
        <v>85</v>
      </c>
      <c r="B99" s="26" t="s">
        <v>154</v>
      </c>
      <c r="C99" s="10" t="s">
        <v>27</v>
      </c>
      <c r="D99" s="59">
        <f t="shared" si="3"/>
        <v>0</v>
      </c>
      <c r="E99" s="59">
        <v>0</v>
      </c>
      <c r="F99" s="59"/>
      <c r="G99" s="59">
        <v>0</v>
      </c>
    </row>
    <row r="100" spans="1:7" x14ac:dyDescent="0.2">
      <c r="A100" s="25">
        <v>86</v>
      </c>
      <c r="B100" s="14" t="s">
        <v>155</v>
      </c>
      <c r="C100" s="10" t="s">
        <v>45</v>
      </c>
      <c r="D100" s="59">
        <f t="shared" si="3"/>
        <v>0</v>
      </c>
      <c r="E100" s="59">
        <v>0</v>
      </c>
      <c r="F100" s="59"/>
      <c r="G100" s="59">
        <v>0</v>
      </c>
    </row>
    <row r="101" spans="1:7" x14ac:dyDescent="0.2">
      <c r="A101" s="25">
        <v>87</v>
      </c>
      <c r="B101" s="14" t="s">
        <v>156</v>
      </c>
      <c r="C101" s="10" t="s">
        <v>33</v>
      </c>
      <c r="D101" s="59">
        <f t="shared" si="3"/>
        <v>954647</v>
      </c>
      <c r="E101" s="59">
        <v>954647</v>
      </c>
      <c r="F101" s="59"/>
      <c r="G101" s="59">
        <v>0</v>
      </c>
    </row>
    <row r="102" spans="1:7" x14ac:dyDescent="0.2">
      <c r="A102" s="25">
        <v>88</v>
      </c>
      <c r="B102" s="12" t="s">
        <v>157</v>
      </c>
      <c r="C102" s="10" t="s">
        <v>29</v>
      </c>
      <c r="D102" s="59">
        <f t="shared" si="3"/>
        <v>0</v>
      </c>
      <c r="E102" s="59">
        <v>0</v>
      </c>
      <c r="F102" s="59"/>
      <c r="G102" s="59">
        <v>0</v>
      </c>
    </row>
    <row r="103" spans="1:7" x14ac:dyDescent="0.2">
      <c r="A103" s="25">
        <v>89</v>
      </c>
      <c r="B103" s="12" t="s">
        <v>158</v>
      </c>
      <c r="C103" s="10" t="s">
        <v>30</v>
      </c>
      <c r="D103" s="59">
        <f t="shared" si="3"/>
        <v>0</v>
      </c>
      <c r="E103" s="59">
        <v>0</v>
      </c>
      <c r="F103" s="59"/>
      <c r="G103" s="59">
        <v>0</v>
      </c>
    </row>
    <row r="104" spans="1:7" x14ac:dyDescent="0.2">
      <c r="A104" s="25">
        <v>90</v>
      </c>
      <c r="B104" s="26" t="s">
        <v>159</v>
      </c>
      <c r="C104" s="10" t="s">
        <v>14</v>
      </c>
      <c r="D104" s="59">
        <f t="shared" si="3"/>
        <v>0</v>
      </c>
      <c r="E104" s="59">
        <v>0</v>
      </c>
      <c r="F104" s="59"/>
      <c r="G104" s="59">
        <v>0</v>
      </c>
    </row>
    <row r="105" spans="1:7" x14ac:dyDescent="0.2">
      <c r="A105" s="25">
        <v>91</v>
      </c>
      <c r="B105" s="12" t="s">
        <v>160</v>
      </c>
      <c r="C105" s="10" t="s">
        <v>31</v>
      </c>
      <c r="D105" s="59">
        <f t="shared" si="3"/>
        <v>0</v>
      </c>
      <c r="E105" s="59">
        <v>0</v>
      </c>
      <c r="F105" s="59"/>
      <c r="G105" s="59">
        <v>0</v>
      </c>
    </row>
    <row r="106" spans="1:7" ht="12" customHeight="1" x14ac:dyDescent="0.2">
      <c r="A106" s="25">
        <v>92</v>
      </c>
      <c r="B106" s="12" t="s">
        <v>161</v>
      </c>
      <c r="C106" s="10" t="s">
        <v>15</v>
      </c>
      <c r="D106" s="59">
        <f t="shared" si="3"/>
        <v>0</v>
      </c>
      <c r="E106" s="59">
        <v>0</v>
      </c>
      <c r="F106" s="59"/>
      <c r="G106" s="59">
        <v>0</v>
      </c>
    </row>
    <row r="107" spans="1:7" x14ac:dyDescent="0.2">
      <c r="A107" s="25">
        <v>93</v>
      </c>
      <c r="B107" s="14" t="s">
        <v>162</v>
      </c>
      <c r="C107" s="10" t="s">
        <v>13</v>
      </c>
      <c r="D107" s="59">
        <f t="shared" si="3"/>
        <v>19282946</v>
      </c>
      <c r="E107" s="59">
        <v>5709408</v>
      </c>
      <c r="F107" s="59"/>
      <c r="G107" s="59">
        <v>13573538</v>
      </c>
    </row>
    <row r="108" spans="1:7" x14ac:dyDescent="0.2">
      <c r="A108" s="25">
        <v>94</v>
      </c>
      <c r="B108" s="26" t="s">
        <v>163</v>
      </c>
      <c r="C108" s="10" t="s">
        <v>32</v>
      </c>
      <c r="D108" s="59">
        <f t="shared" si="3"/>
        <v>0</v>
      </c>
      <c r="E108" s="59">
        <v>0</v>
      </c>
      <c r="F108" s="59"/>
      <c r="G108" s="59">
        <v>0</v>
      </c>
    </row>
    <row r="109" spans="1:7" x14ac:dyDescent="0.2">
      <c r="A109" s="25">
        <v>95</v>
      </c>
      <c r="B109" s="26" t="s">
        <v>164</v>
      </c>
      <c r="C109" s="10" t="s">
        <v>55</v>
      </c>
      <c r="D109" s="59">
        <f t="shared" si="3"/>
        <v>0</v>
      </c>
      <c r="E109" s="59">
        <v>0</v>
      </c>
      <c r="F109" s="59"/>
      <c r="G109" s="59">
        <v>0</v>
      </c>
    </row>
    <row r="110" spans="1:7" x14ac:dyDescent="0.2">
      <c r="A110" s="25">
        <v>96</v>
      </c>
      <c r="B110" s="12" t="s">
        <v>165</v>
      </c>
      <c r="C110" s="10" t="s">
        <v>34</v>
      </c>
      <c r="D110" s="59">
        <f t="shared" si="3"/>
        <v>0</v>
      </c>
      <c r="E110" s="59">
        <v>0</v>
      </c>
      <c r="F110" s="59"/>
      <c r="G110" s="59">
        <v>0</v>
      </c>
    </row>
    <row r="111" spans="1:7" x14ac:dyDescent="0.2">
      <c r="A111" s="25">
        <v>97</v>
      </c>
      <c r="B111" s="14" t="s">
        <v>166</v>
      </c>
      <c r="C111" s="10" t="s">
        <v>229</v>
      </c>
      <c r="D111" s="59">
        <f t="shared" si="3"/>
        <v>3594686</v>
      </c>
      <c r="E111" s="59">
        <v>3594686</v>
      </c>
      <c r="F111" s="59"/>
      <c r="G111" s="59">
        <v>0</v>
      </c>
    </row>
    <row r="112" spans="1:7" ht="13.5" customHeight="1" x14ac:dyDescent="0.2">
      <c r="A112" s="25">
        <v>98</v>
      </c>
      <c r="B112" s="12" t="s">
        <v>167</v>
      </c>
      <c r="C112" s="10" t="s">
        <v>168</v>
      </c>
      <c r="D112" s="59">
        <f t="shared" si="3"/>
        <v>0</v>
      </c>
      <c r="E112" s="59">
        <v>0</v>
      </c>
      <c r="F112" s="59"/>
      <c r="G112" s="59">
        <v>0</v>
      </c>
    </row>
    <row r="113" spans="1:7" x14ac:dyDescent="0.2">
      <c r="A113" s="25">
        <v>99</v>
      </c>
      <c r="B113" s="12" t="s">
        <v>169</v>
      </c>
      <c r="C113" s="10" t="s">
        <v>170</v>
      </c>
      <c r="D113" s="59">
        <f t="shared" si="3"/>
        <v>0</v>
      </c>
      <c r="E113" s="59">
        <v>0</v>
      </c>
      <c r="F113" s="59"/>
      <c r="G113" s="59">
        <v>0</v>
      </c>
    </row>
    <row r="114" spans="1:7" x14ac:dyDescent="0.2">
      <c r="A114" s="25">
        <v>100</v>
      </c>
      <c r="B114" s="26" t="s">
        <v>171</v>
      </c>
      <c r="C114" s="10" t="s">
        <v>172</v>
      </c>
      <c r="D114" s="59">
        <f t="shared" si="3"/>
        <v>0</v>
      </c>
      <c r="E114" s="59">
        <v>0</v>
      </c>
      <c r="F114" s="59"/>
      <c r="G114" s="59">
        <v>0</v>
      </c>
    </row>
    <row r="115" spans="1:7" ht="12.75" customHeight="1" x14ac:dyDescent="0.2">
      <c r="A115" s="25">
        <v>101</v>
      </c>
      <c r="B115" s="26" t="s">
        <v>173</v>
      </c>
      <c r="C115" s="10" t="s">
        <v>174</v>
      </c>
      <c r="D115" s="59">
        <f t="shared" si="3"/>
        <v>0</v>
      </c>
      <c r="E115" s="59">
        <v>0</v>
      </c>
      <c r="F115" s="59"/>
      <c r="G115" s="59">
        <v>0</v>
      </c>
    </row>
    <row r="116" spans="1:7" ht="24" x14ac:dyDescent="0.2">
      <c r="A116" s="25">
        <v>102</v>
      </c>
      <c r="B116" s="26" t="s">
        <v>175</v>
      </c>
      <c r="C116" s="10" t="s">
        <v>176</v>
      </c>
      <c r="D116" s="59">
        <f t="shared" si="3"/>
        <v>0</v>
      </c>
      <c r="E116" s="59">
        <v>0</v>
      </c>
      <c r="F116" s="59"/>
      <c r="G116" s="59">
        <v>0</v>
      </c>
    </row>
    <row r="117" spans="1:7" x14ac:dyDescent="0.2">
      <c r="A117" s="25">
        <v>103</v>
      </c>
      <c r="B117" s="26" t="s">
        <v>177</v>
      </c>
      <c r="C117" s="10" t="s">
        <v>178</v>
      </c>
      <c r="D117" s="59">
        <f t="shared" si="3"/>
        <v>0</v>
      </c>
      <c r="E117" s="59">
        <v>0</v>
      </c>
      <c r="F117" s="59"/>
      <c r="G117" s="59">
        <v>0</v>
      </c>
    </row>
    <row r="118" spans="1:7" x14ac:dyDescent="0.2">
      <c r="A118" s="25">
        <v>104</v>
      </c>
      <c r="B118" s="26" t="s">
        <v>179</v>
      </c>
      <c r="C118" s="10" t="s">
        <v>180</v>
      </c>
      <c r="D118" s="59">
        <f t="shared" si="3"/>
        <v>0</v>
      </c>
      <c r="E118" s="59">
        <v>0</v>
      </c>
      <c r="F118" s="59"/>
      <c r="G118" s="59">
        <v>0</v>
      </c>
    </row>
    <row r="119" spans="1:7" x14ac:dyDescent="0.2">
      <c r="A119" s="25">
        <v>105</v>
      </c>
      <c r="B119" s="18" t="s">
        <v>181</v>
      </c>
      <c r="C119" s="16" t="s">
        <v>182</v>
      </c>
      <c r="D119" s="59">
        <f t="shared" si="3"/>
        <v>0</v>
      </c>
      <c r="E119" s="59">
        <v>0</v>
      </c>
      <c r="F119" s="59"/>
      <c r="G119" s="59">
        <v>0</v>
      </c>
    </row>
    <row r="120" spans="1:7" x14ac:dyDescent="0.2">
      <c r="A120" s="25">
        <v>106</v>
      </c>
      <c r="B120" s="14" t="s">
        <v>183</v>
      </c>
      <c r="C120" s="10" t="s">
        <v>184</v>
      </c>
      <c r="D120" s="59">
        <f t="shared" si="3"/>
        <v>0</v>
      </c>
      <c r="E120" s="59">
        <v>0</v>
      </c>
      <c r="F120" s="59"/>
      <c r="G120" s="59">
        <v>0</v>
      </c>
    </row>
    <row r="121" spans="1:7" ht="11.25" customHeight="1" x14ac:dyDescent="0.2">
      <c r="A121" s="25">
        <v>107</v>
      </c>
      <c r="B121" s="26" t="s">
        <v>185</v>
      </c>
      <c r="C121" s="10" t="s">
        <v>186</v>
      </c>
      <c r="D121" s="59">
        <f t="shared" si="3"/>
        <v>0</v>
      </c>
      <c r="E121" s="59">
        <v>0</v>
      </c>
      <c r="F121" s="59"/>
      <c r="G121" s="59">
        <v>0</v>
      </c>
    </row>
    <row r="122" spans="1:7" x14ac:dyDescent="0.2">
      <c r="A122" s="25">
        <v>108</v>
      </c>
      <c r="B122" s="12" t="s">
        <v>187</v>
      </c>
      <c r="C122" s="19" t="s">
        <v>188</v>
      </c>
      <c r="D122" s="59">
        <f t="shared" si="3"/>
        <v>0</v>
      </c>
      <c r="E122" s="59">
        <v>0</v>
      </c>
      <c r="F122" s="59"/>
      <c r="G122" s="59">
        <v>0</v>
      </c>
    </row>
    <row r="123" spans="1:7" x14ac:dyDescent="0.2">
      <c r="A123" s="25">
        <v>109</v>
      </c>
      <c r="B123" s="26" t="s">
        <v>189</v>
      </c>
      <c r="C123" s="10" t="s">
        <v>275</v>
      </c>
      <c r="D123" s="59">
        <f t="shared" si="3"/>
        <v>0</v>
      </c>
      <c r="E123" s="59">
        <v>0</v>
      </c>
      <c r="F123" s="59"/>
      <c r="G123" s="59">
        <v>0</v>
      </c>
    </row>
    <row r="124" spans="1:7" ht="14.25" customHeight="1" x14ac:dyDescent="0.2">
      <c r="A124" s="25">
        <v>110</v>
      </c>
      <c r="B124" s="14" t="s">
        <v>190</v>
      </c>
      <c r="C124" s="10" t="s">
        <v>261</v>
      </c>
      <c r="D124" s="59">
        <f t="shared" si="3"/>
        <v>0</v>
      </c>
      <c r="E124" s="59">
        <v>0</v>
      </c>
      <c r="F124" s="59"/>
      <c r="G124" s="59">
        <v>0</v>
      </c>
    </row>
    <row r="125" spans="1:7" x14ac:dyDescent="0.2">
      <c r="A125" s="25">
        <v>111</v>
      </c>
      <c r="B125" s="14" t="s">
        <v>191</v>
      </c>
      <c r="C125" s="10" t="s">
        <v>391</v>
      </c>
      <c r="D125" s="59">
        <f t="shared" si="3"/>
        <v>0</v>
      </c>
      <c r="E125" s="59">
        <v>0</v>
      </c>
      <c r="F125" s="59"/>
      <c r="G125" s="59">
        <v>0</v>
      </c>
    </row>
    <row r="126" spans="1:7" x14ac:dyDescent="0.2">
      <c r="A126" s="25">
        <v>112</v>
      </c>
      <c r="B126" s="14" t="s">
        <v>192</v>
      </c>
      <c r="C126" s="10" t="s">
        <v>193</v>
      </c>
      <c r="D126" s="59">
        <f t="shared" si="3"/>
        <v>0</v>
      </c>
      <c r="E126" s="59">
        <v>0</v>
      </c>
      <c r="F126" s="59"/>
      <c r="G126" s="59">
        <v>0</v>
      </c>
    </row>
    <row r="127" spans="1:7" ht="13.5" customHeight="1" x14ac:dyDescent="0.2">
      <c r="A127" s="25">
        <v>113</v>
      </c>
      <c r="B127" s="14" t="s">
        <v>194</v>
      </c>
      <c r="C127" s="10" t="s">
        <v>400</v>
      </c>
      <c r="D127" s="59">
        <f t="shared" si="3"/>
        <v>0</v>
      </c>
      <c r="E127" s="59">
        <v>0</v>
      </c>
      <c r="F127" s="59"/>
      <c r="G127" s="59">
        <v>0</v>
      </c>
    </row>
    <row r="128" spans="1:7" x14ac:dyDescent="0.2">
      <c r="A128" s="25">
        <v>114</v>
      </c>
      <c r="B128" s="26" t="s">
        <v>195</v>
      </c>
      <c r="C128" s="10" t="s">
        <v>196</v>
      </c>
      <c r="D128" s="59">
        <f t="shared" si="3"/>
        <v>0</v>
      </c>
      <c r="E128" s="59">
        <v>0</v>
      </c>
      <c r="F128" s="59"/>
      <c r="G128" s="59">
        <v>0</v>
      </c>
    </row>
    <row r="129" spans="1:7" ht="24" x14ac:dyDescent="0.2">
      <c r="A129" s="25">
        <v>115</v>
      </c>
      <c r="B129" s="26" t="s">
        <v>197</v>
      </c>
      <c r="C129" s="54" t="s">
        <v>357</v>
      </c>
      <c r="D129" s="59">
        <f t="shared" ref="D129:D148" si="4">E129+F129+G129</f>
        <v>0</v>
      </c>
      <c r="E129" s="59">
        <v>0</v>
      </c>
      <c r="F129" s="59"/>
      <c r="G129" s="59">
        <v>0</v>
      </c>
    </row>
    <row r="130" spans="1:7" x14ac:dyDescent="0.2">
      <c r="A130" s="25">
        <v>116</v>
      </c>
      <c r="B130" s="26" t="s">
        <v>198</v>
      </c>
      <c r="C130" s="10" t="s">
        <v>235</v>
      </c>
      <c r="D130" s="59">
        <f t="shared" si="4"/>
        <v>96401414</v>
      </c>
      <c r="E130" s="59">
        <v>0</v>
      </c>
      <c r="F130" s="59"/>
      <c r="G130" s="59">
        <v>96401414</v>
      </c>
    </row>
    <row r="131" spans="1:7" ht="10.5" customHeight="1" x14ac:dyDescent="0.2">
      <c r="A131" s="25">
        <v>117</v>
      </c>
      <c r="B131" s="26" t="s">
        <v>199</v>
      </c>
      <c r="C131" s="10" t="s">
        <v>200</v>
      </c>
      <c r="D131" s="59">
        <f t="shared" si="4"/>
        <v>15899826</v>
      </c>
      <c r="E131" s="59">
        <v>11164500</v>
      </c>
      <c r="F131" s="59"/>
      <c r="G131" s="59">
        <v>4735326</v>
      </c>
    </row>
    <row r="132" spans="1:7" x14ac:dyDescent="0.2">
      <c r="A132" s="25">
        <v>118</v>
      </c>
      <c r="B132" s="26" t="s">
        <v>201</v>
      </c>
      <c r="C132" s="10" t="s">
        <v>42</v>
      </c>
      <c r="D132" s="59">
        <f t="shared" si="4"/>
        <v>34663230</v>
      </c>
      <c r="E132" s="59">
        <v>4044000</v>
      </c>
      <c r="F132" s="59"/>
      <c r="G132" s="59">
        <v>30619230</v>
      </c>
    </row>
    <row r="133" spans="1:7" x14ac:dyDescent="0.2">
      <c r="A133" s="25">
        <v>119</v>
      </c>
      <c r="B133" s="12" t="s">
        <v>202</v>
      </c>
      <c r="C133" s="10" t="s">
        <v>48</v>
      </c>
      <c r="D133" s="59">
        <f t="shared" si="4"/>
        <v>75157036</v>
      </c>
      <c r="E133" s="59">
        <v>12340405</v>
      </c>
      <c r="F133" s="59">
        <v>15444933</v>
      </c>
      <c r="G133" s="59">
        <v>47371698</v>
      </c>
    </row>
    <row r="134" spans="1:7" x14ac:dyDescent="0.2">
      <c r="A134" s="25">
        <v>120</v>
      </c>
      <c r="B134" s="12" t="s">
        <v>203</v>
      </c>
      <c r="C134" s="10" t="s">
        <v>238</v>
      </c>
      <c r="D134" s="59">
        <f t="shared" si="4"/>
        <v>0</v>
      </c>
      <c r="E134" s="59">
        <v>0</v>
      </c>
      <c r="F134" s="59"/>
      <c r="G134" s="59">
        <v>0</v>
      </c>
    </row>
    <row r="135" spans="1:7" x14ac:dyDescent="0.2">
      <c r="A135" s="25">
        <v>121</v>
      </c>
      <c r="B135" s="12" t="s">
        <v>204</v>
      </c>
      <c r="C135" s="10" t="s">
        <v>50</v>
      </c>
      <c r="D135" s="59">
        <f t="shared" si="4"/>
        <v>0</v>
      </c>
      <c r="E135" s="59">
        <v>0</v>
      </c>
      <c r="F135" s="59"/>
      <c r="G135" s="59">
        <v>0</v>
      </c>
    </row>
    <row r="136" spans="1:7" x14ac:dyDescent="0.2">
      <c r="A136" s="25">
        <v>122</v>
      </c>
      <c r="B136" s="26" t="s">
        <v>205</v>
      </c>
      <c r="C136" s="10" t="s">
        <v>49</v>
      </c>
      <c r="D136" s="59">
        <f t="shared" si="4"/>
        <v>0</v>
      </c>
      <c r="E136" s="59">
        <v>0</v>
      </c>
      <c r="F136" s="59"/>
      <c r="G136" s="59">
        <v>0</v>
      </c>
    </row>
    <row r="137" spans="1:7" x14ac:dyDescent="0.2">
      <c r="A137" s="25">
        <v>123</v>
      </c>
      <c r="B137" s="26" t="s">
        <v>206</v>
      </c>
      <c r="C137" s="10" t="s">
        <v>207</v>
      </c>
      <c r="D137" s="59">
        <f t="shared" si="4"/>
        <v>162405457</v>
      </c>
      <c r="E137" s="59">
        <v>90316182</v>
      </c>
      <c r="F137" s="59">
        <v>72089275</v>
      </c>
      <c r="G137" s="59">
        <v>0</v>
      </c>
    </row>
    <row r="138" spans="1:7" x14ac:dyDescent="0.2">
      <c r="A138" s="25">
        <v>124</v>
      </c>
      <c r="B138" s="26" t="s">
        <v>208</v>
      </c>
      <c r="C138" s="10" t="s">
        <v>43</v>
      </c>
      <c r="D138" s="59">
        <f t="shared" si="4"/>
        <v>220766222</v>
      </c>
      <c r="E138" s="59">
        <v>23327521</v>
      </c>
      <c r="F138" s="59">
        <v>44441868</v>
      </c>
      <c r="G138" s="59">
        <v>152996833</v>
      </c>
    </row>
    <row r="139" spans="1:7" x14ac:dyDescent="0.2">
      <c r="A139" s="25">
        <v>125</v>
      </c>
      <c r="B139" s="12" t="s">
        <v>209</v>
      </c>
      <c r="C139" s="10" t="s">
        <v>237</v>
      </c>
      <c r="D139" s="59">
        <f t="shared" si="4"/>
        <v>92972711</v>
      </c>
      <c r="E139" s="59">
        <v>5353652</v>
      </c>
      <c r="F139" s="59"/>
      <c r="G139" s="59">
        <v>87619059</v>
      </c>
    </row>
    <row r="140" spans="1:7" x14ac:dyDescent="0.2">
      <c r="A140" s="25">
        <v>126</v>
      </c>
      <c r="B140" s="14" t="s">
        <v>210</v>
      </c>
      <c r="C140" s="10" t="s">
        <v>211</v>
      </c>
      <c r="D140" s="59">
        <f t="shared" si="4"/>
        <v>66132687</v>
      </c>
      <c r="E140" s="59">
        <v>1863237</v>
      </c>
      <c r="F140" s="59">
        <v>11038020</v>
      </c>
      <c r="G140" s="59">
        <v>53231430</v>
      </c>
    </row>
    <row r="141" spans="1:7" x14ac:dyDescent="0.2">
      <c r="A141" s="25">
        <v>127</v>
      </c>
      <c r="B141" s="26" t="s">
        <v>212</v>
      </c>
      <c r="C141" s="10" t="s">
        <v>213</v>
      </c>
      <c r="D141" s="59">
        <f t="shared" si="4"/>
        <v>0</v>
      </c>
      <c r="E141" s="59">
        <v>0</v>
      </c>
      <c r="F141" s="59"/>
      <c r="G141" s="59">
        <v>0</v>
      </c>
    </row>
    <row r="142" spans="1:7" x14ac:dyDescent="0.2">
      <c r="A142" s="25">
        <v>128</v>
      </c>
      <c r="B142" s="12" t="s">
        <v>214</v>
      </c>
      <c r="C142" s="10" t="s">
        <v>215</v>
      </c>
      <c r="D142" s="59">
        <f t="shared" si="4"/>
        <v>0</v>
      </c>
      <c r="E142" s="59">
        <v>0</v>
      </c>
      <c r="F142" s="59"/>
      <c r="G142" s="59">
        <v>0</v>
      </c>
    </row>
    <row r="143" spans="1:7" ht="12.75" x14ac:dyDescent="0.2">
      <c r="A143" s="25">
        <v>129</v>
      </c>
      <c r="B143" s="20" t="s">
        <v>216</v>
      </c>
      <c r="C143" s="13" t="s">
        <v>217</v>
      </c>
      <c r="D143" s="59">
        <f t="shared" si="4"/>
        <v>0</v>
      </c>
      <c r="E143" s="59">
        <v>0</v>
      </c>
      <c r="F143" s="59"/>
      <c r="G143" s="59">
        <v>0</v>
      </c>
    </row>
    <row r="144" spans="1:7" ht="12.75" x14ac:dyDescent="0.2">
      <c r="A144" s="25">
        <v>130</v>
      </c>
      <c r="B144" s="36" t="s">
        <v>263</v>
      </c>
      <c r="C144" s="37" t="s">
        <v>264</v>
      </c>
      <c r="D144" s="59">
        <f t="shared" si="4"/>
        <v>0</v>
      </c>
      <c r="E144" s="59">
        <v>0</v>
      </c>
      <c r="F144" s="59"/>
      <c r="G144" s="59">
        <v>0</v>
      </c>
    </row>
    <row r="145" spans="1:18" ht="12.75" x14ac:dyDescent="0.2">
      <c r="A145" s="25">
        <v>131</v>
      </c>
      <c r="B145" s="38" t="s">
        <v>265</v>
      </c>
      <c r="C145" s="39" t="s">
        <v>266</v>
      </c>
      <c r="D145" s="59">
        <f t="shared" si="4"/>
        <v>0</v>
      </c>
      <c r="E145" s="59">
        <v>0</v>
      </c>
      <c r="F145" s="59"/>
      <c r="G145" s="59">
        <v>0</v>
      </c>
    </row>
    <row r="146" spans="1:18" ht="12.75" x14ac:dyDescent="0.2">
      <c r="A146" s="25">
        <v>132</v>
      </c>
      <c r="B146" s="98" t="s">
        <v>267</v>
      </c>
      <c r="C146" s="99" t="s">
        <v>268</v>
      </c>
      <c r="D146" s="59">
        <f t="shared" si="4"/>
        <v>0</v>
      </c>
      <c r="E146" s="59">
        <v>0</v>
      </c>
      <c r="F146" s="59"/>
      <c r="G146" s="59">
        <v>0</v>
      </c>
    </row>
    <row r="147" spans="1:18" x14ac:dyDescent="0.2">
      <c r="A147" s="25">
        <v>133</v>
      </c>
      <c r="B147" s="25" t="s">
        <v>273</v>
      </c>
      <c r="C147" s="42" t="s">
        <v>274</v>
      </c>
      <c r="D147" s="59">
        <f t="shared" si="4"/>
        <v>31152939</v>
      </c>
      <c r="E147" s="59">
        <v>0</v>
      </c>
      <c r="F147" s="59"/>
      <c r="G147" s="59">
        <v>31152939</v>
      </c>
    </row>
    <row r="148" spans="1:18" s="77" customFormat="1" x14ac:dyDescent="0.2">
      <c r="A148" s="25">
        <v>134</v>
      </c>
      <c r="B148" s="91" t="s">
        <v>367</v>
      </c>
      <c r="C148" s="42" t="s">
        <v>366</v>
      </c>
      <c r="D148" s="59">
        <f t="shared" si="4"/>
        <v>0</v>
      </c>
      <c r="E148" s="59">
        <v>0</v>
      </c>
      <c r="F148" s="71"/>
      <c r="G148" s="7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s="77" customFormat="1" x14ac:dyDescent="0.2">
      <c r="A149" s="25">
        <v>135</v>
      </c>
      <c r="B149" s="91" t="s">
        <v>395</v>
      </c>
      <c r="C149" s="42" t="s">
        <v>389</v>
      </c>
      <c r="D149" s="59">
        <f t="shared" ref="D149" si="5">E149+F149+G149</f>
        <v>0</v>
      </c>
      <c r="E149" s="59">
        <v>0</v>
      </c>
      <c r="F149" s="71"/>
      <c r="G149" s="7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D150" s="77"/>
      <c r="E150" s="77"/>
      <c r="F150" s="77"/>
      <c r="G150" s="77"/>
    </row>
  </sheetData>
  <mergeCells count="14">
    <mergeCell ref="A11:C11"/>
    <mergeCell ref="A90:A93"/>
    <mergeCell ref="B90:B93"/>
    <mergeCell ref="D4:G4"/>
    <mergeCell ref="E5:G5"/>
    <mergeCell ref="D5:D7"/>
    <mergeCell ref="E6:E7"/>
    <mergeCell ref="F6:F7"/>
    <mergeCell ref="G6:G7"/>
    <mergeCell ref="A8:C8"/>
    <mergeCell ref="A2:G2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49"/>
  <sheetViews>
    <sheetView zoomScale="90" zoomScaleNormal="90" workbookViewId="0">
      <pane xSplit="3" ySplit="8" topLeftCell="M9" activePane="bottomRight" state="frozen"/>
      <selection pane="topRight" activeCell="D1" sqref="D1"/>
      <selection pane="bottomLeft" activeCell="A9" sqref="A9"/>
      <selection pane="bottomRight" activeCell="T146" sqref="T14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2.28515625" style="4" customWidth="1"/>
    <col min="14" max="14" width="13.5703125" style="8" hidden="1" customWidth="1"/>
    <col min="15" max="16" width="12.28515625" style="8" customWidth="1"/>
    <col min="17" max="17" width="12.28515625" style="4" customWidth="1"/>
    <col min="18" max="18" width="15.42578125" style="8" customWidth="1"/>
    <col min="19" max="19" width="6.5703125" style="115" customWidth="1"/>
    <col min="20" max="16384" width="9.140625" style="8"/>
  </cols>
  <sheetData>
    <row r="2" spans="1:19" ht="15.75" x14ac:dyDescent="0.2">
      <c r="A2" s="181" t="s">
        <v>370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C3" s="9"/>
      <c r="R3" s="8" t="s">
        <v>293</v>
      </c>
    </row>
    <row r="4" spans="1:19" s="2" customFormat="1" ht="15.75" customHeight="1" x14ac:dyDescent="0.2">
      <c r="A4" s="182" t="s">
        <v>46</v>
      </c>
      <c r="B4" s="182" t="s">
        <v>58</v>
      </c>
      <c r="C4" s="183" t="s">
        <v>47</v>
      </c>
      <c r="D4" s="195" t="s">
        <v>278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65"/>
    </row>
    <row r="5" spans="1:19" ht="15" customHeight="1" x14ac:dyDescent="0.2">
      <c r="A5" s="182"/>
      <c r="B5" s="182"/>
      <c r="C5" s="183"/>
      <c r="D5" s="195" t="s">
        <v>279</v>
      </c>
      <c r="E5" s="195" t="s">
        <v>280</v>
      </c>
      <c r="F5" s="195" t="s">
        <v>281</v>
      </c>
      <c r="G5" s="195"/>
      <c r="H5" s="195"/>
      <c r="I5" s="195"/>
      <c r="J5" s="195"/>
      <c r="K5" s="195"/>
      <c r="L5" s="195"/>
      <c r="M5" s="195"/>
      <c r="N5" s="195"/>
      <c r="O5" s="195" t="s">
        <v>286</v>
      </c>
      <c r="P5" s="195" t="s">
        <v>287</v>
      </c>
      <c r="Q5" s="195" t="s">
        <v>330</v>
      </c>
      <c r="R5" s="195" t="s">
        <v>402</v>
      </c>
      <c r="S5" s="165"/>
    </row>
    <row r="6" spans="1:19" ht="14.25" customHeight="1" x14ac:dyDescent="0.2">
      <c r="A6" s="182"/>
      <c r="B6" s="182"/>
      <c r="C6" s="183"/>
      <c r="D6" s="195"/>
      <c r="E6" s="195"/>
      <c r="F6" s="195" t="s">
        <v>276</v>
      </c>
      <c r="G6" s="195" t="s">
        <v>289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65"/>
    </row>
    <row r="7" spans="1:19" ht="47.25" customHeight="1" x14ac:dyDescent="0.2">
      <c r="A7" s="182"/>
      <c r="B7" s="182"/>
      <c r="C7" s="183"/>
      <c r="D7" s="195"/>
      <c r="E7" s="195"/>
      <c r="F7" s="195"/>
      <c r="G7" s="167" t="s">
        <v>282</v>
      </c>
      <c r="H7" s="167" t="s">
        <v>349</v>
      </c>
      <c r="I7" s="167" t="s">
        <v>283</v>
      </c>
      <c r="J7" s="167" t="s">
        <v>284</v>
      </c>
      <c r="K7" s="167" t="s">
        <v>285</v>
      </c>
      <c r="L7" s="167" t="s">
        <v>290</v>
      </c>
      <c r="M7" s="167" t="s">
        <v>291</v>
      </c>
      <c r="N7" s="167" t="s">
        <v>292</v>
      </c>
      <c r="O7" s="195"/>
      <c r="P7" s="195"/>
      <c r="Q7" s="195"/>
      <c r="R7" s="195"/>
      <c r="S7" s="165"/>
    </row>
    <row r="8" spans="1:19" s="2" customFormat="1" x14ac:dyDescent="0.2">
      <c r="A8" s="191" t="s">
        <v>234</v>
      </c>
      <c r="B8" s="191"/>
      <c r="C8" s="191"/>
      <c r="D8" s="86">
        <f>D11+D10+D9</f>
        <v>31693170048</v>
      </c>
      <c r="E8" s="86">
        <f t="shared" ref="E8:R8" si="0">E11+E10+E9</f>
        <v>8125312031</v>
      </c>
      <c r="F8" s="86">
        <f t="shared" si="0"/>
        <v>28593704414.66</v>
      </c>
      <c r="G8" s="86">
        <f t="shared" si="0"/>
        <v>10295675012</v>
      </c>
      <c r="H8" s="86">
        <f t="shared" si="0"/>
        <v>2520250519</v>
      </c>
      <c r="I8" s="86">
        <f t="shared" si="0"/>
        <v>1711400814</v>
      </c>
      <c r="J8" s="86">
        <f t="shared" si="0"/>
        <v>8998393635.6599998</v>
      </c>
      <c r="K8" s="86">
        <f t="shared" si="0"/>
        <v>1718594746</v>
      </c>
      <c r="L8" s="86">
        <f t="shared" si="0"/>
        <v>693988564</v>
      </c>
      <c r="M8" s="86">
        <f t="shared" si="0"/>
        <v>2655401124</v>
      </c>
      <c r="N8" s="86">
        <f t="shared" si="0"/>
        <v>0</v>
      </c>
      <c r="O8" s="86">
        <f t="shared" si="0"/>
        <v>4579873137</v>
      </c>
      <c r="P8" s="86">
        <f t="shared" si="0"/>
        <v>1511105378</v>
      </c>
      <c r="Q8" s="86">
        <f t="shared" si="0"/>
        <v>1719024412.6700001</v>
      </c>
      <c r="R8" s="86">
        <f t="shared" si="0"/>
        <v>76222189421.330002</v>
      </c>
      <c r="S8" s="168"/>
    </row>
    <row r="9" spans="1:19" s="3" customFormat="1" ht="11.25" customHeight="1" x14ac:dyDescent="0.2">
      <c r="A9" s="5"/>
      <c r="B9" s="5"/>
      <c r="C9" s="11" t="s">
        <v>56</v>
      </c>
      <c r="D9" s="59">
        <f>КС!D9</f>
        <v>5008995250</v>
      </c>
      <c r="E9" s="59">
        <f>ДС!D9</f>
        <v>1051208000</v>
      </c>
      <c r="F9" s="59">
        <f>G9+H9+I9+J9+K9+L9+M9+N9</f>
        <v>424280814</v>
      </c>
      <c r="G9" s="59">
        <f>'АПУ профилактика'!D10</f>
        <v>198060547</v>
      </c>
      <c r="H9" s="59">
        <f>ДН!D10</f>
        <v>0</v>
      </c>
      <c r="I9" s="59">
        <f>'АПУ неотл.пом.'!D9</f>
        <v>32662638</v>
      </c>
      <c r="J9" s="59">
        <f>'АПУ обращения '!D9</f>
        <v>171742117</v>
      </c>
      <c r="K9" s="59">
        <f>'ОДИ ПГГ'!D9</f>
        <v>8706155</v>
      </c>
      <c r="L9" s="59">
        <f>'ОДИ МЗ РБ '!D9</f>
        <v>0</v>
      </c>
      <c r="M9" s="59">
        <f>'ФАП(02-24) '!D9</f>
        <v>13109357</v>
      </c>
      <c r="N9" s="57"/>
      <c r="O9" s="59">
        <f>' СМП '!D9</f>
        <v>85663000</v>
      </c>
      <c r="P9" s="59">
        <f>'Гемодиализ '!D9</f>
        <v>198007206</v>
      </c>
      <c r="Q9" s="59">
        <f>'Мед.реаб.(АПУ,ДС,КС) '!D9</f>
        <v>508812.67</v>
      </c>
      <c r="R9" s="59">
        <f>D9+E9+F9+O9+P9+Q9</f>
        <v>6768663082.6700001</v>
      </c>
      <c r="S9" s="166"/>
    </row>
    <row r="10" spans="1:19" s="3" customFormat="1" ht="11.25" customHeight="1" x14ac:dyDescent="0.2">
      <c r="A10" s="5"/>
      <c r="B10" s="5"/>
      <c r="C10" s="11" t="s">
        <v>262</v>
      </c>
      <c r="D10" s="59">
        <f>КС!D10</f>
        <v>0</v>
      </c>
      <c r="E10" s="59">
        <f>ДС!D10</f>
        <v>0</v>
      </c>
      <c r="F10" s="59">
        <f t="shared" ref="F10:F69" si="1">G10+H10+I10+J10+K10+L10+M10+N10</f>
        <v>174427606</v>
      </c>
      <c r="G10" s="59">
        <f>'АПУ профилактика'!D11</f>
        <v>31053668</v>
      </c>
      <c r="H10" s="59">
        <f>ДН!D11</f>
        <v>0</v>
      </c>
      <c r="I10" s="59">
        <f>'АПУ неотл.пом.'!D10</f>
        <v>0</v>
      </c>
      <c r="J10" s="59">
        <f>'АПУ обращения '!D10</f>
        <v>143373938</v>
      </c>
      <c r="K10" s="59">
        <f>'ОДИ ПГГ'!D10</f>
        <v>0</v>
      </c>
      <c r="L10" s="59">
        <f>'ОДИ МЗ РБ '!D10</f>
        <v>0</v>
      </c>
      <c r="M10" s="59">
        <f>'ФАП(02-24) '!D10</f>
        <v>0</v>
      </c>
      <c r="N10" s="57"/>
      <c r="O10" s="59">
        <f>' СМП '!D10</f>
        <v>0</v>
      </c>
      <c r="P10" s="59">
        <f>'Гемодиализ '!D10</f>
        <v>0</v>
      </c>
      <c r="Q10" s="59">
        <f>'Мед.реаб.(АПУ,ДС,КС) '!D10</f>
        <v>0</v>
      </c>
      <c r="R10" s="59">
        <f>D10+E10+F10+O10+P10+Q10</f>
        <v>174427606</v>
      </c>
      <c r="S10" s="166"/>
    </row>
    <row r="11" spans="1:19" s="2" customFormat="1" x14ac:dyDescent="0.2">
      <c r="A11" s="191" t="s">
        <v>233</v>
      </c>
      <c r="B11" s="191"/>
      <c r="C11" s="191"/>
      <c r="D11" s="86">
        <f t="shared" ref="D11:R11" si="2">SUM(D12:D149)-D90</f>
        <v>26684174798</v>
      </c>
      <c r="E11" s="86">
        <f t="shared" si="2"/>
        <v>7074104031</v>
      </c>
      <c r="F11" s="86">
        <f t="shared" si="2"/>
        <v>27994995994.66</v>
      </c>
      <c r="G11" s="86">
        <f t="shared" si="2"/>
        <v>10066560797</v>
      </c>
      <c r="H11" s="86">
        <f t="shared" si="2"/>
        <v>2520250519</v>
      </c>
      <c r="I11" s="86">
        <f t="shared" si="2"/>
        <v>1678738176</v>
      </c>
      <c r="J11" s="86">
        <f t="shared" si="2"/>
        <v>8683277580.6599998</v>
      </c>
      <c r="K11" s="86">
        <f t="shared" si="2"/>
        <v>1709888591</v>
      </c>
      <c r="L11" s="86">
        <f t="shared" si="2"/>
        <v>693988564</v>
      </c>
      <c r="M11" s="86">
        <f t="shared" si="2"/>
        <v>2642291767</v>
      </c>
      <c r="N11" s="86">
        <f t="shared" si="2"/>
        <v>0</v>
      </c>
      <c r="O11" s="86">
        <f t="shared" si="2"/>
        <v>4494210137</v>
      </c>
      <c r="P11" s="86">
        <f t="shared" si="2"/>
        <v>1313098172</v>
      </c>
      <c r="Q11" s="86">
        <f t="shared" si="2"/>
        <v>1718515600</v>
      </c>
      <c r="R11" s="86">
        <f t="shared" si="2"/>
        <v>69279098732.660004</v>
      </c>
      <c r="S11" s="168"/>
    </row>
    <row r="12" spans="1:19" s="1" customFormat="1" ht="12" customHeight="1" x14ac:dyDescent="0.2">
      <c r="A12" s="25">
        <v>1</v>
      </c>
      <c r="B12" s="12" t="s">
        <v>59</v>
      </c>
      <c r="C12" s="10" t="s">
        <v>44</v>
      </c>
      <c r="D12" s="59">
        <f>КС!D12</f>
        <v>54425044</v>
      </c>
      <c r="E12" s="59">
        <f>ДС!D12</f>
        <v>11757965</v>
      </c>
      <c r="F12" s="59">
        <f t="shared" si="1"/>
        <v>151994150</v>
      </c>
      <c r="G12" s="59">
        <f>'АПУ профилактика'!D13</f>
        <v>42859175</v>
      </c>
      <c r="H12" s="59">
        <f>ДН!D13</f>
        <v>15935062</v>
      </c>
      <c r="I12" s="59">
        <f>'АПУ неотл.пом.'!D12</f>
        <v>8106588</v>
      </c>
      <c r="J12" s="59">
        <f>'АПУ обращения '!D12</f>
        <v>39130759</v>
      </c>
      <c r="K12" s="59">
        <f>'ОДИ ПГГ'!D12</f>
        <v>1444898</v>
      </c>
      <c r="L12" s="59">
        <f>'ОДИ МЗ РБ '!D12</f>
        <v>0</v>
      </c>
      <c r="M12" s="59">
        <f>'ФАП(02-24) '!D12</f>
        <v>44517668</v>
      </c>
      <c r="N12" s="59"/>
      <c r="O12" s="59">
        <f>' СМП '!D12</f>
        <v>0</v>
      </c>
      <c r="P12" s="59">
        <f>'Гемодиализ '!D12</f>
        <v>0</v>
      </c>
      <c r="Q12" s="59">
        <f>'Мед.реаб.(АПУ,ДС,КС) '!D12</f>
        <v>0</v>
      </c>
      <c r="R12" s="59">
        <f t="shared" ref="R12:R42" si="3">D12+E12+F12+O12+P12+Q12</f>
        <v>218177159</v>
      </c>
      <c r="S12" s="166"/>
    </row>
    <row r="13" spans="1:19" s="1" customFormat="1" x14ac:dyDescent="0.2">
      <c r="A13" s="25">
        <v>2</v>
      </c>
      <c r="B13" s="14" t="s">
        <v>60</v>
      </c>
      <c r="C13" s="10" t="s">
        <v>218</v>
      </c>
      <c r="D13" s="59">
        <f>КС!D13</f>
        <v>43099474</v>
      </c>
      <c r="E13" s="59">
        <f>ДС!D13</f>
        <v>12821316</v>
      </c>
      <c r="F13" s="59">
        <f t="shared" si="1"/>
        <v>146069150</v>
      </c>
      <c r="G13" s="59">
        <f>'АПУ профилактика'!D14</f>
        <v>41636044</v>
      </c>
      <c r="H13" s="59">
        <f>ДН!D14</f>
        <v>11870264</v>
      </c>
      <c r="I13" s="59">
        <f>'АПУ неотл.пом.'!D13</f>
        <v>8120797</v>
      </c>
      <c r="J13" s="59">
        <f>'АПУ обращения '!D13</f>
        <v>37344870</v>
      </c>
      <c r="K13" s="59">
        <f>'ОДИ ПГГ'!D13</f>
        <v>1538679</v>
      </c>
      <c r="L13" s="59">
        <f>'ОДИ МЗ РБ '!D13</f>
        <v>0</v>
      </c>
      <c r="M13" s="59">
        <f>'ФАП(02-24) '!D13</f>
        <v>45558496</v>
      </c>
      <c r="N13" s="59"/>
      <c r="O13" s="59">
        <f>' СМП '!D13</f>
        <v>0</v>
      </c>
      <c r="P13" s="59">
        <f>'Гемодиализ '!D13</f>
        <v>0</v>
      </c>
      <c r="Q13" s="59">
        <f>'Мед.реаб.(АПУ,ДС,КС) '!D13</f>
        <v>0</v>
      </c>
      <c r="R13" s="59">
        <f t="shared" si="3"/>
        <v>201989940</v>
      </c>
      <c r="S13" s="166"/>
    </row>
    <row r="14" spans="1:19" s="22" customFormat="1" x14ac:dyDescent="0.2">
      <c r="A14" s="25">
        <v>3</v>
      </c>
      <c r="B14" s="27" t="s">
        <v>61</v>
      </c>
      <c r="C14" s="21" t="s">
        <v>5</v>
      </c>
      <c r="D14" s="59">
        <f>КС!D14</f>
        <v>250975024</v>
      </c>
      <c r="E14" s="59">
        <f>ДС!D14</f>
        <v>38729415</v>
      </c>
      <c r="F14" s="59">
        <f t="shared" si="1"/>
        <v>378532929.07999998</v>
      </c>
      <c r="G14" s="59">
        <f>'АПУ профилактика'!D15</f>
        <v>143143961</v>
      </c>
      <c r="H14" s="59">
        <f>ДН!D15</f>
        <v>37362331</v>
      </c>
      <c r="I14" s="59">
        <f>'АПУ неотл.пом.'!D14</f>
        <v>23327168</v>
      </c>
      <c r="J14" s="59">
        <f>'АПУ обращения '!D14</f>
        <v>126015902.08</v>
      </c>
      <c r="K14" s="59">
        <f>'ОДИ ПГГ'!D14</f>
        <v>15366169</v>
      </c>
      <c r="L14" s="59">
        <f>'ОДИ МЗ РБ '!D14</f>
        <v>1103250</v>
      </c>
      <c r="M14" s="59">
        <f>'ФАП(02-24) '!D14</f>
        <v>32214148</v>
      </c>
      <c r="N14" s="62"/>
      <c r="O14" s="59">
        <f>' СМП '!D14</f>
        <v>169125374</v>
      </c>
      <c r="P14" s="59">
        <f>'Гемодиализ '!D14</f>
        <v>0</v>
      </c>
      <c r="Q14" s="59">
        <f>'Мед.реаб.(АПУ,ДС,КС) '!D14</f>
        <v>12741379</v>
      </c>
      <c r="R14" s="59">
        <f t="shared" si="3"/>
        <v>850104121.07999992</v>
      </c>
      <c r="S14" s="166"/>
    </row>
    <row r="15" spans="1:19" s="1" customFormat="1" ht="14.25" customHeight="1" x14ac:dyDescent="0.2">
      <c r="A15" s="25">
        <v>4</v>
      </c>
      <c r="B15" s="12" t="s">
        <v>62</v>
      </c>
      <c r="C15" s="10" t="s">
        <v>219</v>
      </c>
      <c r="D15" s="59">
        <f>КС!D15</f>
        <v>47227210</v>
      </c>
      <c r="E15" s="59">
        <f>ДС!D15</f>
        <v>13020050</v>
      </c>
      <c r="F15" s="59">
        <f t="shared" si="1"/>
        <v>166838650</v>
      </c>
      <c r="G15" s="59">
        <f>'АПУ профилактика'!D16</f>
        <v>44050695</v>
      </c>
      <c r="H15" s="59">
        <f>ДН!D16</f>
        <v>14138988</v>
      </c>
      <c r="I15" s="59">
        <f>'АПУ неотл.пом.'!D15</f>
        <v>8640433</v>
      </c>
      <c r="J15" s="59">
        <f>'АПУ обращения '!D15</f>
        <v>43251410</v>
      </c>
      <c r="K15" s="59">
        <f>'ОДИ ПГГ'!D15</f>
        <v>1234635</v>
      </c>
      <c r="L15" s="59">
        <f>'ОДИ МЗ РБ '!D15</f>
        <v>0</v>
      </c>
      <c r="M15" s="59">
        <f>'ФАП(02-24) '!D15</f>
        <v>55522489</v>
      </c>
      <c r="N15" s="59"/>
      <c r="O15" s="59">
        <f>' СМП '!D15</f>
        <v>0</v>
      </c>
      <c r="P15" s="59">
        <f>'Гемодиализ '!D15</f>
        <v>0</v>
      </c>
      <c r="Q15" s="59">
        <f>'Мед.реаб.(АПУ,ДС,КС) '!D15</f>
        <v>0</v>
      </c>
      <c r="R15" s="59">
        <f t="shared" si="3"/>
        <v>227085910</v>
      </c>
      <c r="S15" s="166"/>
    </row>
    <row r="16" spans="1:19" s="1" customFormat="1" x14ac:dyDescent="0.2">
      <c r="A16" s="25">
        <v>5</v>
      </c>
      <c r="B16" s="12" t="s">
        <v>63</v>
      </c>
      <c r="C16" s="10" t="s">
        <v>8</v>
      </c>
      <c r="D16" s="59">
        <f>КС!D16</f>
        <v>56313101</v>
      </c>
      <c r="E16" s="59">
        <f>ДС!D16</f>
        <v>14762470</v>
      </c>
      <c r="F16" s="59">
        <f t="shared" si="1"/>
        <v>165431781</v>
      </c>
      <c r="G16" s="59">
        <f>'АПУ профилактика'!D17</f>
        <v>53048551</v>
      </c>
      <c r="H16" s="59">
        <f>ДН!D17</f>
        <v>13948534</v>
      </c>
      <c r="I16" s="59">
        <f>'АПУ неотл.пом.'!D16</f>
        <v>9746946</v>
      </c>
      <c r="J16" s="59">
        <f>'АПУ обращения '!D16</f>
        <v>42095316</v>
      </c>
      <c r="K16" s="59">
        <f>'ОДИ ПГГ'!D16</f>
        <v>1829703</v>
      </c>
      <c r="L16" s="59">
        <f>'ОДИ МЗ РБ '!D16</f>
        <v>0</v>
      </c>
      <c r="M16" s="59">
        <f>'ФАП(02-24) '!D16</f>
        <v>44762731</v>
      </c>
      <c r="N16" s="59"/>
      <c r="O16" s="59">
        <f>' СМП '!D16</f>
        <v>0</v>
      </c>
      <c r="P16" s="59">
        <f>'Гемодиализ '!D16</f>
        <v>0</v>
      </c>
      <c r="Q16" s="59">
        <f>'Мед.реаб.(АПУ,ДС,КС) '!D16</f>
        <v>0</v>
      </c>
      <c r="R16" s="59">
        <f t="shared" si="3"/>
        <v>236507352</v>
      </c>
      <c r="S16" s="166"/>
    </row>
    <row r="17" spans="1:19" s="22" customFormat="1" x14ac:dyDescent="0.2">
      <c r="A17" s="25">
        <v>6</v>
      </c>
      <c r="B17" s="27" t="s">
        <v>64</v>
      </c>
      <c r="C17" s="21" t="s">
        <v>65</v>
      </c>
      <c r="D17" s="59">
        <f>КС!D17</f>
        <v>627203216</v>
      </c>
      <c r="E17" s="59">
        <f>ДС!D17</f>
        <v>92028316</v>
      </c>
      <c r="F17" s="59">
        <f t="shared" si="1"/>
        <v>938659427.60000002</v>
      </c>
      <c r="G17" s="59">
        <f>'АПУ профилактика'!D18</f>
        <v>370192013</v>
      </c>
      <c r="H17" s="59">
        <f>ДН!D18</f>
        <v>97768680</v>
      </c>
      <c r="I17" s="59">
        <f>'АПУ неотл.пом.'!D17</f>
        <v>67496755</v>
      </c>
      <c r="J17" s="59">
        <f>'АПУ обращения '!D17</f>
        <v>310323529.60000002</v>
      </c>
      <c r="K17" s="59">
        <f>'ОДИ ПГГ'!D17</f>
        <v>72650029</v>
      </c>
      <c r="L17" s="59">
        <f>'ОДИ МЗ РБ '!D17</f>
        <v>15585216</v>
      </c>
      <c r="M17" s="59">
        <f>'ФАП(02-24) '!D17</f>
        <v>4643205</v>
      </c>
      <c r="N17" s="62"/>
      <c r="O17" s="59">
        <f>' СМП '!D17</f>
        <v>357553682</v>
      </c>
      <c r="P17" s="59">
        <f>'Гемодиализ '!D17</f>
        <v>567405</v>
      </c>
      <c r="Q17" s="59">
        <f>'Мед.реаб.(АПУ,ДС,КС) '!D17</f>
        <v>36007828</v>
      </c>
      <c r="R17" s="59">
        <f t="shared" si="3"/>
        <v>2052019874.5999999</v>
      </c>
      <c r="S17" s="166"/>
    </row>
    <row r="18" spans="1:19" s="1" customFormat="1" x14ac:dyDescent="0.2">
      <c r="A18" s="25">
        <v>7</v>
      </c>
      <c r="B18" s="12" t="s">
        <v>66</v>
      </c>
      <c r="C18" s="10" t="s">
        <v>220</v>
      </c>
      <c r="D18" s="59">
        <f>КС!D18</f>
        <v>202396188</v>
      </c>
      <c r="E18" s="59">
        <f>ДС!D18</f>
        <v>34871108</v>
      </c>
      <c r="F18" s="59">
        <f t="shared" si="1"/>
        <v>380000781.27999997</v>
      </c>
      <c r="G18" s="59">
        <f>'АПУ профилактика'!D19</f>
        <v>137659330</v>
      </c>
      <c r="H18" s="59">
        <f>ДН!D19</f>
        <v>38645221</v>
      </c>
      <c r="I18" s="59">
        <f>'АПУ неотл.пом.'!D18</f>
        <v>24313802</v>
      </c>
      <c r="J18" s="59">
        <f>'АПУ обращения '!D18</f>
        <v>116850536.28</v>
      </c>
      <c r="K18" s="59">
        <f>'ОДИ ПГГ'!D18</f>
        <v>13453951</v>
      </c>
      <c r="L18" s="59">
        <f>'ОДИ МЗ РБ '!D18</f>
        <v>5352630</v>
      </c>
      <c r="M18" s="59">
        <f>'ФАП(02-24) '!D18</f>
        <v>43725311</v>
      </c>
      <c r="N18" s="59"/>
      <c r="O18" s="59">
        <f>' СМП '!D18</f>
        <v>0</v>
      </c>
      <c r="P18" s="59">
        <f>'Гемодиализ '!D18</f>
        <v>0</v>
      </c>
      <c r="Q18" s="59">
        <f>'Мед.реаб.(АПУ,ДС,КС) '!D18</f>
        <v>19445156</v>
      </c>
      <c r="R18" s="59">
        <f t="shared" si="3"/>
        <v>636713233.27999997</v>
      </c>
      <c r="S18" s="166"/>
    </row>
    <row r="19" spans="1:19" s="1" customFormat="1" x14ac:dyDescent="0.2">
      <c r="A19" s="25">
        <v>8</v>
      </c>
      <c r="B19" s="26" t="s">
        <v>67</v>
      </c>
      <c r="C19" s="10" t="s">
        <v>17</v>
      </c>
      <c r="D19" s="59">
        <f>КС!D19</f>
        <v>40968257</v>
      </c>
      <c r="E19" s="59">
        <f>ДС!D19</f>
        <v>15435614</v>
      </c>
      <c r="F19" s="59">
        <f t="shared" si="1"/>
        <v>162673669</v>
      </c>
      <c r="G19" s="59">
        <f>'АПУ профилактика'!D20</f>
        <v>52263860</v>
      </c>
      <c r="H19" s="59">
        <f>ДН!D20</f>
        <v>14081652</v>
      </c>
      <c r="I19" s="59">
        <f>'АПУ неотл.пом.'!D19</f>
        <v>10107399</v>
      </c>
      <c r="J19" s="59">
        <f>'АПУ обращения '!D19</f>
        <v>46934941</v>
      </c>
      <c r="K19" s="59">
        <f>'ОДИ ПГГ'!D19</f>
        <v>1175507</v>
      </c>
      <c r="L19" s="59">
        <f>'ОДИ МЗ РБ '!D19</f>
        <v>0</v>
      </c>
      <c r="M19" s="59">
        <f>'ФАП(02-24) '!D19</f>
        <v>38110310</v>
      </c>
      <c r="N19" s="59"/>
      <c r="O19" s="59">
        <f>' СМП '!D19</f>
        <v>0</v>
      </c>
      <c r="P19" s="59">
        <f>'Гемодиализ '!D19</f>
        <v>0</v>
      </c>
      <c r="Q19" s="59">
        <f>'Мед.реаб.(АПУ,ДС,КС) '!D19</f>
        <v>0</v>
      </c>
      <c r="R19" s="59">
        <f t="shared" si="3"/>
        <v>219077540</v>
      </c>
      <c r="S19" s="166"/>
    </row>
    <row r="20" spans="1:19" s="1" customFormat="1" x14ac:dyDescent="0.2">
      <c r="A20" s="25">
        <v>9</v>
      </c>
      <c r="B20" s="26" t="s">
        <v>68</v>
      </c>
      <c r="C20" s="10" t="s">
        <v>6</v>
      </c>
      <c r="D20" s="59">
        <f>КС!D20</f>
        <v>64523333</v>
      </c>
      <c r="E20" s="59">
        <f>ДС!D20</f>
        <v>13465347</v>
      </c>
      <c r="F20" s="59">
        <f t="shared" si="1"/>
        <v>179322937</v>
      </c>
      <c r="G20" s="59">
        <f>'АПУ профилактика'!D21</f>
        <v>45889140</v>
      </c>
      <c r="H20" s="59">
        <f>ДН!D21</f>
        <v>15220791</v>
      </c>
      <c r="I20" s="59">
        <f>'АПУ неотл.пом.'!D20</f>
        <v>8740053</v>
      </c>
      <c r="J20" s="59">
        <f>'АПУ обращения '!D20</f>
        <v>44467028</v>
      </c>
      <c r="K20" s="59">
        <f>'ОДИ ПГГ'!D20</f>
        <v>1568450</v>
      </c>
      <c r="L20" s="59">
        <f>'ОДИ МЗ РБ '!D20</f>
        <v>0</v>
      </c>
      <c r="M20" s="59">
        <f>'ФАП(02-24) '!D20</f>
        <v>63437475</v>
      </c>
      <c r="N20" s="59"/>
      <c r="O20" s="59">
        <f>' СМП '!D20</f>
        <v>0</v>
      </c>
      <c r="P20" s="59">
        <f>'Гемодиализ '!D20</f>
        <v>0</v>
      </c>
      <c r="Q20" s="59">
        <f>'Мед.реаб.(АПУ,ДС,КС) '!D20</f>
        <v>0</v>
      </c>
      <c r="R20" s="59">
        <f t="shared" si="3"/>
        <v>257311617</v>
      </c>
      <c r="S20" s="166"/>
    </row>
    <row r="21" spans="1:19" s="1" customFormat="1" x14ac:dyDescent="0.2">
      <c r="A21" s="25">
        <v>10</v>
      </c>
      <c r="B21" s="26" t="s">
        <v>69</v>
      </c>
      <c r="C21" s="10" t="s">
        <v>18</v>
      </c>
      <c r="D21" s="59">
        <f>КС!D21</f>
        <v>51727743</v>
      </c>
      <c r="E21" s="59">
        <f>ДС!D21</f>
        <v>17153043</v>
      </c>
      <c r="F21" s="59">
        <f t="shared" si="1"/>
        <v>186133495</v>
      </c>
      <c r="G21" s="59">
        <f>'АПУ профилактика'!D22</f>
        <v>57584396</v>
      </c>
      <c r="H21" s="59">
        <f>ДН!D22</f>
        <v>22123994</v>
      </c>
      <c r="I21" s="59">
        <f>'АПУ неотл.пом.'!D21</f>
        <v>12149554</v>
      </c>
      <c r="J21" s="59">
        <f>'АПУ обращения '!D21</f>
        <v>49780466</v>
      </c>
      <c r="K21" s="59">
        <f>'ОДИ ПГГ'!D21</f>
        <v>2141820</v>
      </c>
      <c r="L21" s="59">
        <f>'ОДИ МЗ РБ '!D21</f>
        <v>0</v>
      </c>
      <c r="M21" s="59">
        <f>'ФАП(02-24) '!D21</f>
        <v>42353265</v>
      </c>
      <c r="N21" s="59"/>
      <c r="O21" s="59">
        <f>' СМП '!D21</f>
        <v>0</v>
      </c>
      <c r="P21" s="59">
        <f>'Гемодиализ '!D21</f>
        <v>0</v>
      </c>
      <c r="Q21" s="59">
        <f>'Мед.реаб.(АПУ,ДС,КС) '!D21</f>
        <v>0</v>
      </c>
      <c r="R21" s="59">
        <f t="shared" si="3"/>
        <v>255014281</v>
      </c>
      <c r="S21" s="166"/>
    </row>
    <row r="22" spans="1:19" s="1" customFormat="1" x14ac:dyDescent="0.2">
      <c r="A22" s="25">
        <v>11</v>
      </c>
      <c r="B22" s="26" t="s">
        <v>70</v>
      </c>
      <c r="C22" s="10" t="s">
        <v>7</v>
      </c>
      <c r="D22" s="59">
        <f>КС!D22</f>
        <v>54142376</v>
      </c>
      <c r="E22" s="59">
        <f>ДС!D22</f>
        <v>13176584</v>
      </c>
      <c r="F22" s="59">
        <f t="shared" si="1"/>
        <v>157871569</v>
      </c>
      <c r="G22" s="59">
        <f>'АПУ профилактика'!D23</f>
        <v>46754370</v>
      </c>
      <c r="H22" s="59">
        <f>ДН!D23</f>
        <v>13835589</v>
      </c>
      <c r="I22" s="59">
        <f>'АПУ неотл.пом.'!D22</f>
        <v>9374159</v>
      </c>
      <c r="J22" s="59">
        <f>'АПУ обращения '!D22</f>
        <v>44606210</v>
      </c>
      <c r="K22" s="59">
        <f>'ОДИ ПГГ'!D22</f>
        <v>1735756</v>
      </c>
      <c r="L22" s="59">
        <f>'ОДИ МЗ РБ '!D22</f>
        <v>0</v>
      </c>
      <c r="M22" s="59">
        <f>'ФАП(02-24) '!D22</f>
        <v>41565485</v>
      </c>
      <c r="N22" s="59"/>
      <c r="O22" s="59">
        <f>' СМП '!D22</f>
        <v>0</v>
      </c>
      <c r="P22" s="59">
        <f>'Гемодиализ '!D22</f>
        <v>0</v>
      </c>
      <c r="Q22" s="59">
        <f>'Мед.реаб.(АПУ,ДС,КС) '!D22</f>
        <v>0</v>
      </c>
      <c r="R22" s="59">
        <f t="shared" si="3"/>
        <v>225190529</v>
      </c>
      <c r="S22" s="166"/>
    </row>
    <row r="23" spans="1:19" s="1" customFormat="1" x14ac:dyDescent="0.2">
      <c r="A23" s="25">
        <v>12</v>
      </c>
      <c r="B23" s="26" t="s">
        <v>71</v>
      </c>
      <c r="C23" s="10" t="s">
        <v>19</v>
      </c>
      <c r="D23" s="59">
        <f>КС!D23</f>
        <v>128239626</v>
      </c>
      <c r="E23" s="59">
        <f>ДС!D23</f>
        <v>27744451</v>
      </c>
      <c r="F23" s="59">
        <f t="shared" si="1"/>
        <v>283320980</v>
      </c>
      <c r="G23" s="59">
        <f>'АПУ профилактика'!D24</f>
        <v>95158950</v>
      </c>
      <c r="H23" s="59">
        <f>ДН!D24</f>
        <v>28529306</v>
      </c>
      <c r="I23" s="59">
        <f>'АПУ неотл.пом.'!D23</f>
        <v>18574892</v>
      </c>
      <c r="J23" s="59">
        <f>'АПУ обращения '!D23</f>
        <v>78510949</v>
      </c>
      <c r="K23" s="59">
        <f>'ОДИ ПГГ'!D23</f>
        <v>2411107</v>
      </c>
      <c r="L23" s="59">
        <f>'ОДИ МЗ РБ '!D23</f>
        <v>0</v>
      </c>
      <c r="M23" s="59">
        <f>'ФАП(02-24) '!D23</f>
        <v>60135776</v>
      </c>
      <c r="N23" s="59"/>
      <c r="O23" s="59">
        <f>' СМП '!D23</f>
        <v>0</v>
      </c>
      <c r="P23" s="59">
        <f>'Гемодиализ '!D23</f>
        <v>0</v>
      </c>
      <c r="Q23" s="59">
        <f>'Мед.реаб.(АПУ,ДС,КС) '!D23</f>
        <v>0</v>
      </c>
      <c r="R23" s="59">
        <f t="shared" si="3"/>
        <v>439305057</v>
      </c>
      <c r="S23" s="166"/>
    </row>
    <row r="24" spans="1:19" s="1" customFormat="1" x14ac:dyDescent="0.2">
      <c r="A24" s="25">
        <v>13</v>
      </c>
      <c r="B24" s="26" t="s">
        <v>241</v>
      </c>
      <c r="C24" s="10" t="s">
        <v>242</v>
      </c>
      <c r="D24" s="59">
        <f>КС!D24</f>
        <v>0</v>
      </c>
      <c r="E24" s="59">
        <f>ДС!D24</f>
        <v>0</v>
      </c>
      <c r="F24" s="59">
        <f t="shared" si="1"/>
        <v>5732609</v>
      </c>
      <c r="G24" s="59">
        <f>'АПУ профилактика'!D25</f>
        <v>0</v>
      </c>
      <c r="H24" s="59">
        <f>ДН!D25</f>
        <v>0</v>
      </c>
      <c r="I24" s="59">
        <f>'АПУ неотл.пом.'!D24</f>
        <v>0</v>
      </c>
      <c r="J24" s="59">
        <f>'АПУ обращения '!D24</f>
        <v>0</v>
      </c>
      <c r="K24" s="59">
        <f>'ОДИ ПГГ'!D24</f>
        <v>5732609</v>
      </c>
      <c r="L24" s="59">
        <f>'ОДИ МЗ РБ '!D24</f>
        <v>0</v>
      </c>
      <c r="M24" s="59">
        <f>'ФАП(02-24) '!D24</f>
        <v>0</v>
      </c>
      <c r="N24" s="59"/>
      <c r="O24" s="59">
        <f>' СМП '!D24</f>
        <v>0</v>
      </c>
      <c r="P24" s="59">
        <f>'Гемодиализ '!D24</f>
        <v>0</v>
      </c>
      <c r="Q24" s="59">
        <f>'Мед.реаб.(АПУ,ДС,КС) '!D24</f>
        <v>0</v>
      </c>
      <c r="R24" s="59">
        <f t="shared" si="3"/>
        <v>5732609</v>
      </c>
      <c r="S24" s="166"/>
    </row>
    <row r="25" spans="1:19" s="1" customFormat="1" x14ac:dyDescent="0.2">
      <c r="A25" s="25">
        <v>14</v>
      </c>
      <c r="B25" s="26" t="s">
        <v>72</v>
      </c>
      <c r="C25" s="10" t="s">
        <v>22</v>
      </c>
      <c r="D25" s="59">
        <f>КС!D25</f>
        <v>59799722</v>
      </c>
      <c r="E25" s="59">
        <f>ДС!D25</f>
        <v>18774112</v>
      </c>
      <c r="F25" s="59">
        <f t="shared" si="1"/>
        <v>189191116</v>
      </c>
      <c r="G25" s="59">
        <f>'АПУ профилактика'!D26</f>
        <v>64228162</v>
      </c>
      <c r="H25" s="59">
        <f>ДН!D26</f>
        <v>13929207</v>
      </c>
      <c r="I25" s="59">
        <f>'АПУ неотл.пом.'!D25</f>
        <v>11073507</v>
      </c>
      <c r="J25" s="59">
        <f>'АПУ обращения '!D25</f>
        <v>52937602</v>
      </c>
      <c r="K25" s="59">
        <f>'ОДИ ПГГ'!D25</f>
        <v>1097978</v>
      </c>
      <c r="L25" s="59">
        <f>'ОДИ МЗ РБ '!D25</f>
        <v>0</v>
      </c>
      <c r="M25" s="59">
        <f>'ФАП(02-24) '!D25</f>
        <v>45924660</v>
      </c>
      <c r="N25" s="59"/>
      <c r="O25" s="59">
        <f>' СМП '!D25</f>
        <v>0</v>
      </c>
      <c r="P25" s="59">
        <f>'Гемодиализ '!D25</f>
        <v>0</v>
      </c>
      <c r="Q25" s="59">
        <f>'Мед.реаб.(АПУ,ДС,КС) '!D25</f>
        <v>0</v>
      </c>
      <c r="R25" s="59">
        <f t="shared" si="3"/>
        <v>267764950</v>
      </c>
      <c r="S25" s="166"/>
    </row>
    <row r="26" spans="1:19" s="1" customFormat="1" x14ac:dyDescent="0.2">
      <c r="A26" s="25">
        <v>15</v>
      </c>
      <c r="B26" s="26" t="s">
        <v>73</v>
      </c>
      <c r="C26" s="10" t="s">
        <v>10</v>
      </c>
      <c r="D26" s="59">
        <f>КС!D26</f>
        <v>79301293</v>
      </c>
      <c r="E26" s="59">
        <f>ДС!D26</f>
        <v>24180216</v>
      </c>
      <c r="F26" s="59">
        <f t="shared" si="1"/>
        <v>280796960</v>
      </c>
      <c r="G26" s="59">
        <f>'АПУ профилактика'!D27</f>
        <v>91909649</v>
      </c>
      <c r="H26" s="59">
        <f>ДН!D27</f>
        <v>14348194</v>
      </c>
      <c r="I26" s="59">
        <f>'АПУ неотл.пом.'!D26</f>
        <v>17809226</v>
      </c>
      <c r="J26" s="59">
        <f>'АПУ обращения '!D26</f>
        <v>78849642</v>
      </c>
      <c r="K26" s="59">
        <f>'ОДИ ПГГ'!D26</f>
        <v>1670637</v>
      </c>
      <c r="L26" s="59">
        <f>'ОДИ МЗ РБ '!D26</f>
        <v>0</v>
      </c>
      <c r="M26" s="59">
        <f>'ФАП(02-24) '!D26</f>
        <v>76209612</v>
      </c>
      <c r="N26" s="59"/>
      <c r="O26" s="59">
        <f>' СМП '!D26</f>
        <v>0</v>
      </c>
      <c r="P26" s="59">
        <f>'Гемодиализ '!D26</f>
        <v>0</v>
      </c>
      <c r="Q26" s="59">
        <f>'Мед.реаб.(АПУ,ДС,КС) '!D26</f>
        <v>0</v>
      </c>
      <c r="R26" s="59">
        <f t="shared" si="3"/>
        <v>384278469</v>
      </c>
      <c r="S26" s="166"/>
    </row>
    <row r="27" spans="1:19" s="1" customFormat="1" x14ac:dyDescent="0.2">
      <c r="A27" s="25">
        <v>16</v>
      </c>
      <c r="B27" s="26" t="s">
        <v>74</v>
      </c>
      <c r="C27" s="10" t="s">
        <v>221</v>
      </c>
      <c r="D27" s="59">
        <f>КС!D27</f>
        <v>134070795</v>
      </c>
      <c r="E27" s="59">
        <f>ДС!D27</f>
        <v>32961765</v>
      </c>
      <c r="F27" s="59">
        <f t="shared" si="1"/>
        <v>357755368</v>
      </c>
      <c r="G27" s="59">
        <f>'АПУ профилактика'!D28</f>
        <v>119794858</v>
      </c>
      <c r="H27" s="59">
        <f>ДН!D28</f>
        <v>21262298</v>
      </c>
      <c r="I27" s="59">
        <f>'АПУ неотл.пом.'!D27</f>
        <v>23393420</v>
      </c>
      <c r="J27" s="59">
        <f>'АПУ обращения '!D27</f>
        <v>108084811</v>
      </c>
      <c r="K27" s="59">
        <f>'ОДИ ПГГ'!D27</f>
        <v>12077186</v>
      </c>
      <c r="L27" s="59">
        <f>'ОДИ МЗ РБ '!D27</f>
        <v>0</v>
      </c>
      <c r="M27" s="59">
        <f>'ФАП(02-24) '!D27</f>
        <v>73142795</v>
      </c>
      <c r="N27" s="59"/>
      <c r="O27" s="59">
        <f>' СМП '!D27</f>
        <v>0</v>
      </c>
      <c r="P27" s="59">
        <f>'Гемодиализ '!D27</f>
        <v>0</v>
      </c>
      <c r="Q27" s="59">
        <f>'Мед.реаб.(АПУ,ДС,КС) '!D27</f>
        <v>0</v>
      </c>
      <c r="R27" s="59">
        <f t="shared" si="3"/>
        <v>524787928</v>
      </c>
      <c r="S27" s="166"/>
    </row>
    <row r="28" spans="1:19" s="22" customFormat="1" x14ac:dyDescent="0.2">
      <c r="A28" s="25">
        <v>17</v>
      </c>
      <c r="B28" s="27" t="s">
        <v>75</v>
      </c>
      <c r="C28" s="21" t="s">
        <v>9</v>
      </c>
      <c r="D28" s="59">
        <f>КС!D28</f>
        <v>625648382</v>
      </c>
      <c r="E28" s="59">
        <f>ДС!D28</f>
        <v>78484806</v>
      </c>
      <c r="F28" s="59">
        <f t="shared" si="1"/>
        <v>676626604.74000001</v>
      </c>
      <c r="G28" s="59">
        <f>'АПУ профилактика'!D29</f>
        <v>256644884</v>
      </c>
      <c r="H28" s="59">
        <f>ДН!D29</f>
        <v>52358166</v>
      </c>
      <c r="I28" s="59">
        <f>'АПУ неотл.пом.'!D28</f>
        <v>34815048</v>
      </c>
      <c r="J28" s="59">
        <f>'АПУ обращения '!D28</f>
        <v>206239242.74000001</v>
      </c>
      <c r="K28" s="59">
        <f>'ОДИ ПГГ'!D28</f>
        <v>60652866</v>
      </c>
      <c r="L28" s="59">
        <f>'ОДИ МЗ РБ '!D28</f>
        <v>13355795</v>
      </c>
      <c r="M28" s="59">
        <f>'ФАП(02-24) '!D28</f>
        <v>52560603</v>
      </c>
      <c r="N28" s="62"/>
      <c r="O28" s="59">
        <f>' СМП '!D28</f>
        <v>244764343</v>
      </c>
      <c r="P28" s="59">
        <f>'Гемодиализ '!D28</f>
        <v>0</v>
      </c>
      <c r="Q28" s="59">
        <f>'Мед.реаб.(АПУ,ДС,КС) '!D28</f>
        <v>44285582</v>
      </c>
      <c r="R28" s="59">
        <f t="shared" si="3"/>
        <v>1669809717.74</v>
      </c>
      <c r="S28" s="166"/>
    </row>
    <row r="29" spans="1:19" s="1" customFormat="1" x14ac:dyDescent="0.2">
      <c r="A29" s="25">
        <v>18</v>
      </c>
      <c r="B29" s="12" t="s">
        <v>76</v>
      </c>
      <c r="C29" s="10" t="s">
        <v>11</v>
      </c>
      <c r="D29" s="59">
        <f>КС!D29</f>
        <v>31231191</v>
      </c>
      <c r="E29" s="59">
        <f>ДС!D29</f>
        <v>10906466</v>
      </c>
      <c r="F29" s="59">
        <f t="shared" si="1"/>
        <v>122861507</v>
      </c>
      <c r="G29" s="59">
        <f>'АПУ профилактика'!D30</f>
        <v>40440456</v>
      </c>
      <c r="H29" s="59">
        <f>ДН!D30</f>
        <v>6505253</v>
      </c>
      <c r="I29" s="59">
        <f>'АПУ неотл.пом.'!D29</f>
        <v>7469140</v>
      </c>
      <c r="J29" s="59">
        <f>'АПУ обращения '!D29</f>
        <v>35219521</v>
      </c>
      <c r="K29" s="59">
        <f>'ОДИ ПГГ'!D29</f>
        <v>657563</v>
      </c>
      <c r="L29" s="59">
        <f>'ОДИ МЗ РБ '!D29</f>
        <v>0</v>
      </c>
      <c r="M29" s="59">
        <f>'ФАП(02-24) '!D29</f>
        <v>32569574</v>
      </c>
      <c r="N29" s="59"/>
      <c r="O29" s="59">
        <f>' СМП '!D29</f>
        <v>0</v>
      </c>
      <c r="P29" s="59">
        <f>'Гемодиализ '!D29</f>
        <v>0</v>
      </c>
      <c r="Q29" s="59">
        <f>'Мед.реаб.(АПУ,ДС,КС) '!D29</f>
        <v>0</v>
      </c>
      <c r="R29" s="59">
        <f t="shared" si="3"/>
        <v>164999164</v>
      </c>
      <c r="S29" s="166"/>
    </row>
    <row r="30" spans="1:19" s="1" customFormat="1" x14ac:dyDescent="0.2">
      <c r="A30" s="25">
        <v>19</v>
      </c>
      <c r="B30" s="12" t="s">
        <v>77</v>
      </c>
      <c r="C30" s="10" t="s">
        <v>222</v>
      </c>
      <c r="D30" s="59">
        <f>КС!D30</f>
        <v>30268246</v>
      </c>
      <c r="E30" s="59">
        <f>ДС!D30</f>
        <v>8013481</v>
      </c>
      <c r="F30" s="59">
        <f t="shared" si="1"/>
        <v>104229942</v>
      </c>
      <c r="G30" s="59">
        <f>'АПУ профилактика'!D31</f>
        <v>30716823</v>
      </c>
      <c r="H30" s="59">
        <f>ДН!D31</f>
        <v>7998443</v>
      </c>
      <c r="I30" s="59">
        <f>'АПУ неотл.пом.'!D30</f>
        <v>5342096</v>
      </c>
      <c r="J30" s="59">
        <f>'АПУ обращения '!D30</f>
        <v>28847590</v>
      </c>
      <c r="K30" s="59">
        <f>'ОДИ ПГГ'!D30</f>
        <v>306437</v>
      </c>
      <c r="L30" s="59">
        <f>'ОДИ МЗ РБ '!D30</f>
        <v>0</v>
      </c>
      <c r="M30" s="59">
        <f>'ФАП(02-24) '!D30</f>
        <v>31018553</v>
      </c>
      <c r="N30" s="59"/>
      <c r="O30" s="59">
        <f>' СМП '!D30</f>
        <v>0</v>
      </c>
      <c r="P30" s="59">
        <f>'Гемодиализ '!D30</f>
        <v>0</v>
      </c>
      <c r="Q30" s="59">
        <f>'Мед.реаб.(АПУ,ДС,КС) '!D30</f>
        <v>0</v>
      </c>
      <c r="R30" s="59">
        <f t="shared" si="3"/>
        <v>142511669</v>
      </c>
      <c r="S30" s="166"/>
    </row>
    <row r="31" spans="1:19" x14ac:dyDescent="0.2">
      <c r="A31" s="25">
        <v>20</v>
      </c>
      <c r="B31" s="12" t="s">
        <v>78</v>
      </c>
      <c r="C31" s="10" t="s">
        <v>79</v>
      </c>
      <c r="D31" s="59">
        <f>КС!D31</f>
        <v>208926669</v>
      </c>
      <c r="E31" s="59">
        <f>ДС!D31</f>
        <v>41760557</v>
      </c>
      <c r="F31" s="59">
        <f t="shared" si="1"/>
        <v>446551816.77999997</v>
      </c>
      <c r="G31" s="59">
        <f>'АПУ профилактика'!D32</f>
        <v>155952094</v>
      </c>
      <c r="H31" s="59">
        <f>ДН!D32</f>
        <v>40839303</v>
      </c>
      <c r="I31" s="59">
        <f>'АПУ неотл.пом.'!D31</f>
        <v>25618100</v>
      </c>
      <c r="J31" s="59">
        <f>'АПУ обращения '!D31</f>
        <v>147019151.78</v>
      </c>
      <c r="K31" s="59">
        <f>'ОДИ ПГГ'!D31</f>
        <v>9743741</v>
      </c>
      <c r="L31" s="59">
        <f>'ОДИ МЗ РБ '!D31</f>
        <v>0</v>
      </c>
      <c r="M31" s="59">
        <f>'ФАП(02-24) '!D31</f>
        <v>67379427</v>
      </c>
      <c r="N31" s="63"/>
      <c r="O31" s="59">
        <f>' СМП '!D31</f>
        <v>0</v>
      </c>
      <c r="P31" s="59">
        <f>'Гемодиализ '!D31</f>
        <v>0</v>
      </c>
      <c r="Q31" s="59">
        <f>'Мед.реаб.(АПУ,ДС,КС) '!D31</f>
        <v>18074508</v>
      </c>
      <c r="R31" s="59">
        <f t="shared" si="3"/>
        <v>715313550.77999997</v>
      </c>
      <c r="S31" s="166"/>
    </row>
    <row r="32" spans="1:19" s="22" customFormat="1" x14ac:dyDescent="0.2">
      <c r="A32" s="25">
        <v>21</v>
      </c>
      <c r="B32" s="23" t="s">
        <v>80</v>
      </c>
      <c r="C32" s="21" t="s">
        <v>40</v>
      </c>
      <c r="D32" s="59">
        <f>КС!D32</f>
        <v>375715635</v>
      </c>
      <c r="E32" s="59">
        <f>ДС!D32</f>
        <v>41117312</v>
      </c>
      <c r="F32" s="59">
        <f t="shared" si="1"/>
        <v>379341591</v>
      </c>
      <c r="G32" s="59">
        <f>'АПУ профилактика'!D33</f>
        <v>146742431</v>
      </c>
      <c r="H32" s="59">
        <f>ДН!D33</f>
        <v>33445174</v>
      </c>
      <c r="I32" s="59">
        <f>'АПУ неотл.пом.'!D32</f>
        <v>26509529</v>
      </c>
      <c r="J32" s="59">
        <f>'АПУ обращения '!D32</f>
        <v>130935441</v>
      </c>
      <c r="K32" s="59">
        <f>'ОДИ ПГГ'!D32</f>
        <v>30568478</v>
      </c>
      <c r="L32" s="59">
        <f>'ОДИ МЗ РБ '!D32</f>
        <v>8445712</v>
      </c>
      <c r="M32" s="59">
        <f>'ФАП(02-24) '!D32</f>
        <v>2694826</v>
      </c>
      <c r="N32" s="62"/>
      <c r="O32" s="59">
        <f>' СМП '!D32</f>
        <v>168098146</v>
      </c>
      <c r="P32" s="59">
        <f>'Гемодиализ '!D32</f>
        <v>0</v>
      </c>
      <c r="Q32" s="59">
        <f>'Мед.реаб.(АПУ,ДС,КС) '!D32</f>
        <v>6589636</v>
      </c>
      <c r="R32" s="59">
        <f t="shared" si="3"/>
        <v>970862320</v>
      </c>
      <c r="S32" s="166"/>
    </row>
    <row r="33" spans="1:19" s="22" customFormat="1" x14ac:dyDescent="0.2">
      <c r="A33" s="25">
        <v>22</v>
      </c>
      <c r="B33" s="27" t="s">
        <v>81</v>
      </c>
      <c r="C33" s="21" t="s">
        <v>82</v>
      </c>
      <c r="D33" s="59">
        <f>КС!D33</f>
        <v>0</v>
      </c>
      <c r="E33" s="59">
        <f>ДС!D33</f>
        <v>8794543</v>
      </c>
      <c r="F33" s="59">
        <f t="shared" si="1"/>
        <v>135779768</v>
      </c>
      <c r="G33" s="59">
        <f>'АПУ профилактика'!D34</f>
        <v>57492334</v>
      </c>
      <c r="H33" s="59">
        <f>ДН!D34</f>
        <v>11955647</v>
      </c>
      <c r="I33" s="59">
        <f>'АПУ неотл.пом.'!D33</f>
        <v>10843036</v>
      </c>
      <c r="J33" s="59">
        <f>'АПУ обращения '!D33</f>
        <v>54346565</v>
      </c>
      <c r="K33" s="59">
        <f>'ОДИ ПГГ'!D33</f>
        <v>1142186</v>
      </c>
      <c r="L33" s="59">
        <f>'ОДИ МЗ РБ '!D33</f>
        <v>0</v>
      </c>
      <c r="M33" s="59">
        <f>'ФАП(02-24) '!D33</f>
        <v>0</v>
      </c>
      <c r="N33" s="62"/>
      <c r="O33" s="59">
        <f>' СМП '!D33</f>
        <v>26859788</v>
      </c>
      <c r="P33" s="59">
        <f>'Гемодиализ '!D33</f>
        <v>0</v>
      </c>
      <c r="Q33" s="59">
        <f>'Мед.реаб.(АПУ,ДС,КС) '!D33</f>
        <v>0</v>
      </c>
      <c r="R33" s="59">
        <f t="shared" si="3"/>
        <v>171434099</v>
      </c>
      <c r="S33" s="166"/>
    </row>
    <row r="34" spans="1:19" s="1" customFormat="1" ht="12" customHeight="1" x14ac:dyDescent="0.2">
      <c r="A34" s="25">
        <v>23</v>
      </c>
      <c r="B34" s="26" t="s">
        <v>83</v>
      </c>
      <c r="C34" s="10" t="s">
        <v>84</v>
      </c>
      <c r="D34" s="59">
        <f>КС!D34</f>
        <v>0</v>
      </c>
      <c r="E34" s="59">
        <f>ДС!D34</f>
        <v>0</v>
      </c>
      <c r="F34" s="59">
        <f t="shared" si="1"/>
        <v>6031349</v>
      </c>
      <c r="G34" s="59">
        <f>'АПУ профилактика'!D35</f>
        <v>0</v>
      </c>
      <c r="H34" s="59">
        <f>ДН!D35</f>
        <v>0</v>
      </c>
      <c r="I34" s="59">
        <f>'АПУ неотл.пом.'!D34</f>
        <v>0</v>
      </c>
      <c r="J34" s="59">
        <f>'АПУ обращения '!D34</f>
        <v>0</v>
      </c>
      <c r="K34" s="59">
        <f>'ОДИ ПГГ'!D34</f>
        <v>6031349</v>
      </c>
      <c r="L34" s="59">
        <f>'ОДИ МЗ РБ '!D34</f>
        <v>0</v>
      </c>
      <c r="M34" s="59">
        <f>'ФАП(02-24) '!D34</f>
        <v>0</v>
      </c>
      <c r="N34" s="59"/>
      <c r="O34" s="59">
        <f>' СМП '!D34</f>
        <v>0</v>
      </c>
      <c r="P34" s="59">
        <f>'Гемодиализ '!D34</f>
        <v>0</v>
      </c>
      <c r="Q34" s="59">
        <f>'Мед.реаб.(АПУ,ДС,КС) '!D34</f>
        <v>0</v>
      </c>
      <c r="R34" s="59">
        <f t="shared" si="3"/>
        <v>6031349</v>
      </c>
      <c r="S34" s="166"/>
    </row>
    <row r="35" spans="1:19" s="1" customFormat="1" ht="24" x14ac:dyDescent="0.2">
      <c r="A35" s="25">
        <v>24</v>
      </c>
      <c r="B35" s="26" t="s">
        <v>85</v>
      </c>
      <c r="C35" s="10" t="s">
        <v>86</v>
      </c>
      <c r="D35" s="59">
        <f>КС!D35</f>
        <v>0</v>
      </c>
      <c r="E35" s="59">
        <f>ДС!D35</f>
        <v>0</v>
      </c>
      <c r="F35" s="59">
        <f t="shared" si="1"/>
        <v>0</v>
      </c>
      <c r="G35" s="59">
        <f>'АПУ профилактика'!D36</f>
        <v>0</v>
      </c>
      <c r="H35" s="59">
        <f>ДН!D36</f>
        <v>0</v>
      </c>
      <c r="I35" s="59">
        <f>'АПУ неотл.пом.'!D35</f>
        <v>0</v>
      </c>
      <c r="J35" s="59">
        <f>'АПУ обращения '!D35</f>
        <v>0</v>
      </c>
      <c r="K35" s="59">
        <f>'ОДИ ПГГ'!D35</f>
        <v>0</v>
      </c>
      <c r="L35" s="59">
        <f>'ОДИ МЗ РБ '!D35</f>
        <v>0</v>
      </c>
      <c r="M35" s="59">
        <f>'ФАП(02-24) '!D35</f>
        <v>0</v>
      </c>
      <c r="N35" s="59"/>
      <c r="O35" s="59">
        <f>' СМП '!D35</f>
        <v>0</v>
      </c>
      <c r="P35" s="59">
        <f>'Гемодиализ '!D35</f>
        <v>0</v>
      </c>
      <c r="Q35" s="59">
        <f>'Мед.реаб.(АПУ,ДС,КС) '!D35</f>
        <v>19502440</v>
      </c>
      <c r="R35" s="59">
        <f t="shared" si="3"/>
        <v>19502440</v>
      </c>
      <c r="S35" s="166"/>
    </row>
    <row r="36" spans="1:19" s="1" customFormat="1" x14ac:dyDescent="0.2">
      <c r="A36" s="25">
        <v>25</v>
      </c>
      <c r="B36" s="12" t="s">
        <v>87</v>
      </c>
      <c r="C36" s="10" t="s">
        <v>88</v>
      </c>
      <c r="D36" s="59">
        <f>КС!D36</f>
        <v>1511576860</v>
      </c>
      <c r="E36" s="59">
        <f>ДС!D36</f>
        <v>154005168</v>
      </c>
      <c r="F36" s="59">
        <f t="shared" si="1"/>
        <v>1523657787</v>
      </c>
      <c r="G36" s="59">
        <f>'АПУ профилактика'!D37</f>
        <v>579162028</v>
      </c>
      <c r="H36" s="59">
        <f>ДН!D37</f>
        <v>221037561</v>
      </c>
      <c r="I36" s="59">
        <f>'АПУ неотл.пом.'!D36</f>
        <v>87159589</v>
      </c>
      <c r="J36" s="59">
        <f>'АПУ обращения '!D36</f>
        <v>442655115</v>
      </c>
      <c r="K36" s="59">
        <f>'ОДИ ПГГ'!D36</f>
        <v>102354504</v>
      </c>
      <c r="L36" s="59">
        <f>'ОДИ МЗ РБ '!D36</f>
        <v>25505081</v>
      </c>
      <c r="M36" s="59">
        <f>'ФАП(02-24) '!D36</f>
        <v>65783909</v>
      </c>
      <c r="N36" s="59"/>
      <c r="O36" s="59">
        <f>' СМП '!D36</f>
        <v>0</v>
      </c>
      <c r="P36" s="59">
        <f>'Гемодиализ '!D36</f>
        <v>866179</v>
      </c>
      <c r="Q36" s="59">
        <f>'Мед.реаб.(АПУ,ДС,КС) '!D36</f>
        <v>36314408</v>
      </c>
      <c r="R36" s="59">
        <f t="shared" si="3"/>
        <v>3226420402</v>
      </c>
      <c r="S36" s="166"/>
    </row>
    <row r="37" spans="1:19" s="1" customFormat="1" ht="15.75" customHeight="1" x14ac:dyDescent="0.2">
      <c r="A37" s="25">
        <v>26</v>
      </c>
      <c r="B37" s="26" t="s">
        <v>89</v>
      </c>
      <c r="C37" s="10" t="s">
        <v>90</v>
      </c>
      <c r="D37" s="59">
        <f>КС!D37</f>
        <v>96215533</v>
      </c>
      <c r="E37" s="59">
        <f>ДС!D37</f>
        <v>39679712</v>
      </c>
      <c r="F37" s="59">
        <f t="shared" si="1"/>
        <v>253467643</v>
      </c>
      <c r="G37" s="59">
        <f>'АПУ профилактика'!D38</f>
        <v>162883701</v>
      </c>
      <c r="H37" s="59">
        <f>ДН!D38</f>
        <v>0</v>
      </c>
      <c r="I37" s="59">
        <f>'АПУ неотл.пом.'!D37</f>
        <v>20771948</v>
      </c>
      <c r="J37" s="59">
        <f>'АПУ обращения '!D37</f>
        <v>66317107</v>
      </c>
      <c r="K37" s="59">
        <f>'ОДИ ПГГ'!D37</f>
        <v>3494887</v>
      </c>
      <c r="L37" s="59">
        <f>'ОДИ МЗ РБ '!D37</f>
        <v>0</v>
      </c>
      <c r="M37" s="59">
        <f>'ФАП(02-24) '!D37</f>
        <v>0</v>
      </c>
      <c r="N37" s="59"/>
      <c r="O37" s="59">
        <f>' СМП '!D37</f>
        <v>0</v>
      </c>
      <c r="P37" s="59">
        <f>'Гемодиализ '!D37</f>
        <v>0</v>
      </c>
      <c r="Q37" s="59">
        <f>'Мед.реаб.(АПУ,ДС,КС) '!D37</f>
        <v>36199072</v>
      </c>
      <c r="R37" s="59">
        <f t="shared" si="3"/>
        <v>425561960</v>
      </c>
      <c r="S37" s="166"/>
    </row>
    <row r="38" spans="1:19" s="1" customFormat="1" x14ac:dyDescent="0.2">
      <c r="A38" s="25">
        <v>27</v>
      </c>
      <c r="B38" s="14" t="s">
        <v>91</v>
      </c>
      <c r="C38" s="10" t="s">
        <v>92</v>
      </c>
      <c r="D38" s="59">
        <f>КС!D38</f>
        <v>0</v>
      </c>
      <c r="E38" s="59">
        <f>ДС!D38</f>
        <v>0</v>
      </c>
      <c r="F38" s="59">
        <f t="shared" si="1"/>
        <v>188555479</v>
      </c>
      <c r="G38" s="59">
        <f>'АПУ профилактика'!D39</f>
        <v>22607645</v>
      </c>
      <c r="H38" s="59">
        <f>ДН!D39</f>
        <v>0</v>
      </c>
      <c r="I38" s="59">
        <f>'АПУ неотл.пом.'!D38</f>
        <v>8672950</v>
      </c>
      <c r="J38" s="59">
        <f>'АПУ обращения '!D38</f>
        <v>157274884</v>
      </c>
      <c r="K38" s="59">
        <f>'ОДИ ПГГ'!D38</f>
        <v>0</v>
      </c>
      <c r="L38" s="59">
        <f>'ОДИ МЗ РБ '!D38</f>
        <v>0</v>
      </c>
      <c r="M38" s="59">
        <f>'ФАП(02-24) '!D38</f>
        <v>0</v>
      </c>
      <c r="N38" s="59"/>
      <c r="O38" s="59">
        <f>' СМП '!D38</f>
        <v>0</v>
      </c>
      <c r="P38" s="59">
        <f>'Гемодиализ '!D38</f>
        <v>0</v>
      </c>
      <c r="Q38" s="59">
        <f>'Мед.реаб.(АПУ,ДС,КС) '!D38</f>
        <v>0</v>
      </c>
      <c r="R38" s="59">
        <f t="shared" si="3"/>
        <v>188555479</v>
      </c>
      <c r="S38" s="166"/>
    </row>
    <row r="39" spans="1:19" s="22" customFormat="1" x14ac:dyDescent="0.2">
      <c r="A39" s="25">
        <v>28</v>
      </c>
      <c r="B39" s="23" t="s">
        <v>93</v>
      </c>
      <c r="C39" s="43" t="s">
        <v>277</v>
      </c>
      <c r="D39" s="59">
        <f>КС!D39</f>
        <v>0</v>
      </c>
      <c r="E39" s="59">
        <f>ДС!D39</f>
        <v>0</v>
      </c>
      <c r="F39" s="59">
        <f t="shared" si="1"/>
        <v>0</v>
      </c>
      <c r="G39" s="59">
        <f>'АПУ профилактика'!D40</f>
        <v>0</v>
      </c>
      <c r="H39" s="59">
        <f>ДН!D40</f>
        <v>0</v>
      </c>
      <c r="I39" s="59">
        <f>'АПУ неотл.пом.'!D39</f>
        <v>0</v>
      </c>
      <c r="J39" s="59">
        <f>'АПУ обращения '!D39</f>
        <v>0</v>
      </c>
      <c r="K39" s="59">
        <f>'ОДИ ПГГ'!D39</f>
        <v>0</v>
      </c>
      <c r="L39" s="59">
        <f>'ОДИ МЗ РБ '!D39</f>
        <v>0</v>
      </c>
      <c r="M39" s="59">
        <f>'ФАП(02-24) '!D39</f>
        <v>0</v>
      </c>
      <c r="N39" s="62"/>
      <c r="O39" s="59">
        <f>' СМП '!D39</f>
        <v>727860042</v>
      </c>
      <c r="P39" s="59">
        <f>'Гемодиализ '!D39</f>
        <v>0</v>
      </c>
      <c r="Q39" s="59">
        <f>'Мед.реаб.(АПУ,ДС,КС) '!D39</f>
        <v>0</v>
      </c>
      <c r="R39" s="59">
        <f t="shared" si="3"/>
        <v>727860042</v>
      </c>
      <c r="S39" s="166"/>
    </row>
    <row r="40" spans="1:19" s="22" customFormat="1" x14ac:dyDescent="0.2">
      <c r="A40" s="25">
        <v>29</v>
      </c>
      <c r="B40" s="24" t="s">
        <v>94</v>
      </c>
      <c r="C40" s="21" t="s">
        <v>41</v>
      </c>
      <c r="D40" s="59">
        <f>КС!D40</f>
        <v>432118743</v>
      </c>
      <c r="E40" s="59">
        <f>ДС!D40</f>
        <v>53754211</v>
      </c>
      <c r="F40" s="59">
        <f t="shared" si="1"/>
        <v>547698854.42000008</v>
      </c>
      <c r="G40" s="59">
        <f>'АПУ профилактика'!D41</f>
        <v>194624090</v>
      </c>
      <c r="H40" s="59">
        <f>ДН!D41</f>
        <v>41431106</v>
      </c>
      <c r="I40" s="59">
        <f>'АПУ неотл.пом.'!D40</f>
        <v>33018232</v>
      </c>
      <c r="J40" s="59">
        <f>'АПУ обращения '!D40</f>
        <v>179312855.42000002</v>
      </c>
      <c r="K40" s="59">
        <f>'ОДИ ПГГ'!D40</f>
        <v>35957432</v>
      </c>
      <c r="L40" s="59">
        <f>'ОДИ МЗ РБ '!D40</f>
        <v>12223181</v>
      </c>
      <c r="M40" s="59">
        <f>'ФАП(02-24) '!D40</f>
        <v>51131958</v>
      </c>
      <c r="N40" s="62"/>
      <c r="O40" s="59">
        <f>' СМП '!D40</f>
        <v>244848411</v>
      </c>
      <c r="P40" s="59">
        <f>'Гемодиализ '!D40</f>
        <v>0</v>
      </c>
      <c r="Q40" s="59">
        <f>'Мед.реаб.(АПУ,ДС,КС) '!D40</f>
        <v>15776629</v>
      </c>
      <c r="R40" s="59">
        <f t="shared" si="3"/>
        <v>1294196848.4200001</v>
      </c>
      <c r="S40" s="166"/>
    </row>
    <row r="41" spans="1:19" x14ac:dyDescent="0.2">
      <c r="A41" s="25">
        <v>30</v>
      </c>
      <c r="B41" s="12" t="s">
        <v>95</v>
      </c>
      <c r="C41" s="10" t="s">
        <v>39</v>
      </c>
      <c r="D41" s="59">
        <f>КС!D41</f>
        <v>543927509</v>
      </c>
      <c r="E41" s="59">
        <f>ДС!D41</f>
        <v>72382425</v>
      </c>
      <c r="F41" s="59">
        <f t="shared" si="1"/>
        <v>723556241.38</v>
      </c>
      <c r="G41" s="59">
        <f>'АПУ профилактика'!D42</f>
        <v>299595052</v>
      </c>
      <c r="H41" s="59">
        <f>ДН!D42</f>
        <v>75166852</v>
      </c>
      <c r="I41" s="59">
        <f>'АПУ неотл.пом.'!D41</f>
        <v>46912665</v>
      </c>
      <c r="J41" s="59">
        <f>'АПУ обращения '!D41</f>
        <v>262876082.38</v>
      </c>
      <c r="K41" s="59">
        <f>'ОДИ ПГГ'!D41</f>
        <v>30920168</v>
      </c>
      <c r="L41" s="59">
        <f>'ОДИ МЗ РБ '!D41</f>
        <v>8085422</v>
      </c>
      <c r="M41" s="59">
        <f>'ФАП(02-24) '!D41</f>
        <v>0</v>
      </c>
      <c r="N41" s="63"/>
      <c r="O41" s="59">
        <f>' СМП '!D41</f>
        <v>0</v>
      </c>
      <c r="P41" s="59">
        <f>'Гемодиализ '!D41</f>
        <v>0</v>
      </c>
      <c r="Q41" s="59">
        <f>'Мед.реаб.(АПУ,ДС,КС) '!D41</f>
        <v>5882473</v>
      </c>
      <c r="R41" s="59">
        <f t="shared" si="3"/>
        <v>1345748648.3800001</v>
      </c>
      <c r="S41" s="166"/>
    </row>
    <row r="42" spans="1:19" s="1" customFormat="1" x14ac:dyDescent="0.2">
      <c r="A42" s="25">
        <v>31</v>
      </c>
      <c r="B42" s="14" t="s">
        <v>96</v>
      </c>
      <c r="C42" s="10" t="s">
        <v>16</v>
      </c>
      <c r="D42" s="59">
        <f>КС!D42</f>
        <v>51233392</v>
      </c>
      <c r="E42" s="59">
        <f>ДС!D42</f>
        <v>14372180</v>
      </c>
      <c r="F42" s="59">
        <f t="shared" si="1"/>
        <v>179136288</v>
      </c>
      <c r="G42" s="59">
        <f>'АПУ профилактика'!D43</f>
        <v>54016644</v>
      </c>
      <c r="H42" s="59">
        <f>ДН!D43</f>
        <v>11098745</v>
      </c>
      <c r="I42" s="59">
        <f>'АПУ неотл.пом.'!D42</f>
        <v>10542810</v>
      </c>
      <c r="J42" s="59">
        <f>'АПУ обращения '!D42</f>
        <v>47655658</v>
      </c>
      <c r="K42" s="59">
        <f>'ОДИ ПГГ'!D42</f>
        <v>1927899</v>
      </c>
      <c r="L42" s="59">
        <f>'ОДИ МЗ РБ '!D42</f>
        <v>0</v>
      </c>
      <c r="M42" s="59">
        <f>'ФАП(02-24) '!D42</f>
        <v>53894532</v>
      </c>
      <c r="N42" s="59"/>
      <c r="O42" s="59">
        <f>' СМП '!D42</f>
        <v>0</v>
      </c>
      <c r="P42" s="59">
        <f>'Гемодиализ '!D42</f>
        <v>0</v>
      </c>
      <c r="Q42" s="59">
        <f>'Мед.реаб.(АПУ,ДС,КС) '!D42</f>
        <v>0</v>
      </c>
      <c r="R42" s="59">
        <f t="shared" si="3"/>
        <v>244741860</v>
      </c>
      <c r="S42" s="166"/>
    </row>
    <row r="43" spans="1:19" s="1" customFormat="1" x14ac:dyDescent="0.2">
      <c r="A43" s="25">
        <v>32</v>
      </c>
      <c r="B43" s="26" t="s">
        <v>97</v>
      </c>
      <c r="C43" s="10" t="s">
        <v>21</v>
      </c>
      <c r="D43" s="59">
        <f>КС!D43</f>
        <v>383054474</v>
      </c>
      <c r="E43" s="59">
        <f>ДС!D43</f>
        <v>54624005</v>
      </c>
      <c r="F43" s="59">
        <f t="shared" si="1"/>
        <v>482106099</v>
      </c>
      <c r="G43" s="59">
        <f>'АПУ профилактика'!D44</f>
        <v>189444927</v>
      </c>
      <c r="H43" s="59">
        <f>ДН!D44</f>
        <v>53671996</v>
      </c>
      <c r="I43" s="59">
        <f>'АПУ неотл.пом.'!D43</f>
        <v>28393265</v>
      </c>
      <c r="J43" s="59">
        <f>'АПУ обращения '!D43</f>
        <v>153642653</v>
      </c>
      <c r="K43" s="59">
        <f>'ОДИ ПГГ'!D43</f>
        <v>15325400</v>
      </c>
      <c r="L43" s="59">
        <f>'ОДИ МЗ РБ '!D43</f>
        <v>0</v>
      </c>
      <c r="M43" s="59">
        <f>'ФАП(02-24) '!D43</f>
        <v>41627858</v>
      </c>
      <c r="N43" s="59"/>
      <c r="O43" s="59">
        <f>' СМП '!D43</f>
        <v>0</v>
      </c>
      <c r="P43" s="59">
        <f>'Гемодиализ '!D43</f>
        <v>0</v>
      </c>
      <c r="Q43" s="59">
        <f>'Мед.реаб.(АПУ,ДС,КС) '!D43</f>
        <v>14802469</v>
      </c>
      <c r="R43" s="59">
        <f t="shared" ref="R43:R73" si="4">D43+E43+F43+O43+P43+Q43</f>
        <v>934587047</v>
      </c>
      <c r="S43" s="166"/>
    </row>
    <row r="44" spans="1:19" s="1" customFormat="1" x14ac:dyDescent="0.2">
      <c r="A44" s="25">
        <v>33</v>
      </c>
      <c r="B44" s="14" t="s">
        <v>98</v>
      </c>
      <c r="C44" s="10" t="s">
        <v>25</v>
      </c>
      <c r="D44" s="59">
        <f>КС!D44</f>
        <v>63457535</v>
      </c>
      <c r="E44" s="59">
        <f>ДС!D44</f>
        <v>19494168</v>
      </c>
      <c r="F44" s="59">
        <f t="shared" si="1"/>
        <v>213407412</v>
      </c>
      <c r="G44" s="59">
        <f>'АПУ профилактика'!D45</f>
        <v>70591696</v>
      </c>
      <c r="H44" s="59">
        <f>ДН!D45</f>
        <v>17283761</v>
      </c>
      <c r="I44" s="59">
        <f>'АПУ неотл.пом.'!D44</f>
        <v>11056013</v>
      </c>
      <c r="J44" s="59">
        <f>'АПУ обращения '!D44</f>
        <v>62340874</v>
      </c>
      <c r="K44" s="59">
        <f>'ОДИ ПГГ'!D44</f>
        <v>2549695</v>
      </c>
      <c r="L44" s="59">
        <f>'ОДИ МЗ РБ '!D44</f>
        <v>0</v>
      </c>
      <c r="M44" s="59">
        <f>'ФАП(02-24) '!D44</f>
        <v>49585373</v>
      </c>
      <c r="N44" s="59"/>
      <c r="O44" s="59">
        <f>' СМП '!D44</f>
        <v>0</v>
      </c>
      <c r="P44" s="59">
        <f>'Гемодиализ '!D44</f>
        <v>0</v>
      </c>
      <c r="Q44" s="59">
        <f>'Мед.реаб.(АПУ,ДС,КС) '!D44</f>
        <v>0</v>
      </c>
      <c r="R44" s="59">
        <f t="shared" si="4"/>
        <v>296359115</v>
      </c>
      <c r="S44" s="166"/>
    </row>
    <row r="45" spans="1:19" x14ac:dyDescent="0.2">
      <c r="A45" s="25">
        <v>34</v>
      </c>
      <c r="B45" s="12" t="s">
        <v>99</v>
      </c>
      <c r="C45" s="10" t="s">
        <v>223</v>
      </c>
      <c r="D45" s="59">
        <f>КС!D45</f>
        <v>226078382</v>
      </c>
      <c r="E45" s="59">
        <f>ДС!D45</f>
        <v>50430156</v>
      </c>
      <c r="F45" s="59">
        <f t="shared" si="1"/>
        <v>500922405</v>
      </c>
      <c r="G45" s="59">
        <f>'АПУ профилактика'!D46</f>
        <v>177534117</v>
      </c>
      <c r="H45" s="59">
        <f>ДН!D46</f>
        <v>57458018</v>
      </c>
      <c r="I45" s="59">
        <f>'АПУ неотл.пом.'!D45</f>
        <v>35107194</v>
      </c>
      <c r="J45" s="59">
        <f>'АПУ обращения '!D45</f>
        <v>151316540</v>
      </c>
      <c r="K45" s="59">
        <f>'ОДИ ПГГ'!D45</f>
        <v>20498412</v>
      </c>
      <c r="L45" s="59">
        <f>'ОДИ МЗ РБ '!D45</f>
        <v>0</v>
      </c>
      <c r="M45" s="59">
        <f>'ФАП(02-24) '!D45</f>
        <v>59008124</v>
      </c>
      <c r="N45" s="63"/>
      <c r="O45" s="59">
        <f>' СМП '!D45</f>
        <v>0</v>
      </c>
      <c r="P45" s="59">
        <f>'Гемодиализ '!D45</f>
        <v>0</v>
      </c>
      <c r="Q45" s="59">
        <f>'Мед.реаб.(АПУ,ДС,КС) '!D45</f>
        <v>3609304</v>
      </c>
      <c r="R45" s="59">
        <f t="shared" si="4"/>
        <v>781040247</v>
      </c>
      <c r="S45" s="166"/>
    </row>
    <row r="46" spans="1:19" s="1" customFormat="1" x14ac:dyDescent="0.2">
      <c r="A46" s="25">
        <v>35</v>
      </c>
      <c r="B46" s="15" t="s">
        <v>100</v>
      </c>
      <c r="C46" s="16" t="s">
        <v>224</v>
      </c>
      <c r="D46" s="59">
        <f>КС!D46</f>
        <v>64177950</v>
      </c>
      <c r="E46" s="59">
        <f>ДС!D46</f>
        <v>17711399</v>
      </c>
      <c r="F46" s="59">
        <f t="shared" si="1"/>
        <v>210763566</v>
      </c>
      <c r="G46" s="59">
        <f>'АПУ профилактика'!D47</f>
        <v>62396360</v>
      </c>
      <c r="H46" s="59">
        <f>ДН!D47</f>
        <v>15815391</v>
      </c>
      <c r="I46" s="59">
        <f>'АПУ неотл.пом.'!D46</f>
        <v>11231805</v>
      </c>
      <c r="J46" s="59">
        <f>'АПУ обращения '!D46</f>
        <v>54829155</v>
      </c>
      <c r="K46" s="59">
        <f>'ОДИ ПГГ'!D46</f>
        <v>2304943</v>
      </c>
      <c r="L46" s="59">
        <f>'ОДИ МЗ РБ '!D46</f>
        <v>0</v>
      </c>
      <c r="M46" s="59">
        <f>'ФАП(02-24) '!D46</f>
        <v>64185912</v>
      </c>
      <c r="N46" s="59"/>
      <c r="O46" s="59">
        <f>' СМП '!D46</f>
        <v>0</v>
      </c>
      <c r="P46" s="59">
        <f>'Гемодиализ '!D46</f>
        <v>0</v>
      </c>
      <c r="Q46" s="59">
        <f>'Мед.реаб.(АПУ,ДС,КС) '!D46</f>
        <v>0</v>
      </c>
      <c r="R46" s="59">
        <f t="shared" si="4"/>
        <v>292652915</v>
      </c>
      <c r="S46" s="166"/>
    </row>
    <row r="47" spans="1:19" s="1" customFormat="1" x14ac:dyDescent="0.2">
      <c r="A47" s="25">
        <v>36</v>
      </c>
      <c r="B47" s="12" t="s">
        <v>101</v>
      </c>
      <c r="C47" s="10" t="s">
        <v>225</v>
      </c>
      <c r="D47" s="59">
        <f>КС!D47</f>
        <v>41155919</v>
      </c>
      <c r="E47" s="59">
        <f>ДС!D47</f>
        <v>10544821</v>
      </c>
      <c r="F47" s="59">
        <f t="shared" si="1"/>
        <v>134500390</v>
      </c>
      <c r="G47" s="59">
        <f>'АПУ профилактика'!D48</f>
        <v>39469526</v>
      </c>
      <c r="H47" s="59">
        <f>ДН!D48</f>
        <v>14367108</v>
      </c>
      <c r="I47" s="59">
        <f>'АПУ неотл.пом.'!D47</f>
        <v>7829769</v>
      </c>
      <c r="J47" s="59">
        <f>'АПУ обращения '!D47</f>
        <v>36043452</v>
      </c>
      <c r="K47" s="59">
        <f>'ОДИ ПГГ'!D47</f>
        <v>725988</v>
      </c>
      <c r="L47" s="59">
        <f>'ОДИ МЗ РБ '!D47</f>
        <v>0</v>
      </c>
      <c r="M47" s="59">
        <f>'ФАП(02-24) '!D47</f>
        <v>36064547</v>
      </c>
      <c r="N47" s="59"/>
      <c r="O47" s="59">
        <f>' СМП '!D47</f>
        <v>0</v>
      </c>
      <c r="P47" s="59">
        <f>'Гемодиализ '!D47</f>
        <v>0</v>
      </c>
      <c r="Q47" s="59">
        <f>'Мед.реаб.(АПУ,ДС,КС) '!D47</f>
        <v>0</v>
      </c>
      <c r="R47" s="59">
        <f t="shared" si="4"/>
        <v>186201130</v>
      </c>
      <c r="S47" s="166"/>
    </row>
    <row r="48" spans="1:19" s="1" customFormat="1" x14ac:dyDescent="0.2">
      <c r="A48" s="25">
        <v>37</v>
      </c>
      <c r="B48" s="12" t="s">
        <v>102</v>
      </c>
      <c r="C48" s="10" t="s">
        <v>24</v>
      </c>
      <c r="D48" s="59">
        <f>КС!D48</f>
        <v>56440719</v>
      </c>
      <c r="E48" s="59">
        <f>ДС!D48</f>
        <v>19143017</v>
      </c>
      <c r="F48" s="59">
        <f t="shared" si="1"/>
        <v>230590282</v>
      </c>
      <c r="G48" s="59">
        <f>'АПУ профилактика'!D49</f>
        <v>71098495</v>
      </c>
      <c r="H48" s="59">
        <f>ДН!D49</f>
        <v>22712154</v>
      </c>
      <c r="I48" s="59">
        <f>'АПУ неотл.пом.'!D48</f>
        <v>13492939</v>
      </c>
      <c r="J48" s="59">
        <f>'АПУ обращения '!D48</f>
        <v>64697049</v>
      </c>
      <c r="K48" s="59">
        <f>'ОДИ ПГГ'!D48</f>
        <v>1439589</v>
      </c>
      <c r="L48" s="59">
        <f>'ОДИ МЗ РБ '!D48</f>
        <v>0</v>
      </c>
      <c r="M48" s="59">
        <f>'ФАП(02-24) '!D48</f>
        <v>57150056</v>
      </c>
      <c r="N48" s="59"/>
      <c r="O48" s="59">
        <f>' СМП '!D48</f>
        <v>0</v>
      </c>
      <c r="P48" s="59">
        <f>'Гемодиализ '!D48</f>
        <v>0</v>
      </c>
      <c r="Q48" s="59">
        <f>'Мед.реаб.(АПУ,ДС,КС) '!D48</f>
        <v>1200282</v>
      </c>
      <c r="R48" s="59">
        <f t="shared" si="4"/>
        <v>307374300</v>
      </c>
      <c r="S48" s="166"/>
    </row>
    <row r="49" spans="1:19" s="1" customFormat="1" x14ac:dyDescent="0.2">
      <c r="A49" s="25">
        <v>38</v>
      </c>
      <c r="B49" s="26" t="s">
        <v>103</v>
      </c>
      <c r="C49" s="10" t="s">
        <v>20</v>
      </c>
      <c r="D49" s="59">
        <f>КС!D49</f>
        <v>30069714</v>
      </c>
      <c r="E49" s="59">
        <f>ДС!D49</f>
        <v>8666599</v>
      </c>
      <c r="F49" s="59">
        <f t="shared" si="1"/>
        <v>115695160</v>
      </c>
      <c r="G49" s="59">
        <f>'АПУ профилактика'!D50</f>
        <v>29657204</v>
      </c>
      <c r="H49" s="59">
        <f>ДН!D50</f>
        <v>9385285</v>
      </c>
      <c r="I49" s="59">
        <f>'АПУ неотл.пом.'!D49</f>
        <v>5771647</v>
      </c>
      <c r="J49" s="59">
        <f>'АПУ обращения '!D49</f>
        <v>31085411</v>
      </c>
      <c r="K49" s="59">
        <f>'ОДИ ПГГ'!D49</f>
        <v>1107253</v>
      </c>
      <c r="L49" s="59">
        <f>'ОДИ МЗ РБ '!D49</f>
        <v>0</v>
      </c>
      <c r="M49" s="59">
        <f>'ФАП(02-24) '!D49</f>
        <v>38688360</v>
      </c>
      <c r="N49" s="59"/>
      <c r="O49" s="59">
        <f>' СМП '!D49</f>
        <v>0</v>
      </c>
      <c r="P49" s="59">
        <f>'Гемодиализ '!D49</f>
        <v>0</v>
      </c>
      <c r="Q49" s="59">
        <f>'Мед.реаб.(АПУ,ДС,КС) '!D49</f>
        <v>0</v>
      </c>
      <c r="R49" s="59">
        <f t="shared" si="4"/>
        <v>154431473</v>
      </c>
      <c r="S49" s="166"/>
    </row>
    <row r="50" spans="1:19" s="1" customFormat="1" x14ac:dyDescent="0.2">
      <c r="A50" s="25">
        <v>39</v>
      </c>
      <c r="B50" s="14" t="s">
        <v>104</v>
      </c>
      <c r="C50" s="10" t="s">
        <v>105</v>
      </c>
      <c r="D50" s="59">
        <f>КС!D50</f>
        <v>51139998</v>
      </c>
      <c r="E50" s="59">
        <f>ДС!D50</f>
        <v>29525200</v>
      </c>
      <c r="F50" s="59">
        <f t="shared" si="1"/>
        <v>75796296</v>
      </c>
      <c r="G50" s="59">
        <f>'АПУ профилактика'!D51</f>
        <v>30062628</v>
      </c>
      <c r="H50" s="59">
        <f>ДН!D51</f>
        <v>12050780</v>
      </c>
      <c r="I50" s="59">
        <f>'АПУ неотл.пом.'!D50</f>
        <v>5638530</v>
      </c>
      <c r="J50" s="59">
        <f>'АПУ обращения '!D50</f>
        <v>21347085</v>
      </c>
      <c r="K50" s="59">
        <f>'ОДИ ПГГ'!D50</f>
        <v>5899976</v>
      </c>
      <c r="L50" s="59">
        <f>'ОДИ МЗ РБ '!D50</f>
        <v>797297</v>
      </c>
      <c r="M50" s="59">
        <f>'ФАП(02-24) '!D50</f>
        <v>0</v>
      </c>
      <c r="N50" s="59"/>
      <c r="O50" s="59">
        <f>' СМП '!D50</f>
        <v>0</v>
      </c>
      <c r="P50" s="59">
        <f>'Гемодиализ '!D50</f>
        <v>0</v>
      </c>
      <c r="Q50" s="59">
        <f>'Мед.реаб.(АПУ,ДС,КС) '!D50</f>
        <v>0</v>
      </c>
      <c r="R50" s="59">
        <f t="shared" si="4"/>
        <v>156461494</v>
      </c>
      <c r="S50" s="166"/>
    </row>
    <row r="51" spans="1:19" s="22" customFormat="1" x14ac:dyDescent="0.2">
      <c r="A51" s="25">
        <v>40</v>
      </c>
      <c r="B51" s="27" t="s">
        <v>106</v>
      </c>
      <c r="C51" s="21" t="s">
        <v>107</v>
      </c>
      <c r="D51" s="59">
        <f>КС!D51</f>
        <v>461612725</v>
      </c>
      <c r="E51" s="59">
        <f>ДС!D51</f>
        <v>73461357</v>
      </c>
      <c r="F51" s="59">
        <f t="shared" si="1"/>
        <v>716305532.34000003</v>
      </c>
      <c r="G51" s="59">
        <f>'АПУ профилактика'!D52</f>
        <v>287274864</v>
      </c>
      <c r="H51" s="59">
        <f>ДН!D52</f>
        <v>63720373</v>
      </c>
      <c r="I51" s="59">
        <f>'АПУ неотл.пом.'!D51</f>
        <v>46054788</v>
      </c>
      <c r="J51" s="59">
        <f>'АПУ обращения '!D51</f>
        <v>241032346.34</v>
      </c>
      <c r="K51" s="59">
        <f>'ОДИ ПГГ'!D51</f>
        <v>57084963</v>
      </c>
      <c r="L51" s="59">
        <f>'ОДИ МЗ РБ '!D51</f>
        <v>21138198</v>
      </c>
      <c r="M51" s="59">
        <f>'ФАП(02-24) '!D51</f>
        <v>0</v>
      </c>
      <c r="N51" s="62"/>
      <c r="O51" s="59">
        <f>' СМП '!D51</f>
        <v>431419527</v>
      </c>
      <c r="P51" s="59">
        <f>'Гемодиализ '!D51</f>
        <v>0</v>
      </c>
      <c r="Q51" s="59">
        <f>'Мед.реаб.(АПУ,ДС,КС) '!D51</f>
        <v>32927173</v>
      </c>
      <c r="R51" s="59">
        <f t="shared" si="4"/>
        <v>1715726314.3400002</v>
      </c>
      <c r="S51" s="166"/>
    </row>
    <row r="52" spans="1:19" s="1" customFormat="1" x14ac:dyDescent="0.2">
      <c r="A52" s="25">
        <v>41</v>
      </c>
      <c r="B52" s="12" t="s">
        <v>108</v>
      </c>
      <c r="C52" s="10" t="s">
        <v>230</v>
      </c>
      <c r="D52" s="59">
        <f>КС!D52</f>
        <v>61769616</v>
      </c>
      <c r="E52" s="59">
        <f>ДС!D52</f>
        <v>16591669</v>
      </c>
      <c r="F52" s="59">
        <f t="shared" si="1"/>
        <v>186819126</v>
      </c>
      <c r="G52" s="59">
        <f>'АПУ профилактика'!D53</f>
        <v>53615726</v>
      </c>
      <c r="H52" s="59">
        <f>ДН!D53</f>
        <v>18169216</v>
      </c>
      <c r="I52" s="59">
        <f>'АПУ неотл.пом.'!D52</f>
        <v>10898299</v>
      </c>
      <c r="J52" s="59">
        <f>'АПУ обращения '!D52</f>
        <v>49441706</v>
      </c>
      <c r="K52" s="59">
        <f>'ОДИ ПГГ'!D52</f>
        <v>1920844</v>
      </c>
      <c r="L52" s="59">
        <f>'ОДИ МЗ РБ '!D52</f>
        <v>0</v>
      </c>
      <c r="M52" s="59">
        <f>'ФАП(02-24) '!D52</f>
        <v>52773335</v>
      </c>
      <c r="N52" s="59"/>
      <c r="O52" s="59">
        <f>' СМП '!D52</f>
        <v>0</v>
      </c>
      <c r="P52" s="59">
        <f>'Гемодиализ '!D52</f>
        <v>0</v>
      </c>
      <c r="Q52" s="59">
        <f>'Мед.реаб.(АПУ,ДС,КС) '!D52</f>
        <v>1436158</v>
      </c>
      <c r="R52" s="59">
        <f t="shared" si="4"/>
        <v>266616569</v>
      </c>
      <c r="S52" s="166"/>
    </row>
    <row r="53" spans="1:19" s="1" customFormat="1" ht="10.5" customHeight="1" x14ac:dyDescent="0.2">
      <c r="A53" s="25">
        <v>42</v>
      </c>
      <c r="B53" s="12" t="s">
        <v>109</v>
      </c>
      <c r="C53" s="10" t="s">
        <v>2</v>
      </c>
      <c r="D53" s="59">
        <f>КС!D53</f>
        <v>298050457</v>
      </c>
      <c r="E53" s="59">
        <f>ДС!D53</f>
        <v>49769100</v>
      </c>
      <c r="F53" s="59">
        <f t="shared" si="1"/>
        <v>480009216</v>
      </c>
      <c r="G53" s="59">
        <f>'АПУ профилактика'!D54</f>
        <v>186250599</v>
      </c>
      <c r="H53" s="59">
        <f>ДН!D54</f>
        <v>37417359</v>
      </c>
      <c r="I53" s="59">
        <f>'АПУ неотл.пом.'!D53</f>
        <v>29859827</v>
      </c>
      <c r="J53" s="59">
        <f>'АПУ обращения '!D53</f>
        <v>176751620</v>
      </c>
      <c r="K53" s="59">
        <f>'ОДИ ПГГ'!D53</f>
        <v>15588563</v>
      </c>
      <c r="L53" s="59">
        <f>'ОДИ МЗ РБ '!D53</f>
        <v>0</v>
      </c>
      <c r="M53" s="59">
        <f>'ФАП(02-24) '!D53</f>
        <v>34141248</v>
      </c>
      <c r="N53" s="59"/>
      <c r="O53" s="59">
        <f>' СМП '!D53</f>
        <v>0</v>
      </c>
      <c r="P53" s="59">
        <f>'Гемодиализ '!D53</f>
        <v>0</v>
      </c>
      <c r="Q53" s="59">
        <f>'Мед.реаб.(АПУ,ДС,КС) '!D53</f>
        <v>0</v>
      </c>
      <c r="R53" s="59">
        <f t="shared" si="4"/>
        <v>827828773</v>
      </c>
      <c r="S53" s="166"/>
    </row>
    <row r="54" spans="1:19" s="1" customFormat="1" x14ac:dyDescent="0.2">
      <c r="A54" s="25">
        <v>43</v>
      </c>
      <c r="B54" s="26" t="s">
        <v>110</v>
      </c>
      <c r="C54" s="10" t="s">
        <v>3</v>
      </c>
      <c r="D54" s="59">
        <f>КС!D54</f>
        <v>46560026</v>
      </c>
      <c r="E54" s="59">
        <f>ДС!D54</f>
        <v>11117435</v>
      </c>
      <c r="F54" s="59">
        <f t="shared" si="1"/>
        <v>150461582</v>
      </c>
      <c r="G54" s="59">
        <f>'АПУ профилактика'!D55</f>
        <v>41586731</v>
      </c>
      <c r="H54" s="59">
        <f>ДН!D55</f>
        <v>14700792</v>
      </c>
      <c r="I54" s="59">
        <f>'АПУ неотл.пом.'!D54</f>
        <v>8317857</v>
      </c>
      <c r="J54" s="59">
        <f>'АПУ обращения '!D54</f>
        <v>38566715</v>
      </c>
      <c r="K54" s="59">
        <f>'ОДИ ПГГ'!D54</f>
        <v>1437756</v>
      </c>
      <c r="L54" s="59">
        <f>'ОДИ МЗ РБ '!D54</f>
        <v>0</v>
      </c>
      <c r="M54" s="59">
        <f>'ФАП(02-24) '!D54</f>
        <v>45851731</v>
      </c>
      <c r="N54" s="59"/>
      <c r="O54" s="59">
        <f>' СМП '!D54</f>
        <v>0</v>
      </c>
      <c r="P54" s="59">
        <f>'Гемодиализ '!D54</f>
        <v>0</v>
      </c>
      <c r="Q54" s="59">
        <f>'Мед.реаб.(АПУ,ДС,КС) '!D54</f>
        <v>0</v>
      </c>
      <c r="R54" s="59">
        <f t="shared" si="4"/>
        <v>208139043</v>
      </c>
      <c r="S54" s="166"/>
    </row>
    <row r="55" spans="1:19" s="1" customFormat="1" x14ac:dyDescent="0.2">
      <c r="A55" s="25">
        <v>44</v>
      </c>
      <c r="B55" s="26" t="s">
        <v>111</v>
      </c>
      <c r="C55" s="10" t="s">
        <v>226</v>
      </c>
      <c r="D55" s="59">
        <f>КС!D55</f>
        <v>69513462</v>
      </c>
      <c r="E55" s="59">
        <f>ДС!D55</f>
        <v>19020595</v>
      </c>
      <c r="F55" s="59">
        <f t="shared" si="1"/>
        <v>229605588</v>
      </c>
      <c r="G55" s="59">
        <f>'АПУ профилактика'!D56</f>
        <v>65614324</v>
      </c>
      <c r="H55" s="59">
        <f>ДН!D56</f>
        <v>20897381</v>
      </c>
      <c r="I55" s="59">
        <f>'АПУ неотл.пом.'!D55</f>
        <v>12262206</v>
      </c>
      <c r="J55" s="59">
        <f>'АПУ обращения '!D55</f>
        <v>56648245</v>
      </c>
      <c r="K55" s="59">
        <f>'ОДИ ПГГ'!D55</f>
        <v>1393207</v>
      </c>
      <c r="L55" s="59">
        <f>'ОДИ МЗ РБ '!D55</f>
        <v>0</v>
      </c>
      <c r="M55" s="59">
        <f>'ФАП(02-24) '!D55</f>
        <v>72790225</v>
      </c>
      <c r="N55" s="59"/>
      <c r="O55" s="59">
        <f>' СМП '!D55</f>
        <v>0</v>
      </c>
      <c r="P55" s="59">
        <f>'Гемодиализ '!D55</f>
        <v>0</v>
      </c>
      <c r="Q55" s="59">
        <f>'Мед.реаб.(АПУ,ДС,КС) '!D55</f>
        <v>2525298</v>
      </c>
      <c r="R55" s="59">
        <f t="shared" si="4"/>
        <v>320664943</v>
      </c>
      <c r="S55" s="166"/>
    </row>
    <row r="56" spans="1:19" s="1" customFormat="1" x14ac:dyDescent="0.2">
      <c r="A56" s="25">
        <v>45</v>
      </c>
      <c r="B56" s="14" t="s">
        <v>112</v>
      </c>
      <c r="C56" s="10" t="s">
        <v>0</v>
      </c>
      <c r="D56" s="59">
        <f>КС!D56</f>
        <v>86250147</v>
      </c>
      <c r="E56" s="59">
        <f>ДС!D56</f>
        <v>21954574</v>
      </c>
      <c r="F56" s="59">
        <f t="shared" si="1"/>
        <v>253062385</v>
      </c>
      <c r="G56" s="59">
        <f>'АПУ профилактика'!D57</f>
        <v>80129025</v>
      </c>
      <c r="H56" s="59">
        <f>ДН!D57</f>
        <v>22672496</v>
      </c>
      <c r="I56" s="59">
        <f>'АПУ неотл.пом.'!D56</f>
        <v>15279078</v>
      </c>
      <c r="J56" s="59">
        <f>'АПУ обращения '!D56</f>
        <v>73495109</v>
      </c>
      <c r="K56" s="59">
        <f>'ОДИ ПГГ'!D56</f>
        <v>9193387</v>
      </c>
      <c r="L56" s="59">
        <f>'ОДИ МЗ РБ '!D56</f>
        <v>0</v>
      </c>
      <c r="M56" s="59">
        <f>'ФАП(02-24) '!D56</f>
        <v>52293290</v>
      </c>
      <c r="N56" s="59"/>
      <c r="O56" s="59">
        <f>' СМП '!D56</f>
        <v>0</v>
      </c>
      <c r="P56" s="59">
        <f>'Гемодиализ '!D56</f>
        <v>0</v>
      </c>
      <c r="Q56" s="59">
        <f>'Мед.реаб.(АПУ,ДС,КС) '!D56</f>
        <v>0</v>
      </c>
      <c r="R56" s="59">
        <f t="shared" si="4"/>
        <v>361267106</v>
      </c>
      <c r="S56" s="166"/>
    </row>
    <row r="57" spans="1:19" s="1" customFormat="1" ht="10.5" customHeight="1" x14ac:dyDescent="0.2">
      <c r="A57" s="25">
        <v>46</v>
      </c>
      <c r="B57" s="26" t="s">
        <v>113</v>
      </c>
      <c r="C57" s="10" t="s">
        <v>4</v>
      </c>
      <c r="D57" s="59">
        <f>КС!D57</f>
        <v>31688262</v>
      </c>
      <c r="E57" s="59">
        <f>ДС!D57</f>
        <v>7225237</v>
      </c>
      <c r="F57" s="59">
        <f t="shared" si="1"/>
        <v>101776044</v>
      </c>
      <c r="G57" s="59">
        <f>'АПУ профилактика'!D58</f>
        <v>25235729</v>
      </c>
      <c r="H57" s="59">
        <f>ДН!D58</f>
        <v>10896710</v>
      </c>
      <c r="I57" s="59">
        <f>'АПУ неотл.пом.'!D57</f>
        <v>5213752</v>
      </c>
      <c r="J57" s="59">
        <f>'АПУ обращения '!D57</f>
        <v>25397706</v>
      </c>
      <c r="K57" s="59">
        <f>'ОДИ ПГГ'!D57</f>
        <v>299909</v>
      </c>
      <c r="L57" s="59">
        <f>'ОДИ МЗ РБ '!D57</f>
        <v>0</v>
      </c>
      <c r="M57" s="59">
        <f>'ФАП(02-24) '!D57</f>
        <v>34732238</v>
      </c>
      <c r="N57" s="59"/>
      <c r="O57" s="59">
        <f>' СМП '!D57</f>
        <v>0</v>
      </c>
      <c r="P57" s="59">
        <f>'Гемодиализ '!D57</f>
        <v>0</v>
      </c>
      <c r="Q57" s="59">
        <f>'Мед.реаб.(АПУ,ДС,КС) '!D57</f>
        <v>0</v>
      </c>
      <c r="R57" s="59">
        <f t="shared" si="4"/>
        <v>140689543</v>
      </c>
      <c r="S57" s="166"/>
    </row>
    <row r="58" spans="1:19" s="1" customFormat="1" x14ac:dyDescent="0.2">
      <c r="A58" s="25">
        <v>47</v>
      </c>
      <c r="B58" s="14" t="s">
        <v>114</v>
      </c>
      <c r="C58" s="10" t="s">
        <v>1</v>
      </c>
      <c r="D58" s="59">
        <f>КС!D58</f>
        <v>59052051</v>
      </c>
      <c r="E58" s="59">
        <f>ДС!D58</f>
        <v>14867697</v>
      </c>
      <c r="F58" s="59">
        <f t="shared" si="1"/>
        <v>181491218</v>
      </c>
      <c r="G58" s="59">
        <f>'АПУ профилактика'!D59</f>
        <v>55703983</v>
      </c>
      <c r="H58" s="59">
        <f>ДН!D59</f>
        <v>14475887</v>
      </c>
      <c r="I58" s="59">
        <f>'АПУ неотл.пом.'!D58</f>
        <v>10592028</v>
      </c>
      <c r="J58" s="59">
        <f>'АПУ обращения '!D58</f>
        <v>49013056</v>
      </c>
      <c r="K58" s="59">
        <f>'ОДИ ПГГ'!D58</f>
        <v>1821326</v>
      </c>
      <c r="L58" s="59">
        <f>'ОДИ МЗ РБ '!D58</f>
        <v>0</v>
      </c>
      <c r="M58" s="59">
        <f>'ФАП(02-24) '!D58</f>
        <v>49884938</v>
      </c>
      <c r="N58" s="59"/>
      <c r="O58" s="59">
        <f>' СМП '!D58</f>
        <v>0</v>
      </c>
      <c r="P58" s="59">
        <f>'Гемодиализ '!D58</f>
        <v>0</v>
      </c>
      <c r="Q58" s="59">
        <f>'Мед.реаб.(АПУ,ДС,КС) '!D58</f>
        <v>0</v>
      </c>
      <c r="R58" s="59">
        <f t="shared" si="4"/>
        <v>255410966</v>
      </c>
      <c r="S58" s="166"/>
    </row>
    <row r="59" spans="1:19" s="1" customFormat="1" x14ac:dyDescent="0.2">
      <c r="A59" s="25">
        <v>48</v>
      </c>
      <c r="B59" s="26" t="s">
        <v>115</v>
      </c>
      <c r="C59" s="10" t="s">
        <v>227</v>
      </c>
      <c r="D59" s="59">
        <f>КС!D59</f>
        <v>84402268</v>
      </c>
      <c r="E59" s="59">
        <f>ДС!D59</f>
        <v>22670867</v>
      </c>
      <c r="F59" s="59">
        <f t="shared" si="1"/>
        <v>256788618</v>
      </c>
      <c r="G59" s="59">
        <f>'АПУ профилактика'!D60</f>
        <v>83036002</v>
      </c>
      <c r="H59" s="59">
        <f>ДН!D60</f>
        <v>31975815</v>
      </c>
      <c r="I59" s="59">
        <f>'АПУ неотл.пом.'!D59</f>
        <v>16042196</v>
      </c>
      <c r="J59" s="59">
        <f>'АПУ обращения '!D59</f>
        <v>71821774</v>
      </c>
      <c r="K59" s="59">
        <f>'ОДИ ПГГ'!D59</f>
        <v>3089052</v>
      </c>
      <c r="L59" s="59">
        <f>'ОДИ МЗ РБ '!D59</f>
        <v>0</v>
      </c>
      <c r="M59" s="59">
        <f>'ФАП(02-24) '!D59</f>
        <v>50823779</v>
      </c>
      <c r="N59" s="59"/>
      <c r="O59" s="59">
        <f>' СМП '!D59</f>
        <v>0</v>
      </c>
      <c r="P59" s="59">
        <f>'Гемодиализ '!D59</f>
        <v>0</v>
      </c>
      <c r="Q59" s="59">
        <f>'Мед.реаб.(АПУ,ДС,КС) '!D59</f>
        <v>0</v>
      </c>
      <c r="R59" s="59">
        <f t="shared" si="4"/>
        <v>363861753</v>
      </c>
      <c r="S59" s="166"/>
    </row>
    <row r="60" spans="1:19" s="1" customFormat="1" x14ac:dyDescent="0.2">
      <c r="A60" s="25">
        <v>49</v>
      </c>
      <c r="B60" s="26" t="s">
        <v>116</v>
      </c>
      <c r="C60" s="10" t="s">
        <v>26</v>
      </c>
      <c r="D60" s="59">
        <f>КС!D60</f>
        <v>542391395</v>
      </c>
      <c r="E60" s="59">
        <f>ДС!D60</f>
        <v>86796480</v>
      </c>
      <c r="F60" s="59">
        <f t="shared" si="1"/>
        <v>796795564.92000008</v>
      </c>
      <c r="G60" s="59">
        <f>'АПУ профилактика'!D61</f>
        <v>292685284</v>
      </c>
      <c r="H60" s="59">
        <f>ДН!D61</f>
        <v>80822346</v>
      </c>
      <c r="I60" s="59">
        <f>'АПУ неотл.пом.'!D60</f>
        <v>54662228</v>
      </c>
      <c r="J60" s="59">
        <f>'АПУ обращения '!D60</f>
        <v>262686274.92000002</v>
      </c>
      <c r="K60" s="59">
        <f>'ОДИ ПГГ'!D60</f>
        <v>22954562</v>
      </c>
      <c r="L60" s="59">
        <f>'ОДИ МЗ РБ '!D60</f>
        <v>1641750</v>
      </c>
      <c r="M60" s="59">
        <f>'ФАП(02-24) '!D60</f>
        <v>81343120</v>
      </c>
      <c r="N60" s="59"/>
      <c r="O60" s="59">
        <f>' СМП '!D60</f>
        <v>0</v>
      </c>
      <c r="P60" s="59">
        <f>'Гемодиализ '!D60</f>
        <v>113481</v>
      </c>
      <c r="Q60" s="59">
        <f>'Мед.реаб.(АПУ,ДС,КС) '!D60</f>
        <v>0</v>
      </c>
      <c r="R60" s="59">
        <f t="shared" si="4"/>
        <v>1426096920.9200001</v>
      </c>
      <c r="S60" s="166"/>
    </row>
    <row r="61" spans="1:19" s="1" customFormat="1" x14ac:dyDescent="0.2">
      <c r="A61" s="25">
        <v>50</v>
      </c>
      <c r="B61" s="26" t="s">
        <v>117</v>
      </c>
      <c r="C61" s="10" t="s">
        <v>228</v>
      </c>
      <c r="D61" s="59">
        <f>КС!D61</f>
        <v>51732829</v>
      </c>
      <c r="E61" s="59">
        <f>ДС!D61</f>
        <v>12891832</v>
      </c>
      <c r="F61" s="59">
        <f t="shared" si="1"/>
        <v>160278450</v>
      </c>
      <c r="G61" s="59">
        <f>'АПУ профилактика'!D62</f>
        <v>44038422</v>
      </c>
      <c r="H61" s="59">
        <f>ДН!D62</f>
        <v>12605604</v>
      </c>
      <c r="I61" s="59">
        <f>'АПУ неотл.пом.'!D61</f>
        <v>8458034</v>
      </c>
      <c r="J61" s="59">
        <f>'АПУ обращения '!D61</f>
        <v>41157902</v>
      </c>
      <c r="K61" s="59">
        <f>'ОДИ ПГГ'!D61</f>
        <v>1654169</v>
      </c>
      <c r="L61" s="59">
        <f>'ОДИ МЗ РБ '!D61</f>
        <v>0</v>
      </c>
      <c r="M61" s="59">
        <f>'ФАП(02-24) '!D61</f>
        <v>52364319</v>
      </c>
      <c r="N61" s="59"/>
      <c r="O61" s="59">
        <f>' СМП '!D61</f>
        <v>0</v>
      </c>
      <c r="P61" s="59">
        <f>'Гемодиализ '!D61</f>
        <v>0</v>
      </c>
      <c r="Q61" s="59">
        <f>'Мед.реаб.(АПУ,ДС,КС) '!D61</f>
        <v>0</v>
      </c>
      <c r="R61" s="59">
        <f t="shared" si="4"/>
        <v>224903111</v>
      </c>
      <c r="S61" s="166"/>
    </row>
    <row r="62" spans="1:19" s="1" customFormat="1" x14ac:dyDescent="0.2">
      <c r="A62" s="25">
        <v>51</v>
      </c>
      <c r="B62" s="26" t="s">
        <v>232</v>
      </c>
      <c r="C62" s="10" t="s">
        <v>231</v>
      </c>
      <c r="D62" s="59">
        <f>КС!D62</f>
        <v>184547934</v>
      </c>
      <c r="E62" s="59">
        <f>ДС!D62</f>
        <v>0</v>
      </c>
      <c r="F62" s="59">
        <f t="shared" si="1"/>
        <v>0</v>
      </c>
      <c r="G62" s="59">
        <f>'АПУ профилактика'!D63</f>
        <v>0</v>
      </c>
      <c r="H62" s="59">
        <f>ДН!D63</f>
        <v>0</v>
      </c>
      <c r="I62" s="59">
        <f>'АПУ неотл.пом.'!D62</f>
        <v>0</v>
      </c>
      <c r="J62" s="59">
        <f>'АПУ обращения '!D62</f>
        <v>0</v>
      </c>
      <c r="K62" s="59">
        <f>'ОДИ ПГГ'!D62</f>
        <v>0</v>
      </c>
      <c r="L62" s="59">
        <f>'ОДИ МЗ РБ '!D62</f>
        <v>0</v>
      </c>
      <c r="M62" s="59">
        <f>'ФАП(02-24) '!D62</f>
        <v>0</v>
      </c>
      <c r="N62" s="59"/>
      <c r="O62" s="59">
        <f>' СМП '!D62</f>
        <v>0</v>
      </c>
      <c r="P62" s="59">
        <f>'Гемодиализ '!D62</f>
        <v>0</v>
      </c>
      <c r="Q62" s="59">
        <f>'Мед.реаб.(АПУ,ДС,КС) '!D62</f>
        <v>0</v>
      </c>
      <c r="R62" s="59">
        <f t="shared" si="4"/>
        <v>184547934</v>
      </c>
      <c r="S62" s="166"/>
    </row>
    <row r="63" spans="1:19" s="1" customFormat="1" x14ac:dyDescent="0.2">
      <c r="A63" s="25">
        <v>52</v>
      </c>
      <c r="B63" s="26" t="s">
        <v>243</v>
      </c>
      <c r="C63" s="10" t="s">
        <v>244</v>
      </c>
      <c r="D63" s="59">
        <f>КС!D63</f>
        <v>0</v>
      </c>
      <c r="E63" s="59">
        <f>ДС!D63</f>
        <v>0</v>
      </c>
      <c r="F63" s="59">
        <f t="shared" si="1"/>
        <v>0</v>
      </c>
      <c r="G63" s="59">
        <f>'АПУ профилактика'!D64</f>
        <v>0</v>
      </c>
      <c r="H63" s="59">
        <f>ДН!D64</f>
        <v>0</v>
      </c>
      <c r="I63" s="59">
        <f>'АПУ неотл.пом.'!D63</f>
        <v>0</v>
      </c>
      <c r="J63" s="59">
        <f>'АПУ обращения '!D63</f>
        <v>0</v>
      </c>
      <c r="K63" s="59">
        <f>'ОДИ ПГГ'!D63</f>
        <v>0</v>
      </c>
      <c r="L63" s="59">
        <f>'ОДИ МЗ РБ '!D63</f>
        <v>0</v>
      </c>
      <c r="M63" s="59">
        <f>'ФАП(02-24) '!D63</f>
        <v>0</v>
      </c>
      <c r="N63" s="59"/>
      <c r="O63" s="59">
        <f>' СМП '!D63</f>
        <v>0</v>
      </c>
      <c r="P63" s="59">
        <f>'Гемодиализ '!D63</f>
        <v>0</v>
      </c>
      <c r="Q63" s="59">
        <f>'Мед.реаб.(АПУ,ДС,КС) '!D63</f>
        <v>10835798</v>
      </c>
      <c r="R63" s="59">
        <f t="shared" si="4"/>
        <v>10835798</v>
      </c>
      <c r="S63" s="166"/>
    </row>
    <row r="64" spans="1:19" s="1" customFormat="1" x14ac:dyDescent="0.2">
      <c r="A64" s="25">
        <v>53</v>
      </c>
      <c r="B64" s="26" t="s">
        <v>118</v>
      </c>
      <c r="C64" s="10" t="s">
        <v>54</v>
      </c>
      <c r="D64" s="59">
        <f>КС!D64</f>
        <v>0</v>
      </c>
      <c r="E64" s="59">
        <f>ДС!D64</f>
        <v>23434259</v>
      </c>
      <c r="F64" s="59">
        <f t="shared" si="1"/>
        <v>221396081</v>
      </c>
      <c r="G64" s="59">
        <f>'АПУ профилактика'!D65</f>
        <v>150167573</v>
      </c>
      <c r="H64" s="59">
        <f>ДН!D65</f>
        <v>0</v>
      </c>
      <c r="I64" s="59">
        <f>'АПУ неотл.пом.'!D64</f>
        <v>8388488</v>
      </c>
      <c r="J64" s="59">
        <f>'АПУ обращения '!D64</f>
        <v>61005813</v>
      </c>
      <c r="K64" s="59">
        <f>'ОДИ ПГГ'!D64</f>
        <v>1834207</v>
      </c>
      <c r="L64" s="59">
        <f>'ОДИ МЗ РБ '!D64</f>
        <v>0</v>
      </c>
      <c r="M64" s="59">
        <f>'ФАП(02-24) '!D64</f>
        <v>0</v>
      </c>
      <c r="N64" s="59"/>
      <c r="O64" s="59">
        <f>' СМП '!D64</f>
        <v>0</v>
      </c>
      <c r="P64" s="59">
        <f>'Гемодиализ '!D64</f>
        <v>0</v>
      </c>
      <c r="Q64" s="59">
        <f>'Мед.реаб.(АПУ,ДС,КС) '!D64</f>
        <v>8102798</v>
      </c>
      <c r="R64" s="59">
        <f t="shared" si="4"/>
        <v>252933138</v>
      </c>
      <c r="S64" s="166"/>
    </row>
    <row r="65" spans="1:19" s="1" customFormat="1" x14ac:dyDescent="0.2">
      <c r="A65" s="25">
        <v>54</v>
      </c>
      <c r="B65" s="14" t="s">
        <v>119</v>
      </c>
      <c r="C65" s="10" t="s">
        <v>245</v>
      </c>
      <c r="D65" s="59">
        <f>КС!D65</f>
        <v>0</v>
      </c>
      <c r="E65" s="59">
        <f>ДС!D65</f>
        <v>20718505</v>
      </c>
      <c r="F65" s="59">
        <f t="shared" si="1"/>
        <v>162521359</v>
      </c>
      <c r="G65" s="59">
        <f>'АПУ профилактика'!D66</f>
        <v>104955325</v>
      </c>
      <c r="H65" s="59">
        <f>ДН!D66</f>
        <v>0</v>
      </c>
      <c r="I65" s="59">
        <f>'АПУ неотл.пом.'!D65</f>
        <v>6590649</v>
      </c>
      <c r="J65" s="59">
        <f>'АПУ обращения '!D65</f>
        <v>49532877</v>
      </c>
      <c r="K65" s="59">
        <f>'ОДИ ПГГ'!D65</f>
        <v>1442508</v>
      </c>
      <c r="L65" s="59">
        <f>'ОДИ МЗ РБ '!D65</f>
        <v>0</v>
      </c>
      <c r="M65" s="59">
        <f>'ФАП(02-24) '!D65</f>
        <v>0</v>
      </c>
      <c r="N65" s="59"/>
      <c r="O65" s="59">
        <f>' СМП '!D65</f>
        <v>0</v>
      </c>
      <c r="P65" s="59">
        <f>'Гемодиализ '!D65</f>
        <v>0</v>
      </c>
      <c r="Q65" s="59">
        <f>'Мед.реаб.(АПУ,ДС,КС) '!D65</f>
        <v>8295193</v>
      </c>
      <c r="R65" s="59">
        <f t="shared" si="4"/>
        <v>191535057</v>
      </c>
      <c r="S65" s="166"/>
    </row>
    <row r="66" spans="1:19" s="1" customFormat="1" ht="24" x14ac:dyDescent="0.2">
      <c r="A66" s="25">
        <v>55</v>
      </c>
      <c r="B66" s="12" t="s">
        <v>120</v>
      </c>
      <c r="C66" s="10" t="s">
        <v>121</v>
      </c>
      <c r="D66" s="59">
        <f>КС!D66</f>
        <v>0</v>
      </c>
      <c r="E66" s="59">
        <f>ДС!D66</f>
        <v>26892378</v>
      </c>
      <c r="F66" s="59">
        <f t="shared" si="1"/>
        <v>277839003.38</v>
      </c>
      <c r="G66" s="59">
        <f>'АПУ профилактика'!D67</f>
        <v>150573657</v>
      </c>
      <c r="H66" s="59">
        <f>ДН!D67</f>
        <v>0</v>
      </c>
      <c r="I66" s="59">
        <f>'АПУ неотл.пом.'!D66</f>
        <v>22925448</v>
      </c>
      <c r="J66" s="59">
        <f>'АПУ обращения '!D66</f>
        <v>102298091.38</v>
      </c>
      <c r="K66" s="59">
        <f>'ОДИ ПГГ'!D66</f>
        <v>2041807</v>
      </c>
      <c r="L66" s="59">
        <f>'ОДИ МЗ РБ '!D66</f>
        <v>0</v>
      </c>
      <c r="M66" s="59">
        <f>'ФАП(02-24) '!D66</f>
        <v>0</v>
      </c>
      <c r="N66" s="59"/>
      <c r="O66" s="59">
        <f>' СМП '!D66</f>
        <v>0</v>
      </c>
      <c r="P66" s="59">
        <f>'Гемодиализ '!D66</f>
        <v>0</v>
      </c>
      <c r="Q66" s="59">
        <f>'Мед.реаб.(АПУ,ДС,КС) '!D66</f>
        <v>0</v>
      </c>
      <c r="R66" s="59">
        <f t="shared" si="4"/>
        <v>304731381.38</v>
      </c>
      <c r="S66" s="166"/>
    </row>
    <row r="67" spans="1:19" s="1" customFormat="1" ht="23.25" customHeight="1" x14ac:dyDescent="0.2">
      <c r="A67" s="25">
        <v>56</v>
      </c>
      <c r="B67" s="14" t="s">
        <v>122</v>
      </c>
      <c r="C67" s="10" t="s">
        <v>246</v>
      </c>
      <c r="D67" s="59">
        <f>КС!D67</f>
        <v>0</v>
      </c>
      <c r="E67" s="59">
        <f>ДС!D67</f>
        <v>37431212</v>
      </c>
      <c r="F67" s="59">
        <f t="shared" si="1"/>
        <v>319038264</v>
      </c>
      <c r="G67" s="59">
        <f>'АПУ профилактика'!D68</f>
        <v>197216331</v>
      </c>
      <c r="H67" s="59">
        <f>ДН!D68</f>
        <v>0</v>
      </c>
      <c r="I67" s="59">
        <f>'АПУ неотл.пом.'!D67</f>
        <v>25539085</v>
      </c>
      <c r="J67" s="59">
        <f>'АПУ обращения '!D67</f>
        <v>93661171</v>
      </c>
      <c r="K67" s="59">
        <f>'ОДИ ПГГ'!D67</f>
        <v>2621677</v>
      </c>
      <c r="L67" s="59">
        <f>'ОДИ МЗ РБ '!D67</f>
        <v>0</v>
      </c>
      <c r="M67" s="59">
        <f>'ФАП(02-24) '!D67</f>
        <v>0</v>
      </c>
      <c r="N67" s="59"/>
      <c r="O67" s="59">
        <f>' СМП '!D67</f>
        <v>0</v>
      </c>
      <c r="P67" s="59">
        <f>'Гемодиализ '!D67</f>
        <v>0</v>
      </c>
      <c r="Q67" s="59">
        <f>'Мед.реаб.(АПУ,ДС,КС) '!D67</f>
        <v>8340288</v>
      </c>
      <c r="R67" s="59">
        <f t="shared" si="4"/>
        <v>364809764</v>
      </c>
      <c r="S67" s="166"/>
    </row>
    <row r="68" spans="1:19" s="1" customFormat="1" ht="27.75" customHeight="1" x14ac:dyDescent="0.2">
      <c r="A68" s="25">
        <v>57</v>
      </c>
      <c r="B68" s="26" t="s">
        <v>123</v>
      </c>
      <c r="C68" s="10" t="s">
        <v>236</v>
      </c>
      <c r="D68" s="59">
        <f>КС!D68</f>
        <v>0</v>
      </c>
      <c r="E68" s="59">
        <f>ДС!D68</f>
        <v>23820085</v>
      </c>
      <c r="F68" s="59">
        <f t="shared" si="1"/>
        <v>197519546</v>
      </c>
      <c r="G68" s="59">
        <f>'АПУ профилактика'!D69</f>
        <v>122951358</v>
      </c>
      <c r="H68" s="59">
        <f>ДН!D69</f>
        <v>0</v>
      </c>
      <c r="I68" s="59">
        <f>'АПУ неотл.пом.'!D68</f>
        <v>7257594</v>
      </c>
      <c r="J68" s="59">
        <f>'АПУ обращения '!D68</f>
        <v>65720898</v>
      </c>
      <c r="K68" s="59">
        <f>'ОДИ ПГГ'!D68</f>
        <v>1589696</v>
      </c>
      <c r="L68" s="59">
        <f>'ОДИ МЗ РБ '!D68</f>
        <v>0</v>
      </c>
      <c r="M68" s="59">
        <f>'ФАП(02-24) '!D68</f>
        <v>0</v>
      </c>
      <c r="N68" s="59"/>
      <c r="O68" s="59">
        <f>' СМП '!D68</f>
        <v>0</v>
      </c>
      <c r="P68" s="59">
        <f>'Гемодиализ '!D68</f>
        <v>0</v>
      </c>
      <c r="Q68" s="59">
        <f>'Мед.реаб.(АПУ,ДС,КС) '!D68</f>
        <v>10914813</v>
      </c>
      <c r="R68" s="59">
        <f t="shared" si="4"/>
        <v>232254444</v>
      </c>
      <c r="S68" s="166"/>
    </row>
    <row r="69" spans="1:19" s="1" customFormat="1" ht="24" x14ac:dyDescent="0.2">
      <c r="A69" s="25">
        <v>58</v>
      </c>
      <c r="B69" s="12" t="s">
        <v>124</v>
      </c>
      <c r="C69" s="10" t="s">
        <v>247</v>
      </c>
      <c r="D69" s="59">
        <f>КС!D69</f>
        <v>0</v>
      </c>
      <c r="E69" s="59">
        <f>ДС!D69</f>
        <v>0</v>
      </c>
      <c r="F69" s="59">
        <f t="shared" si="1"/>
        <v>91692993</v>
      </c>
      <c r="G69" s="59">
        <f>'АПУ профилактика'!D70</f>
        <v>14721388</v>
      </c>
      <c r="H69" s="59">
        <f>ДН!D70</f>
        <v>0</v>
      </c>
      <c r="I69" s="59">
        <f>'АПУ неотл.пом.'!D69</f>
        <v>0</v>
      </c>
      <c r="J69" s="59">
        <f>'АПУ обращения '!D69</f>
        <v>76971605</v>
      </c>
      <c r="K69" s="59">
        <f>'ОДИ ПГГ'!D69</f>
        <v>0</v>
      </c>
      <c r="L69" s="59">
        <f>'ОДИ МЗ РБ '!D69</f>
        <v>0</v>
      </c>
      <c r="M69" s="59">
        <f>'ФАП(02-24) '!D69</f>
        <v>0</v>
      </c>
      <c r="N69" s="59"/>
      <c r="O69" s="59">
        <f>' СМП '!D69</f>
        <v>0</v>
      </c>
      <c r="P69" s="59">
        <f>'Гемодиализ '!D69</f>
        <v>0</v>
      </c>
      <c r="Q69" s="59">
        <f>'Мед.реаб.(АПУ,ДС,КС) '!D69</f>
        <v>0</v>
      </c>
      <c r="R69" s="59">
        <f t="shared" si="4"/>
        <v>91692993</v>
      </c>
      <c r="S69" s="166"/>
    </row>
    <row r="70" spans="1:19" s="1" customFormat="1" ht="24" x14ac:dyDescent="0.2">
      <c r="A70" s="25">
        <v>59</v>
      </c>
      <c r="B70" s="12" t="s">
        <v>125</v>
      </c>
      <c r="C70" s="10" t="s">
        <v>248</v>
      </c>
      <c r="D70" s="59">
        <f>КС!D70</f>
        <v>0</v>
      </c>
      <c r="E70" s="59">
        <f>ДС!D70</f>
        <v>0</v>
      </c>
      <c r="F70" s="59">
        <f t="shared" ref="F70:F130" si="5">G70+H70+I70+J70+K70+L70+M70+N70</f>
        <v>80483497</v>
      </c>
      <c r="G70" s="59">
        <f>'АПУ профилактика'!D71</f>
        <v>9907150</v>
      </c>
      <c r="H70" s="59">
        <f>ДН!D71</f>
        <v>0</v>
      </c>
      <c r="I70" s="59">
        <f>'АПУ неотл.пом.'!D70</f>
        <v>7667676</v>
      </c>
      <c r="J70" s="59">
        <f>'АПУ обращения '!D70</f>
        <v>62908671</v>
      </c>
      <c r="K70" s="59">
        <f>'ОДИ ПГГ'!D70</f>
        <v>0</v>
      </c>
      <c r="L70" s="59">
        <f>'ОДИ МЗ РБ '!D70</f>
        <v>0</v>
      </c>
      <c r="M70" s="59">
        <f>'ФАП(02-24) '!D70</f>
        <v>0</v>
      </c>
      <c r="N70" s="59"/>
      <c r="O70" s="59">
        <f>' СМП '!D70</f>
        <v>0</v>
      </c>
      <c r="P70" s="59">
        <f>'Гемодиализ '!D70</f>
        <v>0</v>
      </c>
      <c r="Q70" s="59">
        <f>'Мед.реаб.(АПУ,ДС,КС) '!D70</f>
        <v>0</v>
      </c>
      <c r="R70" s="59">
        <f t="shared" si="4"/>
        <v>80483497</v>
      </c>
      <c r="S70" s="166"/>
    </row>
    <row r="71" spans="1:19" s="1" customFormat="1" x14ac:dyDescent="0.2">
      <c r="A71" s="25">
        <v>60</v>
      </c>
      <c r="B71" s="14" t="s">
        <v>126</v>
      </c>
      <c r="C71" s="10" t="s">
        <v>249</v>
      </c>
      <c r="D71" s="59">
        <f>КС!D71</f>
        <v>0</v>
      </c>
      <c r="E71" s="59">
        <f>ДС!D71</f>
        <v>48494168</v>
      </c>
      <c r="F71" s="59">
        <f t="shared" si="5"/>
        <v>400250323</v>
      </c>
      <c r="G71" s="59">
        <f>'АПУ профилактика'!D72</f>
        <v>156684956</v>
      </c>
      <c r="H71" s="59">
        <f>ДН!D72</f>
        <v>64941365</v>
      </c>
      <c r="I71" s="59">
        <f>'АПУ неотл.пом.'!D71</f>
        <v>20952762</v>
      </c>
      <c r="J71" s="59">
        <f>'АПУ обращения '!D71</f>
        <v>148471186</v>
      </c>
      <c r="K71" s="59">
        <f>'ОДИ ПГГ'!D71</f>
        <v>7939479</v>
      </c>
      <c r="L71" s="59">
        <f>'ОДИ МЗ РБ '!D71</f>
        <v>1260575</v>
      </c>
      <c r="M71" s="59">
        <f>'ФАП(02-24) '!D71</f>
        <v>0</v>
      </c>
      <c r="N71" s="59"/>
      <c r="O71" s="59">
        <f>' СМП '!D71</f>
        <v>0</v>
      </c>
      <c r="P71" s="59">
        <f>'Гемодиализ '!D71</f>
        <v>0</v>
      </c>
      <c r="Q71" s="59">
        <f>'Мед.реаб.(АПУ,ДС,КС) '!D71</f>
        <v>3564870</v>
      </c>
      <c r="R71" s="59">
        <f t="shared" si="4"/>
        <v>452309361</v>
      </c>
      <c r="S71" s="166"/>
    </row>
    <row r="72" spans="1:19" s="1" customFormat="1" x14ac:dyDescent="0.2">
      <c r="A72" s="25">
        <v>61</v>
      </c>
      <c r="B72" s="14" t="s">
        <v>127</v>
      </c>
      <c r="C72" s="10" t="s">
        <v>53</v>
      </c>
      <c r="D72" s="59">
        <f>КС!D72</f>
        <v>0</v>
      </c>
      <c r="E72" s="59">
        <f>ДС!D72</f>
        <v>28290621</v>
      </c>
      <c r="F72" s="59">
        <f t="shared" si="5"/>
        <v>259501205</v>
      </c>
      <c r="G72" s="59">
        <f>'АПУ профилактика'!D73</f>
        <v>106596906</v>
      </c>
      <c r="H72" s="59">
        <f>ДН!D73</f>
        <v>50863141</v>
      </c>
      <c r="I72" s="59">
        <f>'АПУ неотл.пом.'!D72</f>
        <v>14574665</v>
      </c>
      <c r="J72" s="59">
        <f>'АПУ обращения '!D72</f>
        <v>79172777</v>
      </c>
      <c r="K72" s="59">
        <f>'ОДИ ПГГ'!D72</f>
        <v>8293716</v>
      </c>
      <c r="L72" s="59">
        <f>'ОДИ МЗ РБ '!D72</f>
        <v>0</v>
      </c>
      <c r="M72" s="59">
        <f>'ФАП(02-24) '!D72</f>
        <v>0</v>
      </c>
      <c r="N72" s="59"/>
      <c r="O72" s="59">
        <f>' СМП '!D72</f>
        <v>0</v>
      </c>
      <c r="P72" s="59">
        <f>'Гемодиализ '!D72</f>
        <v>0</v>
      </c>
      <c r="Q72" s="59">
        <f>'Мед.реаб.(АПУ,ДС,КС) '!D72</f>
        <v>9723799</v>
      </c>
      <c r="R72" s="59">
        <f t="shared" si="4"/>
        <v>297515625</v>
      </c>
      <c r="S72" s="166"/>
    </row>
    <row r="73" spans="1:19" s="1" customFormat="1" x14ac:dyDescent="0.2">
      <c r="A73" s="25">
        <v>62</v>
      </c>
      <c r="B73" s="14" t="s">
        <v>128</v>
      </c>
      <c r="C73" s="10" t="s">
        <v>250</v>
      </c>
      <c r="D73" s="59">
        <f>КС!D73</f>
        <v>0</v>
      </c>
      <c r="E73" s="59">
        <f>ДС!D73</f>
        <v>70112756</v>
      </c>
      <c r="F73" s="59">
        <f t="shared" si="5"/>
        <v>553121485</v>
      </c>
      <c r="G73" s="59">
        <f>'АПУ профилактика'!D74</f>
        <v>211109355</v>
      </c>
      <c r="H73" s="59">
        <f>ДН!D74</f>
        <v>94051589</v>
      </c>
      <c r="I73" s="59">
        <f>'АПУ неотл.пом.'!D73</f>
        <v>32200859</v>
      </c>
      <c r="J73" s="59">
        <f>'АПУ обращения '!D73</f>
        <v>202705959</v>
      </c>
      <c r="K73" s="59">
        <f>'ОДИ ПГГ'!D73</f>
        <v>10815823</v>
      </c>
      <c r="L73" s="59">
        <f>'ОДИ МЗ РБ '!D73</f>
        <v>2237900</v>
      </c>
      <c r="M73" s="59">
        <f>'ФАП(02-24) '!D73</f>
        <v>0</v>
      </c>
      <c r="N73" s="59"/>
      <c r="O73" s="59">
        <f>' СМП '!D73</f>
        <v>0</v>
      </c>
      <c r="P73" s="59">
        <f>'Гемодиализ '!D73</f>
        <v>0</v>
      </c>
      <c r="Q73" s="59">
        <f>'Мед.реаб.(АПУ,ДС,КС) '!D73</f>
        <v>5929883</v>
      </c>
      <c r="R73" s="59">
        <f t="shared" si="4"/>
        <v>629164124</v>
      </c>
      <c r="S73" s="166"/>
    </row>
    <row r="74" spans="1:19" s="1" customFormat="1" ht="24" x14ac:dyDescent="0.2">
      <c r="A74" s="25">
        <v>63</v>
      </c>
      <c r="B74" s="14" t="s">
        <v>129</v>
      </c>
      <c r="C74" s="10" t="s">
        <v>251</v>
      </c>
      <c r="D74" s="59">
        <f>КС!D74</f>
        <v>0</v>
      </c>
      <c r="E74" s="59">
        <f>ДС!D74</f>
        <v>0</v>
      </c>
      <c r="F74" s="59">
        <f t="shared" si="5"/>
        <v>47913137</v>
      </c>
      <c r="G74" s="59">
        <f>'АПУ профилактика'!D75</f>
        <v>6006994</v>
      </c>
      <c r="H74" s="59">
        <f>ДН!D75</f>
        <v>21770</v>
      </c>
      <c r="I74" s="59">
        <f>'АПУ неотл.пом.'!D74</f>
        <v>0</v>
      </c>
      <c r="J74" s="59">
        <f>'АПУ обращения '!D74</f>
        <v>41884373</v>
      </c>
      <c r="K74" s="59">
        <f>'ОДИ ПГГ'!D74</f>
        <v>0</v>
      </c>
      <c r="L74" s="59">
        <f>'ОДИ МЗ РБ '!D74</f>
        <v>0</v>
      </c>
      <c r="M74" s="59">
        <f>'ФАП(02-24) '!D74</f>
        <v>0</v>
      </c>
      <c r="N74" s="59"/>
      <c r="O74" s="59">
        <f>' СМП '!D74</f>
        <v>0</v>
      </c>
      <c r="P74" s="59">
        <f>'Гемодиализ '!D74</f>
        <v>0</v>
      </c>
      <c r="Q74" s="59">
        <f>'Мед.реаб.(АПУ,ДС,КС) '!D74</f>
        <v>0</v>
      </c>
      <c r="R74" s="59">
        <f t="shared" ref="R74:R105" si="6">D74+E74+F74+O74+P74+Q74</f>
        <v>47913137</v>
      </c>
      <c r="S74" s="166"/>
    </row>
    <row r="75" spans="1:19" s="1" customFormat="1" ht="24" x14ac:dyDescent="0.2">
      <c r="A75" s="25">
        <v>64</v>
      </c>
      <c r="B75" s="12" t="s">
        <v>130</v>
      </c>
      <c r="C75" s="10" t="s">
        <v>252</v>
      </c>
      <c r="D75" s="59">
        <f>КС!D75</f>
        <v>0</v>
      </c>
      <c r="E75" s="59">
        <f>ДС!D75</f>
        <v>0</v>
      </c>
      <c r="F75" s="59">
        <f t="shared" si="5"/>
        <v>66611871</v>
      </c>
      <c r="G75" s="59">
        <f>'АПУ профилактика'!D76</f>
        <v>6079142</v>
      </c>
      <c r="H75" s="59">
        <f>ДН!D76</f>
        <v>10160</v>
      </c>
      <c r="I75" s="59">
        <f>'АПУ неотл.пом.'!D75</f>
        <v>18135138</v>
      </c>
      <c r="J75" s="59">
        <f>'АПУ обращения '!D75</f>
        <v>42387431</v>
      </c>
      <c r="K75" s="59">
        <f>'ОДИ ПГГ'!D75</f>
        <v>0</v>
      </c>
      <c r="L75" s="59">
        <f>'ОДИ МЗ РБ '!D75</f>
        <v>0</v>
      </c>
      <c r="M75" s="59">
        <f>'ФАП(02-24) '!D75</f>
        <v>0</v>
      </c>
      <c r="N75" s="59"/>
      <c r="O75" s="59">
        <f>' СМП '!D75</f>
        <v>0</v>
      </c>
      <c r="P75" s="59">
        <f>'Гемодиализ '!D75</f>
        <v>0</v>
      </c>
      <c r="Q75" s="59">
        <f>'Мед.реаб.(АПУ,ДС,КС) '!D75</f>
        <v>0</v>
      </c>
      <c r="R75" s="59">
        <f t="shared" si="6"/>
        <v>66611871</v>
      </c>
      <c r="S75" s="166"/>
    </row>
    <row r="76" spans="1:19" s="1" customFormat="1" ht="24" x14ac:dyDescent="0.2">
      <c r="A76" s="25">
        <v>65</v>
      </c>
      <c r="B76" s="14" t="s">
        <v>131</v>
      </c>
      <c r="C76" s="10" t="s">
        <v>253</v>
      </c>
      <c r="D76" s="59">
        <f>КС!D76</f>
        <v>0</v>
      </c>
      <c r="E76" s="59">
        <f>ДС!D76</f>
        <v>0</v>
      </c>
      <c r="F76" s="59">
        <f t="shared" si="5"/>
        <v>60490945</v>
      </c>
      <c r="G76" s="59">
        <f>'АПУ профилактика'!D77</f>
        <v>7584336</v>
      </c>
      <c r="H76" s="59">
        <f>ДН!D77</f>
        <v>24059</v>
      </c>
      <c r="I76" s="59">
        <f>'АПУ неотл.пом.'!D76</f>
        <v>0</v>
      </c>
      <c r="J76" s="59">
        <f>'АПУ обращения '!D76</f>
        <v>52882550</v>
      </c>
      <c r="K76" s="59">
        <f>'ОДИ ПГГ'!D76</f>
        <v>0</v>
      </c>
      <c r="L76" s="59">
        <f>'ОДИ МЗ РБ '!D76</f>
        <v>0</v>
      </c>
      <c r="M76" s="59">
        <f>'ФАП(02-24) '!D76</f>
        <v>0</v>
      </c>
      <c r="N76" s="59"/>
      <c r="O76" s="59">
        <f>' СМП '!D76</f>
        <v>0</v>
      </c>
      <c r="P76" s="59">
        <f>'Гемодиализ '!D76</f>
        <v>0</v>
      </c>
      <c r="Q76" s="59">
        <f>'Мед.реаб.(АПУ,ДС,КС) '!D76</f>
        <v>0</v>
      </c>
      <c r="R76" s="59">
        <f t="shared" si="6"/>
        <v>60490945</v>
      </c>
      <c r="S76" s="166"/>
    </row>
    <row r="77" spans="1:19" s="1" customFormat="1" ht="24" x14ac:dyDescent="0.2">
      <c r="A77" s="25">
        <v>66</v>
      </c>
      <c r="B77" s="14" t="s">
        <v>132</v>
      </c>
      <c r="C77" s="10" t="s">
        <v>254</v>
      </c>
      <c r="D77" s="59">
        <f>КС!D77</f>
        <v>0</v>
      </c>
      <c r="E77" s="59">
        <f>ДС!D77</f>
        <v>0</v>
      </c>
      <c r="F77" s="59">
        <f t="shared" si="5"/>
        <v>66467984</v>
      </c>
      <c r="G77" s="59">
        <f>'АПУ профилактика'!D78</f>
        <v>8334138</v>
      </c>
      <c r="H77" s="59">
        <f>ДН!D78</f>
        <v>23222</v>
      </c>
      <c r="I77" s="59">
        <f>'АПУ неотл.пом.'!D77</f>
        <v>0</v>
      </c>
      <c r="J77" s="59">
        <f>'АПУ обращения '!D77</f>
        <v>58110624</v>
      </c>
      <c r="K77" s="59">
        <f>'ОДИ ПГГ'!D77</f>
        <v>0</v>
      </c>
      <c r="L77" s="59">
        <f>'ОДИ МЗ РБ '!D77</f>
        <v>0</v>
      </c>
      <c r="M77" s="59">
        <f>'ФАП(02-24) '!D77</f>
        <v>0</v>
      </c>
      <c r="N77" s="59"/>
      <c r="O77" s="59">
        <f>' СМП '!D77</f>
        <v>0</v>
      </c>
      <c r="P77" s="59">
        <f>'Гемодиализ '!D77</f>
        <v>0</v>
      </c>
      <c r="Q77" s="59">
        <f>'Мед.реаб.(АПУ,ДС,КС) '!D77</f>
        <v>0</v>
      </c>
      <c r="R77" s="59">
        <f t="shared" si="6"/>
        <v>66467984</v>
      </c>
      <c r="S77" s="166"/>
    </row>
    <row r="78" spans="1:19" s="1" customFormat="1" ht="24" x14ac:dyDescent="0.2">
      <c r="A78" s="25">
        <v>67</v>
      </c>
      <c r="B78" s="12" t="s">
        <v>133</v>
      </c>
      <c r="C78" s="10" t="s">
        <v>255</v>
      </c>
      <c r="D78" s="59">
        <f>КС!D78</f>
        <v>0</v>
      </c>
      <c r="E78" s="59">
        <f>ДС!D78</f>
        <v>0</v>
      </c>
      <c r="F78" s="59">
        <f t="shared" si="5"/>
        <v>87531890</v>
      </c>
      <c r="G78" s="59">
        <f>'АПУ профилактика'!D79</f>
        <v>11548121</v>
      </c>
      <c r="H78" s="59">
        <f>ДН!D79</f>
        <v>0</v>
      </c>
      <c r="I78" s="59">
        <f>'АПУ неотл.пом.'!D78</f>
        <v>0</v>
      </c>
      <c r="J78" s="59">
        <f>'АПУ обращения '!D78</f>
        <v>75983769</v>
      </c>
      <c r="K78" s="59">
        <f>'ОДИ ПГГ'!D78</f>
        <v>0</v>
      </c>
      <c r="L78" s="59">
        <f>'ОДИ МЗ РБ '!D78</f>
        <v>0</v>
      </c>
      <c r="M78" s="59">
        <f>'ФАП(02-24) '!D78</f>
        <v>0</v>
      </c>
      <c r="N78" s="59"/>
      <c r="O78" s="59">
        <f>' СМП '!D78</f>
        <v>0</v>
      </c>
      <c r="P78" s="59">
        <f>'Гемодиализ '!D78</f>
        <v>0</v>
      </c>
      <c r="Q78" s="59">
        <f>'Мед.реаб.(АПУ,ДС,КС) '!D78</f>
        <v>0</v>
      </c>
      <c r="R78" s="59">
        <f t="shared" si="6"/>
        <v>87531890</v>
      </c>
      <c r="S78" s="166"/>
    </row>
    <row r="79" spans="1:19" s="1" customFormat="1" ht="24" x14ac:dyDescent="0.2">
      <c r="A79" s="25">
        <v>68</v>
      </c>
      <c r="B79" s="12" t="s">
        <v>134</v>
      </c>
      <c r="C79" s="10" t="s">
        <v>256</v>
      </c>
      <c r="D79" s="59">
        <f>КС!D79</f>
        <v>0</v>
      </c>
      <c r="E79" s="59">
        <f>ДС!D79</f>
        <v>0</v>
      </c>
      <c r="F79" s="59">
        <f t="shared" si="5"/>
        <v>62144452</v>
      </c>
      <c r="G79" s="59">
        <f>'АПУ профилактика'!D80</f>
        <v>7792932</v>
      </c>
      <c r="H79" s="59">
        <f>ДН!D80</f>
        <v>14514</v>
      </c>
      <c r="I79" s="59">
        <f>'АПУ неотл.пом.'!D79</f>
        <v>0</v>
      </c>
      <c r="J79" s="59">
        <f>'АПУ обращения '!D79</f>
        <v>54337006</v>
      </c>
      <c r="K79" s="59">
        <f>'ОДИ ПГГ'!D79</f>
        <v>0</v>
      </c>
      <c r="L79" s="59">
        <f>'ОДИ МЗ РБ '!D79</f>
        <v>0</v>
      </c>
      <c r="M79" s="59">
        <f>'ФАП(02-24) '!D79</f>
        <v>0</v>
      </c>
      <c r="N79" s="59"/>
      <c r="O79" s="59">
        <f>' СМП '!D79</f>
        <v>0</v>
      </c>
      <c r="P79" s="59">
        <f>'Гемодиализ '!D79</f>
        <v>0</v>
      </c>
      <c r="Q79" s="59">
        <f>'Мед.реаб.(АПУ,ДС,КС) '!D79</f>
        <v>0</v>
      </c>
      <c r="R79" s="59">
        <f t="shared" si="6"/>
        <v>62144452</v>
      </c>
      <c r="S79" s="166"/>
    </row>
    <row r="80" spans="1:19" s="1" customFormat="1" ht="24" x14ac:dyDescent="0.2">
      <c r="A80" s="25">
        <v>69</v>
      </c>
      <c r="B80" s="12" t="s">
        <v>135</v>
      </c>
      <c r="C80" s="10" t="s">
        <v>257</v>
      </c>
      <c r="D80" s="59">
        <f>КС!D80</f>
        <v>0</v>
      </c>
      <c r="E80" s="59">
        <f>ДС!D80</f>
        <v>0</v>
      </c>
      <c r="F80" s="59">
        <f t="shared" si="5"/>
        <v>49372200</v>
      </c>
      <c r="G80" s="59">
        <f>'АПУ профилактика'!D81</f>
        <v>6192734</v>
      </c>
      <c r="H80" s="59">
        <f>ДН!D81</f>
        <v>0</v>
      </c>
      <c r="I80" s="59">
        <f>'АПУ неотл.пом.'!D80</f>
        <v>0</v>
      </c>
      <c r="J80" s="59">
        <f>'АПУ обращения '!D80</f>
        <v>43179466</v>
      </c>
      <c r="K80" s="59">
        <f>'ОДИ ПГГ'!D80</f>
        <v>0</v>
      </c>
      <c r="L80" s="59">
        <f>'ОДИ МЗ РБ '!D80</f>
        <v>0</v>
      </c>
      <c r="M80" s="59">
        <f>'ФАП(02-24) '!D80</f>
        <v>0</v>
      </c>
      <c r="N80" s="59"/>
      <c r="O80" s="59">
        <f>' СМП '!D80</f>
        <v>0</v>
      </c>
      <c r="P80" s="59">
        <f>'Гемодиализ '!D80</f>
        <v>0</v>
      </c>
      <c r="Q80" s="59">
        <f>'Мед.реаб.(АПУ,ДС,КС) '!D80</f>
        <v>0</v>
      </c>
      <c r="R80" s="59">
        <f t="shared" si="6"/>
        <v>49372200</v>
      </c>
      <c r="S80" s="166"/>
    </row>
    <row r="81" spans="1:19" s="1" customFormat="1" x14ac:dyDescent="0.2">
      <c r="A81" s="25">
        <v>70</v>
      </c>
      <c r="B81" s="26" t="s">
        <v>136</v>
      </c>
      <c r="C81" s="10" t="s">
        <v>137</v>
      </c>
      <c r="D81" s="59">
        <f>КС!D81</f>
        <v>287342180</v>
      </c>
      <c r="E81" s="59">
        <f>ДС!D81</f>
        <v>55070255</v>
      </c>
      <c r="F81" s="59">
        <f t="shared" si="5"/>
        <v>497368748</v>
      </c>
      <c r="G81" s="59">
        <f>'АПУ профилактика'!D82</f>
        <v>226337611</v>
      </c>
      <c r="H81" s="59">
        <f>ДН!D82</f>
        <v>52771137</v>
      </c>
      <c r="I81" s="59">
        <f>'АПУ неотл.пом.'!D81</f>
        <v>35907609</v>
      </c>
      <c r="J81" s="59">
        <f>'АПУ обращения '!D81</f>
        <v>163671070</v>
      </c>
      <c r="K81" s="59">
        <f>'ОДИ ПГГ'!D81</f>
        <v>11707132</v>
      </c>
      <c r="L81" s="59">
        <f>'ОДИ МЗ РБ '!D81</f>
        <v>0</v>
      </c>
      <c r="M81" s="59">
        <f>'ФАП(02-24) '!D81</f>
        <v>6974189</v>
      </c>
      <c r="N81" s="59"/>
      <c r="O81" s="59">
        <f>' СМП '!D81</f>
        <v>0</v>
      </c>
      <c r="P81" s="59">
        <f>'Гемодиализ '!D81</f>
        <v>0</v>
      </c>
      <c r="Q81" s="59">
        <f>'Мед.реаб.(АПУ,ДС,КС) '!D81</f>
        <v>8763410</v>
      </c>
      <c r="R81" s="59">
        <f t="shared" si="6"/>
        <v>848544593</v>
      </c>
      <c r="S81" s="166"/>
    </row>
    <row r="82" spans="1:19" s="1" customFormat="1" x14ac:dyDescent="0.2">
      <c r="A82" s="25">
        <v>71</v>
      </c>
      <c r="B82" s="12" t="s">
        <v>138</v>
      </c>
      <c r="C82" s="10" t="s">
        <v>258</v>
      </c>
      <c r="D82" s="59">
        <f>КС!D82</f>
        <v>76454023</v>
      </c>
      <c r="E82" s="59">
        <f>ДС!D82</f>
        <v>97875688</v>
      </c>
      <c r="F82" s="59">
        <f t="shared" si="5"/>
        <v>786664212</v>
      </c>
      <c r="G82" s="59">
        <f>'АПУ профилактика'!D83</f>
        <v>310058938</v>
      </c>
      <c r="H82" s="59">
        <f>ДН!D83</f>
        <v>115153131</v>
      </c>
      <c r="I82" s="59">
        <f>'АПУ неотл.пом.'!D82</f>
        <v>61587128</v>
      </c>
      <c r="J82" s="59">
        <f>'АПУ обращения '!D82</f>
        <v>269961720</v>
      </c>
      <c r="K82" s="59">
        <f>'ОДИ ПГГ'!D82</f>
        <v>26070029</v>
      </c>
      <c r="L82" s="59">
        <f>'ОДИ МЗ РБ '!D82</f>
        <v>0</v>
      </c>
      <c r="M82" s="59">
        <f>'ФАП(02-24) '!D82</f>
        <v>3833266</v>
      </c>
      <c r="N82" s="59"/>
      <c r="O82" s="59">
        <f>' СМП '!D82</f>
        <v>0</v>
      </c>
      <c r="P82" s="59">
        <f>'Гемодиализ '!D82</f>
        <v>0</v>
      </c>
      <c r="Q82" s="59">
        <f>'Мед.реаб.(АПУ,ДС,КС) '!D82</f>
        <v>57052665</v>
      </c>
      <c r="R82" s="59">
        <f t="shared" si="6"/>
        <v>1018046588</v>
      </c>
      <c r="S82" s="166"/>
    </row>
    <row r="83" spans="1:19" s="1" customFormat="1" x14ac:dyDescent="0.2">
      <c r="A83" s="25">
        <v>72</v>
      </c>
      <c r="B83" s="26" t="s">
        <v>139</v>
      </c>
      <c r="C83" s="10" t="s">
        <v>36</v>
      </c>
      <c r="D83" s="59">
        <f>КС!D83</f>
        <v>716376303</v>
      </c>
      <c r="E83" s="59">
        <f>ДС!D83</f>
        <v>67823285</v>
      </c>
      <c r="F83" s="59">
        <f t="shared" si="5"/>
        <v>501226592</v>
      </c>
      <c r="G83" s="59">
        <f>'АПУ профилактика'!D84</f>
        <v>180728428</v>
      </c>
      <c r="H83" s="59">
        <f>ДН!D84</f>
        <v>80840446</v>
      </c>
      <c r="I83" s="59">
        <f>'АПУ неотл.пом.'!D83</f>
        <v>55809359</v>
      </c>
      <c r="J83" s="59">
        <f>'АПУ обращения '!D83</f>
        <v>158037407</v>
      </c>
      <c r="K83" s="59">
        <f>'ОДИ ПГГ'!D83</f>
        <v>23159809</v>
      </c>
      <c r="L83" s="59">
        <f>'ОДИ МЗ РБ '!D83</f>
        <v>0</v>
      </c>
      <c r="M83" s="59">
        <f>'ФАП(02-24) '!D83</f>
        <v>2651143</v>
      </c>
      <c r="N83" s="59"/>
      <c r="O83" s="59">
        <f>' СМП '!D83</f>
        <v>0</v>
      </c>
      <c r="P83" s="59">
        <f>'Гемодиализ '!D83</f>
        <v>0</v>
      </c>
      <c r="Q83" s="59">
        <f>'Мед.реаб.(АПУ,ДС,КС) '!D83</f>
        <v>62118988</v>
      </c>
      <c r="R83" s="59">
        <f t="shared" si="6"/>
        <v>1347545168</v>
      </c>
      <c r="S83" s="166"/>
    </row>
    <row r="84" spans="1:19" s="1" customFormat="1" x14ac:dyDescent="0.2">
      <c r="A84" s="25">
        <v>73</v>
      </c>
      <c r="B84" s="12" t="s">
        <v>140</v>
      </c>
      <c r="C84" s="10" t="s">
        <v>38</v>
      </c>
      <c r="D84" s="59">
        <f>КС!D84</f>
        <v>31000713</v>
      </c>
      <c r="E84" s="59">
        <f>ДС!D84</f>
        <v>31015612</v>
      </c>
      <c r="F84" s="59">
        <f t="shared" si="5"/>
        <v>280970366</v>
      </c>
      <c r="G84" s="59">
        <f>'АПУ профилактика'!D85</f>
        <v>105523333</v>
      </c>
      <c r="H84" s="59">
        <f>ДН!D85</f>
        <v>32704491</v>
      </c>
      <c r="I84" s="59">
        <f>'АПУ неотл.пом.'!D84</f>
        <v>14483816</v>
      </c>
      <c r="J84" s="59">
        <f>'АПУ обращения '!D84</f>
        <v>106053550</v>
      </c>
      <c r="K84" s="59">
        <f>'ОДИ ПГГ'!D84</f>
        <v>9230198</v>
      </c>
      <c r="L84" s="59">
        <f>'ОДИ МЗ РБ '!D84</f>
        <v>0</v>
      </c>
      <c r="M84" s="59">
        <f>'ФАП(02-24) '!D84</f>
        <v>12974978</v>
      </c>
      <c r="N84" s="59"/>
      <c r="O84" s="59">
        <f>' СМП '!D84</f>
        <v>0</v>
      </c>
      <c r="P84" s="59">
        <f>'Гемодиализ '!D84</f>
        <v>0</v>
      </c>
      <c r="Q84" s="59">
        <f>'Мед.реаб.(АПУ,ДС,КС) '!D84</f>
        <v>1576286</v>
      </c>
      <c r="R84" s="59">
        <f t="shared" si="6"/>
        <v>344562977</v>
      </c>
      <c r="S84" s="166"/>
    </row>
    <row r="85" spans="1:19" s="1" customFormat="1" ht="13.5" customHeight="1" x14ac:dyDescent="0.2">
      <c r="A85" s="25">
        <v>74</v>
      </c>
      <c r="B85" s="12" t="s">
        <v>141</v>
      </c>
      <c r="C85" s="10" t="s">
        <v>37</v>
      </c>
      <c r="D85" s="59">
        <f>КС!D85</f>
        <v>634070394</v>
      </c>
      <c r="E85" s="59">
        <f>ДС!D85</f>
        <v>123278714</v>
      </c>
      <c r="F85" s="59">
        <f t="shared" si="5"/>
        <v>1021303626</v>
      </c>
      <c r="G85" s="59">
        <f>'АПУ профилактика'!D86</f>
        <v>389363989</v>
      </c>
      <c r="H85" s="59">
        <f>ДН!D86</f>
        <v>119822953</v>
      </c>
      <c r="I85" s="59">
        <f>'АПУ неотл.пом.'!D85</f>
        <v>37351384</v>
      </c>
      <c r="J85" s="59">
        <f>'АПУ обращения '!D85</f>
        <v>279677326</v>
      </c>
      <c r="K85" s="59">
        <f>'ОДИ ПГГ'!D85</f>
        <v>137377322</v>
      </c>
      <c r="L85" s="59">
        <f>'ОДИ МЗ РБ '!D85</f>
        <v>51230542</v>
      </c>
      <c r="M85" s="59">
        <f>'ФАП(02-24) '!D85</f>
        <v>6480110</v>
      </c>
      <c r="N85" s="59"/>
      <c r="O85" s="59">
        <f>' СМП '!D85</f>
        <v>0</v>
      </c>
      <c r="P85" s="59">
        <f>'Гемодиализ '!D85</f>
        <v>0</v>
      </c>
      <c r="Q85" s="59">
        <f>'Мед.реаб.(АПУ,ДС,КС) '!D85</f>
        <v>52150172</v>
      </c>
      <c r="R85" s="59">
        <f t="shared" si="6"/>
        <v>1830802906</v>
      </c>
      <c r="S85" s="166"/>
    </row>
    <row r="86" spans="1:19" s="1" customFormat="1" ht="14.25" customHeight="1" x14ac:dyDescent="0.2">
      <c r="A86" s="25">
        <v>75</v>
      </c>
      <c r="B86" s="12" t="s">
        <v>142</v>
      </c>
      <c r="C86" s="10" t="s">
        <v>52</v>
      </c>
      <c r="D86" s="59">
        <f>КС!D86</f>
        <v>440563257</v>
      </c>
      <c r="E86" s="59">
        <f>ДС!D86</f>
        <v>20370403</v>
      </c>
      <c r="F86" s="59">
        <f t="shared" si="5"/>
        <v>211724353</v>
      </c>
      <c r="G86" s="59">
        <f>'АПУ профилактика'!D87</f>
        <v>113818397</v>
      </c>
      <c r="H86" s="59">
        <f>ДН!D87</f>
        <v>0</v>
      </c>
      <c r="I86" s="59">
        <f>'АПУ неотл.пом.'!D86</f>
        <v>24326529</v>
      </c>
      <c r="J86" s="59">
        <f>'АПУ обращения '!D86</f>
        <v>53243356</v>
      </c>
      <c r="K86" s="59">
        <f>'ОДИ ПГГ'!D86</f>
        <v>20336071</v>
      </c>
      <c r="L86" s="59">
        <f>'ОДИ МЗ РБ '!D86</f>
        <v>0</v>
      </c>
      <c r="M86" s="59">
        <f>'ФАП(02-24) '!D86</f>
        <v>0</v>
      </c>
      <c r="N86" s="59"/>
      <c r="O86" s="59">
        <f>' СМП '!D86</f>
        <v>0</v>
      </c>
      <c r="P86" s="59">
        <f>'Гемодиализ '!D86</f>
        <v>0</v>
      </c>
      <c r="Q86" s="59">
        <f>'Мед.реаб.(АПУ,ДС,КС) '!D86</f>
        <v>169747638</v>
      </c>
      <c r="R86" s="59">
        <f t="shared" si="6"/>
        <v>842405651</v>
      </c>
      <c r="S86" s="166"/>
    </row>
    <row r="87" spans="1:19" s="1" customFormat="1" x14ac:dyDescent="0.2">
      <c r="A87" s="25">
        <v>76</v>
      </c>
      <c r="B87" s="12" t="s">
        <v>143</v>
      </c>
      <c r="C87" s="10" t="s">
        <v>239</v>
      </c>
      <c r="D87" s="59">
        <f>КС!D87</f>
        <v>1057670531</v>
      </c>
      <c r="E87" s="59">
        <f>ДС!D87</f>
        <v>73248848</v>
      </c>
      <c r="F87" s="59">
        <f t="shared" si="5"/>
        <v>595086962</v>
      </c>
      <c r="G87" s="59">
        <f>'АПУ профилактика'!D88</f>
        <v>266211468</v>
      </c>
      <c r="H87" s="59">
        <f>ДН!D88</f>
        <v>96236153</v>
      </c>
      <c r="I87" s="59">
        <f>'АПУ неотл.пом.'!D87</f>
        <v>33271179</v>
      </c>
      <c r="J87" s="59">
        <f>'АПУ обращения '!D87</f>
        <v>181128762</v>
      </c>
      <c r="K87" s="59">
        <f>'ОДИ ПГГ'!D87</f>
        <v>15549197</v>
      </c>
      <c r="L87" s="59">
        <f>'ОДИ МЗ РБ '!D87</f>
        <v>0</v>
      </c>
      <c r="M87" s="59">
        <f>'ФАП(02-24) '!D87</f>
        <v>2690203</v>
      </c>
      <c r="N87" s="59"/>
      <c r="O87" s="59">
        <f>' СМП '!D87</f>
        <v>0</v>
      </c>
      <c r="P87" s="59">
        <f>'Гемодиализ '!D87</f>
        <v>5674050</v>
      </c>
      <c r="Q87" s="59">
        <f>'Мед.реаб.(АПУ,ДС,КС) '!D87</f>
        <v>116193989</v>
      </c>
      <c r="R87" s="59">
        <f t="shared" si="6"/>
        <v>1847874380</v>
      </c>
      <c r="S87" s="166"/>
    </row>
    <row r="88" spans="1:19" s="1" customFormat="1" x14ac:dyDescent="0.2">
      <c r="A88" s="25">
        <v>77</v>
      </c>
      <c r="B88" s="12" t="s">
        <v>144</v>
      </c>
      <c r="C88" s="10" t="s">
        <v>360</v>
      </c>
      <c r="D88" s="59">
        <f>КС!D88</f>
        <v>337273823</v>
      </c>
      <c r="E88" s="59">
        <f>ДС!D88</f>
        <v>8791473</v>
      </c>
      <c r="F88" s="59">
        <f t="shared" si="5"/>
        <v>71413400</v>
      </c>
      <c r="G88" s="59">
        <f>'АПУ профилактика'!D89</f>
        <v>12957138</v>
      </c>
      <c r="H88" s="59">
        <f>ДН!D89</f>
        <v>111755</v>
      </c>
      <c r="I88" s="59">
        <f>'АПУ неотл.пом.'!D88</f>
        <v>0</v>
      </c>
      <c r="J88" s="59">
        <f>'АПУ обращения '!D88</f>
        <v>55882307</v>
      </c>
      <c r="K88" s="59">
        <f>'ОДИ ПГГ'!D88</f>
        <v>0</v>
      </c>
      <c r="L88" s="59">
        <f>'ОДИ МЗ РБ '!D88</f>
        <v>2462200</v>
      </c>
      <c r="M88" s="59">
        <f>'ФАП(02-24) '!D88</f>
        <v>0</v>
      </c>
      <c r="N88" s="59"/>
      <c r="O88" s="59">
        <f>' СМП '!D88</f>
        <v>0</v>
      </c>
      <c r="P88" s="59">
        <f>'Гемодиализ '!D88</f>
        <v>0</v>
      </c>
      <c r="Q88" s="59">
        <f>'Мед.реаб.(АПУ,ДС,КС) '!D88</f>
        <v>0</v>
      </c>
      <c r="R88" s="59">
        <f t="shared" si="6"/>
        <v>417478696</v>
      </c>
      <c r="S88" s="166"/>
    </row>
    <row r="89" spans="1:19" s="1" customFormat="1" x14ac:dyDescent="0.2">
      <c r="A89" s="25">
        <v>78</v>
      </c>
      <c r="B89" s="14" t="s">
        <v>145</v>
      </c>
      <c r="C89" s="10" t="s">
        <v>272</v>
      </c>
      <c r="D89" s="59">
        <f>КС!D89</f>
        <v>0</v>
      </c>
      <c r="E89" s="59">
        <f>ДС!D89</f>
        <v>0</v>
      </c>
      <c r="F89" s="59">
        <f t="shared" si="5"/>
        <v>0</v>
      </c>
      <c r="G89" s="59">
        <f>'АПУ профилактика'!D90</f>
        <v>0</v>
      </c>
      <c r="H89" s="59">
        <f>ДН!D90</f>
        <v>0</v>
      </c>
      <c r="I89" s="59">
        <f>'АПУ неотл.пом.'!D89</f>
        <v>0</v>
      </c>
      <c r="J89" s="59">
        <f>'АПУ обращения '!D89</f>
        <v>0</v>
      </c>
      <c r="K89" s="59">
        <f>'ОДИ ПГГ'!D89</f>
        <v>0</v>
      </c>
      <c r="L89" s="59">
        <f>'ОДИ МЗ РБ '!D89</f>
        <v>0</v>
      </c>
      <c r="M89" s="59">
        <f>'ФАП(02-24) '!D89</f>
        <v>0</v>
      </c>
      <c r="N89" s="59"/>
      <c r="O89" s="59">
        <f>' СМП '!D89</f>
        <v>2009740355</v>
      </c>
      <c r="P89" s="59">
        <f>'Гемодиализ '!D89</f>
        <v>0</v>
      </c>
      <c r="Q89" s="59">
        <f>'Мед.реаб.(АПУ,ДС,КС) '!D89</f>
        <v>0</v>
      </c>
      <c r="R89" s="59">
        <f t="shared" si="6"/>
        <v>2009740355</v>
      </c>
      <c r="S89" s="166"/>
    </row>
    <row r="90" spans="1:19" s="1" customFormat="1" ht="24" x14ac:dyDescent="0.2">
      <c r="A90" s="169">
        <v>79</v>
      </c>
      <c r="B90" s="172" t="s">
        <v>146</v>
      </c>
      <c r="C90" s="17" t="s">
        <v>259</v>
      </c>
      <c r="D90" s="59">
        <f>КС!D90</f>
        <v>540637601</v>
      </c>
      <c r="E90" s="59">
        <f>ДС!D90</f>
        <v>210691408</v>
      </c>
      <c r="F90" s="59">
        <f t="shared" si="5"/>
        <v>76499434</v>
      </c>
      <c r="G90" s="59">
        <f>'АПУ профилактика'!D91</f>
        <v>16076498</v>
      </c>
      <c r="H90" s="59">
        <f>ДН!D91</f>
        <v>374785</v>
      </c>
      <c r="I90" s="59">
        <f>'АПУ неотл.пом.'!D90</f>
        <v>14352720</v>
      </c>
      <c r="J90" s="59">
        <f>'АПУ обращения '!D90</f>
        <v>41346862</v>
      </c>
      <c r="K90" s="59">
        <f>'ОДИ ПГГ'!D90</f>
        <v>4039017</v>
      </c>
      <c r="L90" s="59">
        <f>'ОДИ МЗ РБ '!D90</f>
        <v>309552</v>
      </c>
      <c r="M90" s="59">
        <f>'ФАП(02-24) '!D90</f>
        <v>0</v>
      </c>
      <c r="N90" s="59"/>
      <c r="O90" s="59">
        <f>' СМП '!D90</f>
        <v>0</v>
      </c>
      <c r="P90" s="59">
        <f>'Гемодиализ '!D90</f>
        <v>0</v>
      </c>
      <c r="Q90" s="59">
        <f>'Мед.реаб.(АПУ,ДС,КС) '!D90</f>
        <v>0</v>
      </c>
      <c r="R90" s="59">
        <f t="shared" si="6"/>
        <v>827828443</v>
      </c>
      <c r="S90" s="166"/>
    </row>
    <row r="91" spans="1:19" s="1" customFormat="1" ht="36" x14ac:dyDescent="0.2">
      <c r="A91" s="170"/>
      <c r="B91" s="173"/>
      <c r="C91" s="10" t="s">
        <v>358</v>
      </c>
      <c r="D91" s="59">
        <f>КС!D91</f>
        <v>0</v>
      </c>
      <c r="E91" s="59">
        <f>ДС!D91</f>
        <v>5901568</v>
      </c>
      <c r="F91" s="59">
        <f t="shared" si="5"/>
        <v>29377239.130000003</v>
      </c>
      <c r="G91" s="59">
        <f>'АПУ профилактика'!D92</f>
        <v>11813130</v>
      </c>
      <c r="H91" s="59">
        <f>ДН!D92</f>
        <v>374785</v>
      </c>
      <c r="I91" s="59">
        <f>'АПУ неотл.пом.'!D91</f>
        <v>2904992.1300000008</v>
      </c>
      <c r="J91" s="59">
        <f>'АПУ обращения '!D91</f>
        <v>9935763</v>
      </c>
      <c r="K91" s="59">
        <f>'ОДИ ПГГ'!D91</f>
        <v>4039017</v>
      </c>
      <c r="L91" s="59">
        <f>'ОДИ МЗ РБ '!D91</f>
        <v>309552</v>
      </c>
      <c r="M91" s="59">
        <f>'ФАП(02-24) '!D91</f>
        <v>0</v>
      </c>
      <c r="N91" s="59"/>
      <c r="O91" s="59">
        <f>' СМП '!D91</f>
        <v>0</v>
      </c>
      <c r="P91" s="59">
        <f>'Гемодиализ '!D91</f>
        <v>0</v>
      </c>
      <c r="Q91" s="59">
        <f>'Мед.реаб.(АПУ,ДС,КС) '!D91</f>
        <v>0</v>
      </c>
      <c r="R91" s="59">
        <f t="shared" si="6"/>
        <v>35278807.130000003</v>
      </c>
      <c r="S91" s="166"/>
    </row>
    <row r="92" spans="1:19" s="1" customFormat="1" ht="24" x14ac:dyDescent="0.2">
      <c r="A92" s="170"/>
      <c r="B92" s="173"/>
      <c r="C92" s="10" t="s">
        <v>260</v>
      </c>
      <c r="D92" s="59">
        <f>КС!D92</f>
        <v>0</v>
      </c>
      <c r="E92" s="59">
        <f>ДС!D92</f>
        <v>0</v>
      </c>
      <c r="F92" s="59">
        <f t="shared" si="5"/>
        <v>12025309</v>
      </c>
      <c r="G92" s="59">
        <f>'АПУ профилактика'!D93</f>
        <v>2455128</v>
      </c>
      <c r="H92" s="59">
        <f>ДН!D93</f>
        <v>0</v>
      </c>
      <c r="I92" s="59">
        <f>'АПУ неотл.пом.'!D92</f>
        <v>0</v>
      </c>
      <c r="J92" s="59">
        <f>'АПУ обращения '!D92</f>
        <v>9570181</v>
      </c>
      <c r="K92" s="59">
        <f>'ОДИ ПГГ'!D92</f>
        <v>0</v>
      </c>
      <c r="L92" s="59">
        <f>'ОДИ МЗ РБ '!D92</f>
        <v>0</v>
      </c>
      <c r="M92" s="59">
        <f>'ФАП(02-24) '!D92</f>
        <v>0</v>
      </c>
      <c r="N92" s="59"/>
      <c r="O92" s="59">
        <f>' СМП '!D92</f>
        <v>0</v>
      </c>
      <c r="P92" s="59">
        <f>'Гемодиализ '!D92</f>
        <v>0</v>
      </c>
      <c r="Q92" s="59">
        <f>'Мед.реаб.(АПУ,ДС,КС) '!D92</f>
        <v>0</v>
      </c>
      <c r="R92" s="59">
        <f t="shared" si="6"/>
        <v>12025309</v>
      </c>
      <c r="S92" s="166"/>
    </row>
    <row r="93" spans="1:19" s="1" customFormat="1" ht="36" x14ac:dyDescent="0.2">
      <c r="A93" s="171"/>
      <c r="B93" s="174"/>
      <c r="C93" s="28" t="s">
        <v>359</v>
      </c>
      <c r="D93" s="59">
        <f>КС!D93</f>
        <v>540637601</v>
      </c>
      <c r="E93" s="59">
        <f>ДС!D93</f>
        <v>204789840</v>
      </c>
      <c r="F93" s="59">
        <f t="shared" si="5"/>
        <v>35096885.869999997</v>
      </c>
      <c r="G93" s="59">
        <f>'АПУ профилактика'!D94</f>
        <v>1808240</v>
      </c>
      <c r="H93" s="59">
        <f>ДН!D94</f>
        <v>0</v>
      </c>
      <c r="I93" s="59">
        <f>'АПУ неотл.пом.'!D93</f>
        <v>11447727.869999999</v>
      </c>
      <c r="J93" s="59">
        <f>'АПУ обращения '!D93</f>
        <v>21840918</v>
      </c>
      <c r="K93" s="59">
        <f>'ОДИ ПГГ'!D93</f>
        <v>0</v>
      </c>
      <c r="L93" s="59">
        <f>'ОДИ МЗ РБ '!D93</f>
        <v>0</v>
      </c>
      <c r="M93" s="59">
        <f>'ФАП(02-24) '!D93</f>
        <v>0</v>
      </c>
      <c r="N93" s="59"/>
      <c r="O93" s="59">
        <f>' СМП '!D93</f>
        <v>0</v>
      </c>
      <c r="P93" s="59">
        <f>'Гемодиализ '!D93</f>
        <v>0</v>
      </c>
      <c r="Q93" s="59">
        <f>'Мед.реаб.(АПУ,ДС,КС) '!D93</f>
        <v>0</v>
      </c>
      <c r="R93" s="59">
        <f t="shared" si="6"/>
        <v>780524326.87</v>
      </c>
      <c r="S93" s="166"/>
    </row>
    <row r="94" spans="1:19" s="1" customFormat="1" ht="24" x14ac:dyDescent="0.2">
      <c r="A94" s="25">
        <v>80</v>
      </c>
      <c r="B94" s="14" t="s">
        <v>147</v>
      </c>
      <c r="C94" s="10" t="s">
        <v>51</v>
      </c>
      <c r="D94" s="59">
        <f>КС!D94</f>
        <v>0</v>
      </c>
      <c r="E94" s="59">
        <f>ДС!D94</f>
        <v>0</v>
      </c>
      <c r="F94" s="59">
        <f t="shared" si="5"/>
        <v>3602938</v>
      </c>
      <c r="G94" s="59">
        <f>'АПУ профилактика'!D95</f>
        <v>1734651</v>
      </c>
      <c r="H94" s="59">
        <f>ДН!D95</f>
        <v>0</v>
      </c>
      <c r="I94" s="59">
        <f>'АПУ неотл.пом.'!D94</f>
        <v>0</v>
      </c>
      <c r="J94" s="59">
        <f>'АПУ обращения '!D94</f>
        <v>1868287</v>
      </c>
      <c r="K94" s="59">
        <f>'ОДИ ПГГ'!D94</f>
        <v>0</v>
      </c>
      <c r="L94" s="59">
        <f>'ОДИ МЗ РБ '!D94</f>
        <v>0</v>
      </c>
      <c r="M94" s="59">
        <f>'ФАП(02-24) '!D94</f>
        <v>0</v>
      </c>
      <c r="N94" s="59"/>
      <c r="O94" s="59">
        <f>' СМП '!D94</f>
        <v>0</v>
      </c>
      <c r="P94" s="59">
        <f>'Гемодиализ '!D94</f>
        <v>0</v>
      </c>
      <c r="Q94" s="59">
        <f>'Мед.реаб.(АПУ,ДС,КС) '!D94</f>
        <v>0</v>
      </c>
      <c r="R94" s="59">
        <f t="shared" si="6"/>
        <v>3602938</v>
      </c>
      <c r="S94" s="166"/>
    </row>
    <row r="95" spans="1:19" s="1" customFormat="1" x14ac:dyDescent="0.2">
      <c r="A95" s="25">
        <v>81</v>
      </c>
      <c r="B95" s="14" t="s">
        <v>148</v>
      </c>
      <c r="C95" s="10" t="s">
        <v>149</v>
      </c>
      <c r="D95" s="59">
        <f>КС!D95</f>
        <v>0</v>
      </c>
      <c r="E95" s="59">
        <f>ДС!D95</f>
        <v>3256656</v>
      </c>
      <c r="F95" s="59">
        <f t="shared" si="5"/>
        <v>26753079</v>
      </c>
      <c r="G95" s="59">
        <f>'АПУ профилактика'!D96</f>
        <v>10093048</v>
      </c>
      <c r="H95" s="59">
        <f>ДН!D96</f>
        <v>4491924</v>
      </c>
      <c r="I95" s="59">
        <f>'АПУ неотл.пом.'!D95</f>
        <v>2327459</v>
      </c>
      <c r="J95" s="59">
        <f>'АПУ обращения '!D95</f>
        <v>9357192</v>
      </c>
      <c r="K95" s="59">
        <f>'ОДИ ПГГ'!D95</f>
        <v>483456</v>
      </c>
      <c r="L95" s="59">
        <f>'ОДИ МЗ РБ '!D95</f>
        <v>0</v>
      </c>
      <c r="M95" s="59">
        <f>'ФАП(02-24) '!D95</f>
        <v>0</v>
      </c>
      <c r="N95" s="59"/>
      <c r="O95" s="59">
        <f>' СМП '!D95</f>
        <v>0</v>
      </c>
      <c r="P95" s="59">
        <f>'Гемодиализ '!D95</f>
        <v>0</v>
      </c>
      <c r="Q95" s="59">
        <f>'Мед.реаб.(АПУ,ДС,КС) '!D95</f>
        <v>0</v>
      </c>
      <c r="R95" s="59">
        <f t="shared" si="6"/>
        <v>30009735</v>
      </c>
      <c r="S95" s="166"/>
    </row>
    <row r="96" spans="1:19" s="1" customFormat="1" x14ac:dyDescent="0.2">
      <c r="A96" s="25">
        <v>82</v>
      </c>
      <c r="B96" s="26" t="s">
        <v>150</v>
      </c>
      <c r="C96" s="10" t="s">
        <v>151</v>
      </c>
      <c r="D96" s="59">
        <f>КС!D96</f>
        <v>184104800</v>
      </c>
      <c r="E96" s="59">
        <f>ДС!D96</f>
        <v>18968525</v>
      </c>
      <c r="F96" s="59">
        <f t="shared" si="5"/>
        <v>166000890</v>
      </c>
      <c r="G96" s="59">
        <f>'АПУ профилактика'!D97</f>
        <v>58462307</v>
      </c>
      <c r="H96" s="59">
        <f>ДН!D97</f>
        <v>25318590</v>
      </c>
      <c r="I96" s="59">
        <f>'АПУ неотл.пом.'!D96</f>
        <v>9119727</v>
      </c>
      <c r="J96" s="59">
        <f>'АПУ обращения '!D96</f>
        <v>58727873</v>
      </c>
      <c r="K96" s="59">
        <f>'ОДИ ПГГ'!D96</f>
        <v>14372393</v>
      </c>
      <c r="L96" s="59">
        <f>'ОДИ МЗ РБ '!D96</f>
        <v>0</v>
      </c>
      <c r="M96" s="59">
        <f>'ФАП(02-24) '!D96</f>
        <v>0</v>
      </c>
      <c r="N96" s="59"/>
      <c r="O96" s="59">
        <f>' СМП '!D96</f>
        <v>0</v>
      </c>
      <c r="P96" s="59">
        <f>'Гемодиализ '!D96</f>
        <v>0</v>
      </c>
      <c r="Q96" s="59">
        <f>'Мед.реаб.(АПУ,ДС,КС) '!D96</f>
        <v>56499020</v>
      </c>
      <c r="R96" s="59">
        <f t="shared" si="6"/>
        <v>425573235</v>
      </c>
      <c r="S96" s="166"/>
    </row>
    <row r="97" spans="1:19" s="1" customFormat="1" x14ac:dyDescent="0.2">
      <c r="A97" s="25">
        <v>83</v>
      </c>
      <c r="B97" s="14" t="s">
        <v>152</v>
      </c>
      <c r="C97" s="10" t="s">
        <v>28</v>
      </c>
      <c r="D97" s="59">
        <f>КС!D97</f>
        <v>37862352</v>
      </c>
      <c r="E97" s="59">
        <f>ДС!D97</f>
        <v>9634572</v>
      </c>
      <c r="F97" s="59">
        <f t="shared" si="5"/>
        <v>136946354</v>
      </c>
      <c r="G97" s="59">
        <f>'АПУ профилактика'!D98</f>
        <v>37103538</v>
      </c>
      <c r="H97" s="59">
        <f>ДН!D98</f>
        <v>9559317</v>
      </c>
      <c r="I97" s="59">
        <f>'АПУ неотл.пом.'!D97</f>
        <v>7264927</v>
      </c>
      <c r="J97" s="59">
        <f>'АПУ обращения '!D97</f>
        <v>34387831</v>
      </c>
      <c r="K97" s="59">
        <f>'ОДИ ПГГ'!D97</f>
        <v>1334886</v>
      </c>
      <c r="L97" s="59">
        <f>'ОДИ МЗ РБ '!D97</f>
        <v>0</v>
      </c>
      <c r="M97" s="59">
        <f>'ФАП(02-24) '!D97</f>
        <v>47295855</v>
      </c>
      <c r="N97" s="59"/>
      <c r="O97" s="59">
        <f>' СМП '!D97</f>
        <v>0</v>
      </c>
      <c r="P97" s="59">
        <f>'Гемодиализ '!D97</f>
        <v>0</v>
      </c>
      <c r="Q97" s="59">
        <f>'Мед.реаб.(АПУ,ДС,КС) '!D97</f>
        <v>817700</v>
      </c>
      <c r="R97" s="59">
        <f t="shared" si="6"/>
        <v>185260978</v>
      </c>
      <c r="S97" s="166"/>
    </row>
    <row r="98" spans="1:19" s="1" customFormat="1" x14ac:dyDescent="0.2">
      <c r="A98" s="25">
        <v>84</v>
      </c>
      <c r="B98" s="26" t="s">
        <v>153</v>
      </c>
      <c r="C98" s="10" t="s">
        <v>12</v>
      </c>
      <c r="D98" s="59">
        <f>КС!D98</f>
        <v>41092552</v>
      </c>
      <c r="E98" s="59">
        <f>ДС!D98</f>
        <v>9932995</v>
      </c>
      <c r="F98" s="59">
        <f t="shared" si="5"/>
        <v>123414930</v>
      </c>
      <c r="G98" s="59">
        <f>'АПУ профилактика'!D99</f>
        <v>39307105</v>
      </c>
      <c r="H98" s="59">
        <f>ДН!D99</f>
        <v>9366201</v>
      </c>
      <c r="I98" s="59">
        <f>'АПУ неотл.пом.'!D98</f>
        <v>5807912</v>
      </c>
      <c r="J98" s="59">
        <f>'АПУ обращения '!D98</f>
        <v>37159804</v>
      </c>
      <c r="K98" s="59">
        <f>'ОДИ ПГГ'!D98</f>
        <v>898883</v>
      </c>
      <c r="L98" s="59">
        <f>'ОДИ МЗ РБ '!D98</f>
        <v>0</v>
      </c>
      <c r="M98" s="59">
        <f>'ФАП(02-24) '!D98</f>
        <v>30875025</v>
      </c>
      <c r="N98" s="59"/>
      <c r="O98" s="59">
        <f>' СМП '!D98</f>
        <v>0</v>
      </c>
      <c r="P98" s="59">
        <f>'Гемодиализ '!D98</f>
        <v>0</v>
      </c>
      <c r="Q98" s="59">
        <f>'Мед.реаб.(АПУ,ДС,КС) '!D98</f>
        <v>1184694</v>
      </c>
      <c r="R98" s="59">
        <f t="shared" si="6"/>
        <v>175625171</v>
      </c>
      <c r="S98" s="166"/>
    </row>
    <row r="99" spans="1:19" s="1" customFormat="1" x14ac:dyDescent="0.2">
      <c r="A99" s="25">
        <v>85</v>
      </c>
      <c r="B99" s="26" t="s">
        <v>154</v>
      </c>
      <c r="C99" s="10" t="s">
        <v>27</v>
      </c>
      <c r="D99" s="59">
        <f>КС!D99</f>
        <v>100842406</v>
      </c>
      <c r="E99" s="59">
        <f>ДС!D99</f>
        <v>25657802</v>
      </c>
      <c r="F99" s="59">
        <f t="shared" si="5"/>
        <v>287483389</v>
      </c>
      <c r="G99" s="59">
        <f>'АПУ профилактика'!D100</f>
        <v>110794522</v>
      </c>
      <c r="H99" s="59">
        <f>ДН!D100</f>
        <v>30712712</v>
      </c>
      <c r="I99" s="59">
        <f>'АПУ неотл.пом.'!D99</f>
        <v>20540109</v>
      </c>
      <c r="J99" s="59">
        <f>'АПУ обращения '!D99</f>
        <v>90800179</v>
      </c>
      <c r="K99" s="59">
        <f>'ОДИ ПГГ'!D99</f>
        <v>6542832</v>
      </c>
      <c r="L99" s="59">
        <f>'ОДИ МЗ РБ '!D99</f>
        <v>0</v>
      </c>
      <c r="M99" s="59">
        <f>'ФАП(02-24) '!D99</f>
        <v>28093035</v>
      </c>
      <c r="N99" s="59"/>
      <c r="O99" s="59">
        <f>' СМП '!D99</f>
        <v>0</v>
      </c>
      <c r="P99" s="59">
        <f>'Гемодиализ '!D99</f>
        <v>0</v>
      </c>
      <c r="Q99" s="59">
        <f>'Мед.реаб.(АПУ,ДС,КС) '!D99</f>
        <v>0</v>
      </c>
      <c r="R99" s="59">
        <f t="shared" si="6"/>
        <v>413983597</v>
      </c>
      <c r="S99" s="166"/>
    </row>
    <row r="100" spans="1:19" s="1" customFormat="1" x14ac:dyDescent="0.2">
      <c r="A100" s="25">
        <v>86</v>
      </c>
      <c r="B100" s="14" t="s">
        <v>155</v>
      </c>
      <c r="C100" s="10" t="s">
        <v>45</v>
      </c>
      <c r="D100" s="59">
        <f>КС!D100</f>
        <v>49944066</v>
      </c>
      <c r="E100" s="59">
        <f>ДС!D100</f>
        <v>12589816</v>
      </c>
      <c r="F100" s="59">
        <f t="shared" si="5"/>
        <v>152523326</v>
      </c>
      <c r="G100" s="59">
        <f>'АПУ профилактика'!D101</f>
        <v>48034830</v>
      </c>
      <c r="H100" s="59">
        <f>ДН!D101</f>
        <v>13026080</v>
      </c>
      <c r="I100" s="59">
        <f>'АПУ неотл.пом.'!D100</f>
        <v>8686310</v>
      </c>
      <c r="J100" s="59">
        <f>'АПУ обращения '!D100</f>
        <v>43142898</v>
      </c>
      <c r="K100" s="59">
        <f>'ОДИ ПГГ'!D100</f>
        <v>3619609</v>
      </c>
      <c r="L100" s="59">
        <f>'ОДИ МЗ РБ '!D100</f>
        <v>0</v>
      </c>
      <c r="M100" s="59">
        <f>'ФАП(02-24) '!D100</f>
        <v>36013599</v>
      </c>
      <c r="N100" s="59"/>
      <c r="O100" s="59">
        <f>' СМП '!D100</f>
        <v>0</v>
      </c>
      <c r="P100" s="59">
        <f>'Гемодиализ '!D100</f>
        <v>0</v>
      </c>
      <c r="Q100" s="59">
        <f>'Мед.реаб.(АПУ,ДС,КС) '!D100</f>
        <v>0</v>
      </c>
      <c r="R100" s="59">
        <f t="shared" si="6"/>
        <v>215057208</v>
      </c>
      <c r="S100" s="166"/>
    </row>
    <row r="101" spans="1:19" s="1" customFormat="1" x14ac:dyDescent="0.2">
      <c r="A101" s="25">
        <v>87</v>
      </c>
      <c r="B101" s="14" t="s">
        <v>156</v>
      </c>
      <c r="C101" s="10" t="s">
        <v>33</v>
      </c>
      <c r="D101" s="59">
        <f>КС!D101</f>
        <v>80481209</v>
      </c>
      <c r="E101" s="59">
        <f>ДС!D101</f>
        <v>15639482</v>
      </c>
      <c r="F101" s="59">
        <f t="shared" si="5"/>
        <v>200382203</v>
      </c>
      <c r="G101" s="59">
        <f>'АПУ профилактика'!D102</f>
        <v>57703628</v>
      </c>
      <c r="H101" s="59">
        <f>ДН!D102</f>
        <v>18191622</v>
      </c>
      <c r="I101" s="59">
        <f>'АПУ неотл.пом.'!D101</f>
        <v>10258579</v>
      </c>
      <c r="J101" s="59">
        <f>'АПУ обращения '!D101</f>
        <v>54827936</v>
      </c>
      <c r="K101" s="59">
        <f>'ОДИ ПГГ'!D101</f>
        <v>5098800</v>
      </c>
      <c r="L101" s="59">
        <f>'ОДИ МЗ РБ '!D101</f>
        <v>0</v>
      </c>
      <c r="M101" s="59">
        <f>'ФАП(02-24) '!D101</f>
        <v>54301638</v>
      </c>
      <c r="N101" s="59"/>
      <c r="O101" s="59">
        <f>' СМП '!D101</f>
        <v>0</v>
      </c>
      <c r="P101" s="59">
        <f>'Гемодиализ '!D101</f>
        <v>0</v>
      </c>
      <c r="Q101" s="59">
        <f>'Мед.реаб.(АПУ,ДС,КС) '!D101</f>
        <v>954647</v>
      </c>
      <c r="R101" s="59">
        <f t="shared" si="6"/>
        <v>297457541</v>
      </c>
      <c r="S101" s="166"/>
    </row>
    <row r="102" spans="1:19" s="1" customFormat="1" x14ac:dyDescent="0.2">
      <c r="A102" s="25">
        <v>88</v>
      </c>
      <c r="B102" s="12" t="s">
        <v>157</v>
      </c>
      <c r="C102" s="10" t="s">
        <v>29</v>
      </c>
      <c r="D102" s="59">
        <f>КС!D102</f>
        <v>67070634</v>
      </c>
      <c r="E102" s="59">
        <f>ДС!D102</f>
        <v>33901438</v>
      </c>
      <c r="F102" s="59">
        <f t="shared" si="5"/>
        <v>377537727</v>
      </c>
      <c r="G102" s="59">
        <f>'АПУ профилактика'!D103</f>
        <v>131693725</v>
      </c>
      <c r="H102" s="59">
        <f>ДН!D103</f>
        <v>29341433</v>
      </c>
      <c r="I102" s="59">
        <f>'АПУ неотл.пом.'!D102</f>
        <v>25103835</v>
      </c>
      <c r="J102" s="59">
        <f>'АПУ обращения '!D102</f>
        <v>126034609</v>
      </c>
      <c r="K102" s="59">
        <f>'ОДИ ПГГ'!D102</f>
        <v>1136706</v>
      </c>
      <c r="L102" s="59">
        <f>'ОДИ МЗ РБ '!D102</f>
        <v>0</v>
      </c>
      <c r="M102" s="59">
        <f>'ФАП(02-24) '!D102</f>
        <v>64227419</v>
      </c>
      <c r="N102" s="59"/>
      <c r="O102" s="59">
        <f>' СМП '!D102</f>
        <v>0</v>
      </c>
      <c r="P102" s="59">
        <f>'Гемодиализ '!D102</f>
        <v>0</v>
      </c>
      <c r="Q102" s="59">
        <f>'Мед.реаб.(АПУ,ДС,КС) '!D102</f>
        <v>0</v>
      </c>
      <c r="R102" s="59">
        <f t="shared" si="6"/>
        <v>478509799</v>
      </c>
      <c r="S102" s="166"/>
    </row>
    <row r="103" spans="1:19" s="1" customFormat="1" x14ac:dyDescent="0.2">
      <c r="A103" s="25">
        <v>89</v>
      </c>
      <c r="B103" s="12" t="s">
        <v>158</v>
      </c>
      <c r="C103" s="10" t="s">
        <v>30</v>
      </c>
      <c r="D103" s="59">
        <f>КС!D103</f>
        <v>104147555</v>
      </c>
      <c r="E103" s="59">
        <f>ДС!D103</f>
        <v>27382858</v>
      </c>
      <c r="F103" s="59">
        <f t="shared" si="5"/>
        <v>301327267.74000001</v>
      </c>
      <c r="G103" s="59">
        <f>'АПУ профилактика'!D104</f>
        <v>105877286</v>
      </c>
      <c r="H103" s="59">
        <f>ДН!D104</f>
        <v>26815034</v>
      </c>
      <c r="I103" s="59">
        <f>'АПУ неотл.пом.'!D103</f>
        <v>19822682</v>
      </c>
      <c r="J103" s="59">
        <f>'АПУ обращения '!D103</f>
        <v>84581938.74000001</v>
      </c>
      <c r="K103" s="59">
        <f>'ОДИ ПГГ'!D103</f>
        <v>3288826</v>
      </c>
      <c r="L103" s="59">
        <f>'ОДИ МЗ РБ '!D103</f>
        <v>0</v>
      </c>
      <c r="M103" s="59">
        <f>'ФАП(02-24) '!D103</f>
        <v>60941501</v>
      </c>
      <c r="N103" s="59"/>
      <c r="O103" s="59">
        <f>' СМП '!D103</f>
        <v>0</v>
      </c>
      <c r="P103" s="59">
        <f>'Гемодиализ '!D103</f>
        <v>0</v>
      </c>
      <c r="Q103" s="59">
        <f>'Мед.реаб.(АПУ,ДС,КС) '!D103</f>
        <v>0</v>
      </c>
      <c r="R103" s="59">
        <f t="shared" si="6"/>
        <v>432857680.74000001</v>
      </c>
      <c r="S103" s="166"/>
    </row>
    <row r="104" spans="1:19" s="1" customFormat="1" x14ac:dyDescent="0.2">
      <c r="A104" s="25">
        <v>90</v>
      </c>
      <c r="B104" s="26" t="s">
        <v>159</v>
      </c>
      <c r="C104" s="10" t="s">
        <v>14</v>
      </c>
      <c r="D104" s="59">
        <f>КС!D104</f>
        <v>33145122</v>
      </c>
      <c r="E104" s="59">
        <f>ДС!D104</f>
        <v>9072286</v>
      </c>
      <c r="F104" s="59">
        <f t="shared" si="5"/>
        <v>112673766</v>
      </c>
      <c r="G104" s="59">
        <f>'АПУ профилактика'!D105</f>
        <v>35862085</v>
      </c>
      <c r="H104" s="59">
        <f>ДН!D105</f>
        <v>10312548</v>
      </c>
      <c r="I104" s="59">
        <f>'АПУ неотл.пом.'!D104</f>
        <v>6884255</v>
      </c>
      <c r="J104" s="59">
        <f>'АПУ обращения '!D104</f>
        <v>30205991</v>
      </c>
      <c r="K104" s="59">
        <f>'ОДИ ПГГ'!D104</f>
        <v>1159946</v>
      </c>
      <c r="L104" s="59">
        <f>'ОДИ МЗ РБ '!D104</f>
        <v>0</v>
      </c>
      <c r="M104" s="59">
        <f>'ФАП(02-24) '!D104</f>
        <v>28248941</v>
      </c>
      <c r="N104" s="59"/>
      <c r="O104" s="59">
        <f>' СМП '!D104</f>
        <v>0</v>
      </c>
      <c r="P104" s="59">
        <f>'Гемодиализ '!D104</f>
        <v>0</v>
      </c>
      <c r="Q104" s="59">
        <f>'Мед.реаб.(АПУ,ДС,КС) '!D104</f>
        <v>0</v>
      </c>
      <c r="R104" s="59">
        <f t="shared" si="6"/>
        <v>154891174</v>
      </c>
      <c r="S104" s="166"/>
    </row>
    <row r="105" spans="1:19" s="1" customFormat="1" x14ac:dyDescent="0.2">
      <c r="A105" s="25">
        <v>91</v>
      </c>
      <c r="B105" s="12" t="s">
        <v>160</v>
      </c>
      <c r="C105" s="10" t="s">
        <v>31</v>
      </c>
      <c r="D105" s="59">
        <f>КС!D105</f>
        <v>49577278</v>
      </c>
      <c r="E105" s="59">
        <f>ДС!D105</f>
        <v>14649273</v>
      </c>
      <c r="F105" s="59">
        <f t="shared" si="5"/>
        <v>183986011</v>
      </c>
      <c r="G105" s="59">
        <f>'АПУ профилактика'!D106</f>
        <v>55612401</v>
      </c>
      <c r="H105" s="59">
        <f>ДН!D106</f>
        <v>17266948</v>
      </c>
      <c r="I105" s="59">
        <f>'АПУ неотл.пом.'!D105</f>
        <v>10359277</v>
      </c>
      <c r="J105" s="59">
        <f>'АПУ обращения '!D105</f>
        <v>53772147</v>
      </c>
      <c r="K105" s="59">
        <f>'ОДИ ПГГ'!D105</f>
        <v>1813419</v>
      </c>
      <c r="L105" s="59">
        <f>'ОДИ МЗ РБ '!D105</f>
        <v>0</v>
      </c>
      <c r="M105" s="59">
        <f>'ФАП(02-24) '!D105</f>
        <v>45161819</v>
      </c>
      <c r="N105" s="59"/>
      <c r="O105" s="59">
        <f>' СМП '!D105</f>
        <v>0</v>
      </c>
      <c r="P105" s="59">
        <f>'Гемодиализ '!D105</f>
        <v>0</v>
      </c>
      <c r="Q105" s="59">
        <f>'Мед.реаб.(АПУ,ДС,КС) '!D105</f>
        <v>0</v>
      </c>
      <c r="R105" s="59">
        <f t="shared" si="6"/>
        <v>248212562</v>
      </c>
      <c r="S105" s="166"/>
    </row>
    <row r="106" spans="1:19" s="1" customFormat="1" ht="12" customHeight="1" x14ac:dyDescent="0.2">
      <c r="A106" s="25">
        <v>92</v>
      </c>
      <c r="B106" s="12" t="s">
        <v>161</v>
      </c>
      <c r="C106" s="10" t="s">
        <v>15</v>
      </c>
      <c r="D106" s="59">
        <f>КС!D106</f>
        <v>96984652</v>
      </c>
      <c r="E106" s="59">
        <f>ДС!D106</f>
        <v>14337501</v>
      </c>
      <c r="F106" s="59">
        <f t="shared" si="5"/>
        <v>173465686</v>
      </c>
      <c r="G106" s="59">
        <f>'АПУ профилактика'!D107</f>
        <v>52304896</v>
      </c>
      <c r="H106" s="59">
        <f>ДН!D107</f>
        <v>13461492</v>
      </c>
      <c r="I106" s="59">
        <f>'АПУ неотл.пом.'!D106</f>
        <v>10254232</v>
      </c>
      <c r="J106" s="59">
        <f>'АПУ обращения '!D106</f>
        <v>48872309</v>
      </c>
      <c r="K106" s="59">
        <f>'ОДИ ПГГ'!D106</f>
        <v>1913340</v>
      </c>
      <c r="L106" s="59">
        <f>'ОДИ МЗ РБ '!D106</f>
        <v>0</v>
      </c>
      <c r="M106" s="59">
        <f>'ФАП(02-24) '!D106</f>
        <v>46659417</v>
      </c>
      <c r="N106" s="59"/>
      <c r="O106" s="59">
        <f>' СМП '!D106</f>
        <v>0</v>
      </c>
      <c r="P106" s="59">
        <f>'Гемодиализ '!D106</f>
        <v>0</v>
      </c>
      <c r="Q106" s="59">
        <f>'Мед.реаб.(АПУ,ДС,КС) '!D106</f>
        <v>0</v>
      </c>
      <c r="R106" s="59">
        <f t="shared" ref="R106:R134" si="7">D106+E106+F106+O106+P106+Q106</f>
        <v>284787839</v>
      </c>
      <c r="S106" s="166"/>
    </row>
    <row r="107" spans="1:19" s="22" customFormat="1" x14ac:dyDescent="0.2">
      <c r="A107" s="25">
        <v>93</v>
      </c>
      <c r="B107" s="24" t="s">
        <v>162</v>
      </c>
      <c r="C107" s="21" t="s">
        <v>13</v>
      </c>
      <c r="D107" s="59">
        <f>КС!D107</f>
        <v>212177376</v>
      </c>
      <c r="E107" s="59">
        <f>ДС!D107</f>
        <v>18716364</v>
      </c>
      <c r="F107" s="59">
        <f t="shared" si="5"/>
        <v>205590075</v>
      </c>
      <c r="G107" s="59">
        <f>'АПУ профилактика'!D108</f>
        <v>76481598</v>
      </c>
      <c r="H107" s="59">
        <f>ДН!D108</f>
        <v>15713542</v>
      </c>
      <c r="I107" s="59">
        <f>'АПУ неотл.пом.'!D107</f>
        <v>10471825</v>
      </c>
      <c r="J107" s="59">
        <f>'АПУ обращения '!D107</f>
        <v>62257163</v>
      </c>
      <c r="K107" s="59">
        <f>'ОДИ ПГГ'!D107</f>
        <v>13448563</v>
      </c>
      <c r="L107" s="59">
        <f>'ОДИ МЗ РБ '!D107</f>
        <v>1194000</v>
      </c>
      <c r="M107" s="59">
        <f>'ФАП(02-24) '!D107</f>
        <v>26023384</v>
      </c>
      <c r="N107" s="62"/>
      <c r="O107" s="59">
        <f>' СМП '!D107</f>
        <v>113940469</v>
      </c>
      <c r="P107" s="59">
        <f>'Гемодиализ '!D107</f>
        <v>0</v>
      </c>
      <c r="Q107" s="59">
        <f>'Мед.реаб.(АПУ,ДС,КС) '!D107</f>
        <v>19282946</v>
      </c>
      <c r="R107" s="59">
        <f t="shared" si="7"/>
        <v>569707230</v>
      </c>
      <c r="S107" s="166"/>
    </row>
    <row r="108" spans="1:19" s="1" customFormat="1" x14ac:dyDescent="0.2">
      <c r="A108" s="25">
        <v>94</v>
      </c>
      <c r="B108" s="26" t="s">
        <v>163</v>
      </c>
      <c r="C108" s="10" t="s">
        <v>32</v>
      </c>
      <c r="D108" s="59">
        <f>КС!D108</f>
        <v>42681002</v>
      </c>
      <c r="E108" s="59">
        <f>ДС!D108</f>
        <v>11402529</v>
      </c>
      <c r="F108" s="59">
        <f t="shared" si="5"/>
        <v>125133506</v>
      </c>
      <c r="G108" s="59">
        <f>'АПУ профилактика'!D109</f>
        <v>42199035</v>
      </c>
      <c r="H108" s="59">
        <f>ДН!D109</f>
        <v>9844995</v>
      </c>
      <c r="I108" s="59">
        <f>'АПУ неотл.пом.'!D108</f>
        <v>7865339</v>
      </c>
      <c r="J108" s="59">
        <f>'АПУ обращения '!D108</f>
        <v>40220109</v>
      </c>
      <c r="K108" s="59">
        <f>'ОДИ ПГГ'!D108</f>
        <v>1255189</v>
      </c>
      <c r="L108" s="59">
        <f>'ОДИ МЗ РБ '!D108</f>
        <v>0</v>
      </c>
      <c r="M108" s="59">
        <f>'ФАП(02-24) '!D108</f>
        <v>23748839</v>
      </c>
      <c r="N108" s="59"/>
      <c r="O108" s="59">
        <f>' СМП '!D108</f>
        <v>0</v>
      </c>
      <c r="P108" s="59">
        <f>'Гемодиализ '!D108</f>
        <v>0</v>
      </c>
      <c r="Q108" s="59">
        <f>'Мед.реаб.(АПУ,ДС,КС) '!D108</f>
        <v>0</v>
      </c>
      <c r="R108" s="59">
        <f t="shared" si="7"/>
        <v>179217037</v>
      </c>
      <c r="S108" s="166"/>
    </row>
    <row r="109" spans="1:19" s="1" customFormat="1" x14ac:dyDescent="0.2">
      <c r="A109" s="25">
        <v>95</v>
      </c>
      <c r="B109" s="26" t="s">
        <v>164</v>
      </c>
      <c r="C109" s="10" t="s">
        <v>55</v>
      </c>
      <c r="D109" s="59">
        <f>КС!D109</f>
        <v>60907649</v>
      </c>
      <c r="E109" s="59">
        <f>ДС!D109</f>
        <v>16066259</v>
      </c>
      <c r="F109" s="59">
        <f t="shared" si="5"/>
        <v>196812183</v>
      </c>
      <c r="G109" s="59">
        <f>'АПУ профилактика'!D110</f>
        <v>59257538</v>
      </c>
      <c r="H109" s="59">
        <f>ДН!D110</f>
        <v>18043673</v>
      </c>
      <c r="I109" s="59">
        <f>'АПУ неотл.пом.'!D109</f>
        <v>11395032</v>
      </c>
      <c r="J109" s="59">
        <f>'АПУ обращения '!D109</f>
        <v>54436384</v>
      </c>
      <c r="K109" s="59">
        <f>'ОДИ ПГГ'!D109</f>
        <v>2213417</v>
      </c>
      <c r="L109" s="59">
        <f>'ОДИ МЗ РБ '!D109</f>
        <v>0</v>
      </c>
      <c r="M109" s="59">
        <f>'ФАП(02-24) '!D109</f>
        <v>51466139</v>
      </c>
      <c r="N109" s="59"/>
      <c r="O109" s="59">
        <f>' СМП '!D109</f>
        <v>0</v>
      </c>
      <c r="P109" s="59">
        <f>'Гемодиализ '!D109</f>
        <v>0</v>
      </c>
      <c r="Q109" s="59">
        <f>'Мед.реаб.(АПУ,ДС,КС) '!D109</f>
        <v>0</v>
      </c>
      <c r="R109" s="59">
        <f t="shared" si="7"/>
        <v>273786091</v>
      </c>
      <c r="S109" s="166"/>
    </row>
    <row r="110" spans="1:19" s="1" customFormat="1" x14ac:dyDescent="0.2">
      <c r="A110" s="25">
        <v>96</v>
      </c>
      <c r="B110" s="12" t="s">
        <v>165</v>
      </c>
      <c r="C110" s="10" t="s">
        <v>34</v>
      </c>
      <c r="D110" s="59">
        <f>КС!D110</f>
        <v>95410229</v>
      </c>
      <c r="E110" s="59">
        <f>ДС!D110</f>
        <v>28510965</v>
      </c>
      <c r="F110" s="59">
        <f t="shared" si="5"/>
        <v>304880211</v>
      </c>
      <c r="G110" s="59">
        <f>'АПУ профилактика'!D111</f>
        <v>103504280</v>
      </c>
      <c r="H110" s="59">
        <f>ДН!D111</f>
        <v>29627714</v>
      </c>
      <c r="I110" s="59">
        <f>'АПУ неотл.пом.'!D110</f>
        <v>18938870</v>
      </c>
      <c r="J110" s="59">
        <f>'АПУ обращения '!D110</f>
        <v>91199453</v>
      </c>
      <c r="K110" s="59">
        <f>'ОДИ ПГГ'!D110</f>
        <v>6198779</v>
      </c>
      <c r="L110" s="59">
        <f>'ОДИ МЗ РБ '!D110</f>
        <v>0</v>
      </c>
      <c r="M110" s="59">
        <f>'ФАП(02-24) '!D110</f>
        <v>55411115</v>
      </c>
      <c r="N110" s="59"/>
      <c r="O110" s="59">
        <f>' СМП '!D110</f>
        <v>0</v>
      </c>
      <c r="P110" s="59">
        <f>'Гемодиализ '!D110</f>
        <v>0</v>
      </c>
      <c r="Q110" s="59">
        <f>'Мед.реаб.(АПУ,ДС,КС) '!D110</f>
        <v>0</v>
      </c>
      <c r="R110" s="59">
        <f t="shared" si="7"/>
        <v>428801405</v>
      </c>
      <c r="S110" s="166"/>
    </row>
    <row r="111" spans="1:19" s="1" customFormat="1" x14ac:dyDescent="0.2">
      <c r="A111" s="25">
        <v>97</v>
      </c>
      <c r="B111" s="14" t="s">
        <v>166</v>
      </c>
      <c r="C111" s="10" t="s">
        <v>229</v>
      </c>
      <c r="D111" s="59">
        <f>КС!D111</f>
        <v>40329489</v>
      </c>
      <c r="E111" s="59">
        <f>ДС!D111</f>
        <v>12511036</v>
      </c>
      <c r="F111" s="59">
        <f t="shared" si="5"/>
        <v>162745072</v>
      </c>
      <c r="G111" s="59">
        <f>'АПУ профилактика'!D112</f>
        <v>45572588</v>
      </c>
      <c r="H111" s="59">
        <f>ДН!D112</f>
        <v>17288336</v>
      </c>
      <c r="I111" s="59">
        <f>'АПУ неотл.пом.'!D111</f>
        <v>9317965</v>
      </c>
      <c r="J111" s="59">
        <f>'АПУ обращения '!D111</f>
        <v>45097129</v>
      </c>
      <c r="K111" s="59">
        <f>'ОДИ ПГГ'!D111</f>
        <v>2701008</v>
      </c>
      <c r="L111" s="59">
        <f>'ОДИ МЗ РБ '!D111</f>
        <v>0</v>
      </c>
      <c r="M111" s="59">
        <f>'ФАП(02-24) '!D111</f>
        <v>42768046</v>
      </c>
      <c r="N111" s="59"/>
      <c r="O111" s="59">
        <f>' СМП '!D111</f>
        <v>0</v>
      </c>
      <c r="P111" s="59">
        <f>'Гемодиализ '!D111</f>
        <v>0</v>
      </c>
      <c r="Q111" s="59">
        <f>'Мед.реаб.(АПУ,ДС,КС) '!D111</f>
        <v>3594686</v>
      </c>
      <c r="R111" s="59">
        <f t="shared" si="7"/>
        <v>219180283</v>
      </c>
      <c r="S111" s="166"/>
    </row>
    <row r="112" spans="1:19" s="1" customFormat="1" ht="13.5" customHeight="1" x14ac:dyDescent="0.2">
      <c r="A112" s="25">
        <v>98</v>
      </c>
      <c r="B112" s="12" t="s">
        <v>167</v>
      </c>
      <c r="C112" s="10" t="s">
        <v>168</v>
      </c>
      <c r="D112" s="59">
        <f>КС!D112</f>
        <v>0</v>
      </c>
      <c r="E112" s="59">
        <f>ДС!D112</f>
        <v>0</v>
      </c>
      <c r="F112" s="59">
        <f t="shared" si="5"/>
        <v>1547187</v>
      </c>
      <c r="G112" s="59">
        <f>'АПУ профилактика'!D113</f>
        <v>1547187</v>
      </c>
      <c r="H112" s="59">
        <f>ДН!D113</f>
        <v>0</v>
      </c>
      <c r="I112" s="59">
        <f>'АПУ неотл.пом.'!D112</f>
        <v>0</v>
      </c>
      <c r="J112" s="59">
        <f>'АПУ обращения '!D112</f>
        <v>0</v>
      </c>
      <c r="K112" s="59">
        <f>'ОДИ ПГГ'!D112</f>
        <v>0</v>
      </c>
      <c r="L112" s="59">
        <f>'ОДИ МЗ РБ '!D112</f>
        <v>0</v>
      </c>
      <c r="M112" s="59">
        <f>'ФАП(02-24) '!D112</f>
        <v>0</v>
      </c>
      <c r="N112" s="59"/>
      <c r="O112" s="59">
        <f>' СМП '!D112</f>
        <v>0</v>
      </c>
      <c r="P112" s="59">
        <f>'Гемодиализ '!D112</f>
        <v>211117293</v>
      </c>
      <c r="Q112" s="59">
        <f>'Мед.реаб.(АПУ,ДС,КС) '!D112</f>
        <v>0</v>
      </c>
      <c r="R112" s="59">
        <f t="shared" si="7"/>
        <v>212664480</v>
      </c>
      <c r="S112" s="166"/>
    </row>
    <row r="113" spans="1:19" s="1" customFormat="1" x14ac:dyDescent="0.2">
      <c r="A113" s="25">
        <v>99</v>
      </c>
      <c r="B113" s="12" t="s">
        <v>169</v>
      </c>
      <c r="C113" s="10" t="s">
        <v>170</v>
      </c>
      <c r="D113" s="59">
        <f>КС!D113</f>
        <v>0</v>
      </c>
      <c r="E113" s="59">
        <f>ДС!D113</f>
        <v>91626599</v>
      </c>
      <c r="F113" s="59">
        <f t="shared" si="5"/>
        <v>0</v>
      </c>
      <c r="G113" s="59">
        <f>'АПУ профилактика'!D114</f>
        <v>0</v>
      </c>
      <c r="H113" s="59">
        <f>ДН!D114</f>
        <v>0</v>
      </c>
      <c r="I113" s="59">
        <f>'АПУ неотл.пом.'!D113</f>
        <v>0</v>
      </c>
      <c r="J113" s="59">
        <f>'АПУ обращения '!D113</f>
        <v>0</v>
      </c>
      <c r="K113" s="59">
        <f>'ОДИ ПГГ'!D113</f>
        <v>0</v>
      </c>
      <c r="L113" s="59">
        <f>'ОДИ МЗ РБ '!D113</f>
        <v>0</v>
      </c>
      <c r="M113" s="59">
        <f>'ФАП(02-24) '!D113</f>
        <v>0</v>
      </c>
      <c r="N113" s="59"/>
      <c r="O113" s="59">
        <f>' СМП '!D113</f>
        <v>0</v>
      </c>
      <c r="P113" s="59">
        <f>'Гемодиализ '!D113</f>
        <v>0</v>
      </c>
      <c r="Q113" s="59">
        <f>'Мед.реаб.(АПУ,ДС,КС) '!D113</f>
        <v>0</v>
      </c>
      <c r="R113" s="59">
        <f t="shared" si="7"/>
        <v>91626599</v>
      </c>
      <c r="S113" s="166"/>
    </row>
    <row r="114" spans="1:19" s="1" customFormat="1" x14ac:dyDescent="0.2">
      <c r="A114" s="25">
        <v>100</v>
      </c>
      <c r="B114" s="26" t="s">
        <v>171</v>
      </c>
      <c r="C114" s="10" t="s">
        <v>172</v>
      </c>
      <c r="D114" s="59">
        <f>КС!D114</f>
        <v>0</v>
      </c>
      <c r="E114" s="59">
        <f>ДС!D114</f>
        <v>224810</v>
      </c>
      <c r="F114" s="59">
        <f t="shared" si="5"/>
        <v>29471</v>
      </c>
      <c r="G114" s="59">
        <f>'АПУ профилактика'!D115</f>
        <v>0</v>
      </c>
      <c r="H114" s="59">
        <f>ДН!D115</f>
        <v>0</v>
      </c>
      <c r="I114" s="59">
        <f>'АПУ неотл.пом.'!D114</f>
        <v>0</v>
      </c>
      <c r="J114" s="59">
        <f>'АПУ обращения '!D114</f>
        <v>29471</v>
      </c>
      <c r="K114" s="59">
        <f>'ОДИ ПГГ'!D114</f>
        <v>0</v>
      </c>
      <c r="L114" s="59">
        <f>'ОДИ МЗ РБ '!D114</f>
        <v>0</v>
      </c>
      <c r="M114" s="59">
        <f>'ФАП(02-24) '!D114</f>
        <v>0</v>
      </c>
      <c r="N114" s="59"/>
      <c r="O114" s="59">
        <f>' СМП '!D114</f>
        <v>0</v>
      </c>
      <c r="P114" s="59">
        <f>'Гемодиализ '!D114</f>
        <v>0</v>
      </c>
      <c r="Q114" s="59">
        <f>'Мед.реаб.(АПУ,ДС,КС) '!D114</f>
        <v>0</v>
      </c>
      <c r="R114" s="59">
        <f t="shared" si="7"/>
        <v>254281</v>
      </c>
      <c r="S114" s="166"/>
    </row>
    <row r="115" spans="1:19" s="1" customFormat="1" ht="12.75" customHeight="1" x14ac:dyDescent="0.2">
      <c r="A115" s="25">
        <v>101</v>
      </c>
      <c r="B115" s="26" t="s">
        <v>173</v>
      </c>
      <c r="C115" s="10" t="s">
        <v>174</v>
      </c>
      <c r="D115" s="59">
        <f>КС!D115</f>
        <v>0</v>
      </c>
      <c r="E115" s="59">
        <f>ДС!D115</f>
        <v>161698</v>
      </c>
      <c r="F115" s="59">
        <f t="shared" si="5"/>
        <v>0</v>
      </c>
      <c r="G115" s="59">
        <f>'АПУ профилактика'!D116</f>
        <v>0</v>
      </c>
      <c r="H115" s="59">
        <f>ДН!D116</f>
        <v>0</v>
      </c>
      <c r="I115" s="59">
        <f>'АПУ неотл.пом.'!D115</f>
        <v>0</v>
      </c>
      <c r="J115" s="59">
        <f>'АПУ обращения '!D115</f>
        <v>0</v>
      </c>
      <c r="K115" s="59">
        <f>'ОДИ ПГГ'!D115</f>
        <v>0</v>
      </c>
      <c r="L115" s="59">
        <f>'ОДИ МЗ РБ '!D115</f>
        <v>0</v>
      </c>
      <c r="M115" s="59">
        <f>'ФАП(02-24) '!D115</f>
        <v>0</v>
      </c>
      <c r="N115" s="59"/>
      <c r="O115" s="59">
        <f>' СМП '!D115</f>
        <v>0</v>
      </c>
      <c r="P115" s="59">
        <f>'Гемодиализ '!D115</f>
        <v>0</v>
      </c>
      <c r="Q115" s="59">
        <f>'Мед.реаб.(АПУ,ДС,КС) '!D115</f>
        <v>0</v>
      </c>
      <c r="R115" s="59">
        <f t="shared" si="7"/>
        <v>161698</v>
      </c>
      <c r="S115" s="166"/>
    </row>
    <row r="116" spans="1:19" s="1" customFormat="1" ht="24" x14ac:dyDescent="0.2">
      <c r="A116" s="25">
        <v>102</v>
      </c>
      <c r="B116" s="26" t="s">
        <v>175</v>
      </c>
      <c r="C116" s="10" t="s">
        <v>176</v>
      </c>
      <c r="D116" s="59">
        <f>КС!D116</f>
        <v>0</v>
      </c>
      <c r="E116" s="59">
        <f>ДС!D116</f>
        <v>305656</v>
      </c>
      <c r="F116" s="59">
        <f t="shared" si="5"/>
        <v>0</v>
      </c>
      <c r="G116" s="59">
        <f>'АПУ профилактика'!D117</f>
        <v>0</v>
      </c>
      <c r="H116" s="59">
        <f>ДН!D117</f>
        <v>0</v>
      </c>
      <c r="I116" s="59">
        <f>'АПУ неотл.пом.'!D116</f>
        <v>0</v>
      </c>
      <c r="J116" s="59">
        <f>'АПУ обращения '!D116</f>
        <v>0</v>
      </c>
      <c r="K116" s="59">
        <f>'ОДИ ПГГ'!D116</f>
        <v>0</v>
      </c>
      <c r="L116" s="59">
        <f>'ОДИ МЗ РБ '!D116</f>
        <v>0</v>
      </c>
      <c r="M116" s="59">
        <f>'ФАП(02-24) '!D116</f>
        <v>0</v>
      </c>
      <c r="N116" s="59"/>
      <c r="O116" s="59">
        <f>' СМП '!D116</f>
        <v>0</v>
      </c>
      <c r="P116" s="59">
        <f>'Гемодиализ '!D116</f>
        <v>0</v>
      </c>
      <c r="Q116" s="59">
        <f>'Мед.реаб.(АПУ,ДС,КС) '!D116</f>
        <v>0</v>
      </c>
      <c r="R116" s="59">
        <f t="shared" si="7"/>
        <v>305656</v>
      </c>
      <c r="S116" s="166"/>
    </row>
    <row r="117" spans="1:19" s="1" customFormat="1" x14ac:dyDescent="0.2">
      <c r="A117" s="25">
        <v>103</v>
      </c>
      <c r="B117" s="26" t="s">
        <v>177</v>
      </c>
      <c r="C117" s="10" t="s">
        <v>178</v>
      </c>
      <c r="D117" s="59">
        <f>КС!D117</f>
        <v>0</v>
      </c>
      <c r="E117" s="59">
        <f>ДС!D117</f>
        <v>0</v>
      </c>
      <c r="F117" s="59">
        <f t="shared" si="5"/>
        <v>3637593</v>
      </c>
      <c r="G117" s="59">
        <f>'АПУ профилактика'!D118</f>
        <v>0</v>
      </c>
      <c r="H117" s="59">
        <f>ДН!D118</f>
        <v>0</v>
      </c>
      <c r="I117" s="59">
        <f>'АПУ неотл.пом.'!D117</f>
        <v>0</v>
      </c>
      <c r="J117" s="59">
        <f>'АПУ обращения '!D117</f>
        <v>0</v>
      </c>
      <c r="K117" s="59">
        <f>'ОДИ ПГГ'!D117</f>
        <v>3637593</v>
      </c>
      <c r="L117" s="59">
        <f>'ОДИ МЗ РБ '!D117</f>
        <v>0</v>
      </c>
      <c r="M117" s="59">
        <f>'ФАП(02-24) '!D117</f>
        <v>0</v>
      </c>
      <c r="N117" s="59"/>
      <c r="O117" s="59">
        <f>' СМП '!D117</f>
        <v>0</v>
      </c>
      <c r="P117" s="59">
        <f>'Гемодиализ '!D117</f>
        <v>0</v>
      </c>
      <c r="Q117" s="59">
        <f>'Мед.реаб.(АПУ,ДС,КС) '!D117</f>
        <v>0</v>
      </c>
      <c r="R117" s="59">
        <f t="shared" si="7"/>
        <v>3637593</v>
      </c>
      <c r="S117" s="166"/>
    </row>
    <row r="118" spans="1:19" s="1" customFormat="1" x14ac:dyDescent="0.2">
      <c r="A118" s="25">
        <v>104</v>
      </c>
      <c r="B118" s="26" t="s">
        <v>179</v>
      </c>
      <c r="C118" s="10" t="s">
        <v>180</v>
      </c>
      <c r="D118" s="59">
        <f>КС!D118</f>
        <v>0</v>
      </c>
      <c r="E118" s="59">
        <f>ДС!D118</f>
        <v>26498501</v>
      </c>
      <c r="F118" s="59">
        <f t="shared" si="5"/>
        <v>5720130</v>
      </c>
      <c r="G118" s="59">
        <f>'АПУ профилактика'!D119</f>
        <v>5720130</v>
      </c>
      <c r="H118" s="59">
        <f>ДН!D119</f>
        <v>0</v>
      </c>
      <c r="I118" s="59">
        <f>'АПУ неотл.пом.'!D118</f>
        <v>0</v>
      </c>
      <c r="J118" s="59">
        <f>'АПУ обращения '!D118</f>
        <v>0</v>
      </c>
      <c r="K118" s="59">
        <f>'ОДИ ПГГ'!D118</f>
        <v>0</v>
      </c>
      <c r="L118" s="59">
        <f>'ОДИ МЗ РБ '!D118</f>
        <v>0</v>
      </c>
      <c r="M118" s="59">
        <f>'ФАП(02-24) '!D118</f>
        <v>0</v>
      </c>
      <c r="N118" s="59"/>
      <c r="O118" s="59">
        <f>' СМП '!D118</f>
        <v>0</v>
      </c>
      <c r="P118" s="59">
        <f>'Гемодиализ '!D118</f>
        <v>798146571</v>
      </c>
      <c r="Q118" s="59">
        <f>'Мед.реаб.(АПУ,ДС,КС) '!D118</f>
        <v>0</v>
      </c>
      <c r="R118" s="59">
        <f t="shared" si="7"/>
        <v>830365202</v>
      </c>
      <c r="S118" s="166"/>
    </row>
    <row r="119" spans="1:19" s="1" customFormat="1" x14ac:dyDescent="0.2">
      <c r="A119" s="25">
        <v>105</v>
      </c>
      <c r="B119" s="18" t="s">
        <v>181</v>
      </c>
      <c r="C119" s="16" t="s">
        <v>182</v>
      </c>
      <c r="D119" s="59">
        <f>КС!D119</f>
        <v>0</v>
      </c>
      <c r="E119" s="59">
        <f>ДС!D119</f>
        <v>0</v>
      </c>
      <c r="F119" s="59">
        <f t="shared" si="5"/>
        <v>81877911</v>
      </c>
      <c r="G119" s="59">
        <f>'АПУ профилактика'!D120</f>
        <v>0</v>
      </c>
      <c r="H119" s="59">
        <f>ДН!D120</f>
        <v>0</v>
      </c>
      <c r="I119" s="59">
        <f>'АПУ неотл.пом.'!D119</f>
        <v>0</v>
      </c>
      <c r="J119" s="59">
        <f>'АПУ обращения '!D119</f>
        <v>0</v>
      </c>
      <c r="K119" s="59">
        <f>'ОДИ ПГГ'!D119</f>
        <v>81877911</v>
      </c>
      <c r="L119" s="59">
        <f>'ОДИ МЗ РБ '!D119</f>
        <v>0</v>
      </c>
      <c r="M119" s="59">
        <f>'ФАП(02-24) '!D119</f>
        <v>0</v>
      </c>
      <c r="N119" s="59"/>
      <c r="O119" s="59">
        <f>' СМП '!D119</f>
        <v>0</v>
      </c>
      <c r="P119" s="59">
        <f>'Гемодиализ '!D119</f>
        <v>0</v>
      </c>
      <c r="Q119" s="59">
        <f>'Мед.реаб.(АПУ,ДС,КС) '!D119</f>
        <v>0</v>
      </c>
      <c r="R119" s="59">
        <f t="shared" si="7"/>
        <v>81877911</v>
      </c>
      <c r="S119" s="166"/>
    </row>
    <row r="120" spans="1:19" s="1" customFormat="1" x14ac:dyDescent="0.2">
      <c r="A120" s="25">
        <v>106</v>
      </c>
      <c r="B120" s="14" t="s">
        <v>183</v>
      </c>
      <c r="C120" s="10" t="s">
        <v>184</v>
      </c>
      <c r="D120" s="59">
        <f>КС!D120</f>
        <v>209113796</v>
      </c>
      <c r="E120" s="59">
        <f>ДС!D120</f>
        <v>42969961</v>
      </c>
      <c r="F120" s="59">
        <f t="shared" si="5"/>
        <v>8386639</v>
      </c>
      <c r="G120" s="59">
        <f>'АПУ профилактика'!D121</f>
        <v>0</v>
      </c>
      <c r="H120" s="59">
        <f>ДН!D121</f>
        <v>0</v>
      </c>
      <c r="I120" s="59">
        <f>'АПУ неотл.пом.'!D120</f>
        <v>0</v>
      </c>
      <c r="J120" s="59">
        <f>'АПУ обращения '!D120</f>
        <v>0</v>
      </c>
      <c r="K120" s="59">
        <f>'ОДИ ПГГ'!D120</f>
        <v>8386639</v>
      </c>
      <c r="L120" s="59">
        <f>'ОДИ МЗ РБ '!D120</f>
        <v>0</v>
      </c>
      <c r="M120" s="59">
        <f>'ФАП(02-24) '!D120</f>
        <v>0</v>
      </c>
      <c r="N120" s="59"/>
      <c r="O120" s="59">
        <f>' СМП '!D120</f>
        <v>0</v>
      </c>
      <c r="P120" s="59">
        <f>'Гемодиализ '!D120</f>
        <v>0</v>
      </c>
      <c r="Q120" s="59">
        <f>'Мед.реаб.(АПУ,ДС,КС) '!D120</f>
        <v>0</v>
      </c>
      <c r="R120" s="59">
        <f t="shared" si="7"/>
        <v>260470396</v>
      </c>
      <c r="S120" s="166"/>
    </row>
    <row r="121" spans="1:19" s="1" customFormat="1" ht="11.25" customHeight="1" x14ac:dyDescent="0.2">
      <c r="A121" s="25">
        <v>107</v>
      </c>
      <c r="B121" s="26" t="s">
        <v>185</v>
      </c>
      <c r="C121" s="10" t="s">
        <v>186</v>
      </c>
      <c r="D121" s="59">
        <f>КС!D121</f>
        <v>0</v>
      </c>
      <c r="E121" s="59">
        <f>ДС!D121</f>
        <v>0</v>
      </c>
      <c r="F121" s="59">
        <f t="shared" si="5"/>
        <v>27769</v>
      </c>
      <c r="G121" s="59">
        <f>'АПУ профилактика'!D122</f>
        <v>0</v>
      </c>
      <c r="H121" s="59">
        <f>ДН!D122</f>
        <v>0</v>
      </c>
      <c r="I121" s="59">
        <f>'АПУ неотл.пом.'!D121</f>
        <v>0</v>
      </c>
      <c r="J121" s="59">
        <f>'АПУ обращения '!D121</f>
        <v>27769</v>
      </c>
      <c r="K121" s="59">
        <f>'ОДИ ПГГ'!D121</f>
        <v>0</v>
      </c>
      <c r="L121" s="59">
        <f>'ОДИ МЗ РБ '!D121</f>
        <v>0</v>
      </c>
      <c r="M121" s="59">
        <f>'ФАП(02-24) '!D121</f>
        <v>0</v>
      </c>
      <c r="N121" s="59"/>
      <c r="O121" s="59">
        <f>' СМП '!D121</f>
        <v>0</v>
      </c>
      <c r="P121" s="59">
        <f>'Гемодиализ '!D121</f>
        <v>0</v>
      </c>
      <c r="Q121" s="59">
        <f>'Мед.реаб.(АПУ,ДС,КС) '!D121</f>
        <v>0</v>
      </c>
      <c r="R121" s="59">
        <f t="shared" si="7"/>
        <v>27769</v>
      </c>
      <c r="S121" s="166"/>
    </row>
    <row r="122" spans="1:19" s="1" customFormat="1" x14ac:dyDescent="0.2">
      <c r="A122" s="25">
        <v>108</v>
      </c>
      <c r="B122" s="12" t="s">
        <v>187</v>
      </c>
      <c r="C122" s="19" t="s">
        <v>188</v>
      </c>
      <c r="D122" s="59">
        <f>КС!D122</f>
        <v>0</v>
      </c>
      <c r="E122" s="59">
        <f>ДС!D122</f>
        <v>14669875</v>
      </c>
      <c r="F122" s="59">
        <f t="shared" si="5"/>
        <v>0</v>
      </c>
      <c r="G122" s="59">
        <f>'АПУ профилактика'!D123</f>
        <v>0</v>
      </c>
      <c r="H122" s="59">
        <f>ДН!D123</f>
        <v>0</v>
      </c>
      <c r="I122" s="59">
        <f>'АПУ неотл.пом.'!D122</f>
        <v>0</v>
      </c>
      <c r="J122" s="59">
        <f>'АПУ обращения '!D122</f>
        <v>0</v>
      </c>
      <c r="K122" s="59">
        <f>'ОДИ ПГГ'!D122</f>
        <v>0</v>
      </c>
      <c r="L122" s="59">
        <f>'ОДИ МЗ РБ '!D122</f>
        <v>0</v>
      </c>
      <c r="M122" s="59">
        <f>'ФАП(02-24) '!D122</f>
        <v>0</v>
      </c>
      <c r="N122" s="59"/>
      <c r="O122" s="59">
        <f>' СМП '!D122</f>
        <v>0</v>
      </c>
      <c r="P122" s="59">
        <f>'Гемодиализ '!D122</f>
        <v>0</v>
      </c>
      <c r="Q122" s="59">
        <f>'Мед.реаб.(АПУ,ДС,КС) '!D122</f>
        <v>0</v>
      </c>
      <c r="R122" s="59">
        <f t="shared" si="7"/>
        <v>14669875</v>
      </c>
      <c r="S122" s="166"/>
    </row>
    <row r="123" spans="1:19" s="1" customFormat="1" x14ac:dyDescent="0.2">
      <c r="A123" s="25">
        <v>109</v>
      </c>
      <c r="B123" s="26" t="s">
        <v>189</v>
      </c>
      <c r="C123" s="10" t="s">
        <v>275</v>
      </c>
      <c r="D123" s="59">
        <f>КС!D123</f>
        <v>18633331</v>
      </c>
      <c r="E123" s="59">
        <f>ДС!D123</f>
        <v>182968</v>
      </c>
      <c r="F123" s="59">
        <f t="shared" si="5"/>
        <v>4993578</v>
      </c>
      <c r="G123" s="59">
        <f>'АПУ профилактика'!D124</f>
        <v>0</v>
      </c>
      <c r="H123" s="59">
        <f>ДН!D124</f>
        <v>0</v>
      </c>
      <c r="I123" s="59">
        <f>'АПУ неотл.пом.'!D123</f>
        <v>0</v>
      </c>
      <c r="J123" s="59">
        <f>'АПУ обращения '!D123</f>
        <v>0</v>
      </c>
      <c r="K123" s="59">
        <f>'ОДИ ПГГ'!D123</f>
        <v>4993578</v>
      </c>
      <c r="L123" s="59">
        <f>'ОДИ МЗ РБ '!D123</f>
        <v>0</v>
      </c>
      <c r="M123" s="59">
        <f>'ФАП(02-24) '!D123</f>
        <v>0</v>
      </c>
      <c r="N123" s="59"/>
      <c r="O123" s="59">
        <f>' СМП '!D123</f>
        <v>0</v>
      </c>
      <c r="P123" s="59">
        <f>'Гемодиализ '!D123</f>
        <v>0</v>
      </c>
      <c r="Q123" s="59">
        <f>'Мед.реаб.(АПУ,ДС,КС) '!D123</f>
        <v>0</v>
      </c>
      <c r="R123" s="59">
        <f t="shared" si="7"/>
        <v>23809877</v>
      </c>
      <c r="S123" s="166"/>
    </row>
    <row r="124" spans="1:19" s="1" customFormat="1" ht="14.25" customHeight="1" x14ac:dyDescent="0.2">
      <c r="A124" s="25">
        <v>110</v>
      </c>
      <c r="B124" s="14" t="s">
        <v>190</v>
      </c>
      <c r="C124" s="10" t="s">
        <v>261</v>
      </c>
      <c r="D124" s="59">
        <f>КС!D124</f>
        <v>0</v>
      </c>
      <c r="E124" s="59">
        <f>ДС!D124</f>
        <v>127652</v>
      </c>
      <c r="F124" s="59">
        <f t="shared" si="5"/>
        <v>4958093</v>
      </c>
      <c r="G124" s="59">
        <f>'АПУ профилактика'!D125</f>
        <v>0</v>
      </c>
      <c r="H124" s="59">
        <f>ДН!D125</f>
        <v>0</v>
      </c>
      <c r="I124" s="59">
        <f>'АПУ неотл.пом.'!D124</f>
        <v>0</v>
      </c>
      <c r="J124" s="59">
        <f>'АПУ обращения '!D124</f>
        <v>87045</v>
      </c>
      <c r="K124" s="59">
        <f>'ОДИ ПГГ'!D124</f>
        <v>4871048</v>
      </c>
      <c r="L124" s="59">
        <f>'ОДИ МЗ РБ '!D124</f>
        <v>0</v>
      </c>
      <c r="M124" s="59">
        <f>'ФАП(02-24) '!D124</f>
        <v>0</v>
      </c>
      <c r="N124" s="59"/>
      <c r="O124" s="59">
        <f>' СМП '!D124</f>
        <v>0</v>
      </c>
      <c r="P124" s="59">
        <f>'Гемодиализ '!D124</f>
        <v>0</v>
      </c>
      <c r="Q124" s="59">
        <f>'Мед.реаб.(АПУ,ДС,КС) '!D124</f>
        <v>0</v>
      </c>
      <c r="R124" s="59">
        <f t="shared" si="7"/>
        <v>5085745</v>
      </c>
      <c r="S124" s="166"/>
    </row>
    <row r="125" spans="1:19" s="1" customFormat="1" x14ac:dyDescent="0.2">
      <c r="A125" s="25">
        <v>111</v>
      </c>
      <c r="B125" s="14" t="s">
        <v>191</v>
      </c>
      <c r="C125" s="10" t="s">
        <v>391</v>
      </c>
      <c r="D125" s="59">
        <f>КС!D125</f>
        <v>0</v>
      </c>
      <c r="E125" s="59">
        <f>ДС!D125</f>
        <v>0</v>
      </c>
      <c r="F125" s="59">
        <f t="shared" si="5"/>
        <v>0</v>
      </c>
      <c r="G125" s="59">
        <f>'АПУ профилактика'!D126</f>
        <v>0</v>
      </c>
      <c r="H125" s="59">
        <f>ДН!D126</f>
        <v>0</v>
      </c>
      <c r="I125" s="59">
        <f>'АПУ неотл.пом.'!D125</f>
        <v>0</v>
      </c>
      <c r="J125" s="59">
        <f>'АПУ обращения '!D125</f>
        <v>0</v>
      </c>
      <c r="K125" s="59">
        <f>'ОДИ ПГГ'!D125</f>
        <v>0</v>
      </c>
      <c r="L125" s="59">
        <f>'ОДИ МЗ РБ '!D125</f>
        <v>0</v>
      </c>
      <c r="M125" s="59">
        <f>'ФАП(02-24) '!D125</f>
        <v>0</v>
      </c>
      <c r="N125" s="59"/>
      <c r="O125" s="59">
        <f>' СМП '!D125</f>
        <v>0</v>
      </c>
      <c r="P125" s="59">
        <f>'Гемодиализ '!D125</f>
        <v>0</v>
      </c>
      <c r="Q125" s="59">
        <f>'Мед.реаб.(АПУ,ДС,КС) '!D125</f>
        <v>0</v>
      </c>
      <c r="R125" s="59">
        <f t="shared" si="7"/>
        <v>0</v>
      </c>
      <c r="S125" s="166"/>
    </row>
    <row r="126" spans="1:19" s="1" customFormat="1" x14ac:dyDescent="0.2">
      <c r="A126" s="25">
        <v>112</v>
      </c>
      <c r="B126" s="14" t="s">
        <v>192</v>
      </c>
      <c r="C126" s="10" t="s">
        <v>193</v>
      </c>
      <c r="D126" s="59">
        <f>КС!D126</f>
        <v>0</v>
      </c>
      <c r="E126" s="59">
        <f>ДС!D126</f>
        <v>0</v>
      </c>
      <c r="F126" s="59">
        <f t="shared" si="5"/>
        <v>0</v>
      </c>
      <c r="G126" s="59">
        <f>'АПУ профилактика'!D127</f>
        <v>0</v>
      </c>
      <c r="H126" s="59">
        <f>ДН!D127</f>
        <v>0</v>
      </c>
      <c r="I126" s="59">
        <f>'АПУ неотл.пом.'!D126</f>
        <v>0</v>
      </c>
      <c r="J126" s="59">
        <f>'АПУ обращения '!D126</f>
        <v>0</v>
      </c>
      <c r="K126" s="59">
        <f>'ОДИ ПГГ'!D126</f>
        <v>0</v>
      </c>
      <c r="L126" s="59">
        <f>'ОДИ МЗ РБ '!D126</f>
        <v>0</v>
      </c>
      <c r="M126" s="59">
        <f>'ФАП(02-24) '!D126</f>
        <v>0</v>
      </c>
      <c r="N126" s="59"/>
      <c r="O126" s="59">
        <f>' СМП '!D126</f>
        <v>0</v>
      </c>
      <c r="P126" s="59">
        <f>'Гемодиализ '!D126</f>
        <v>0</v>
      </c>
      <c r="Q126" s="59">
        <f>'Мед.реаб.(АПУ,ДС,КС) '!D126</f>
        <v>0</v>
      </c>
      <c r="R126" s="59">
        <f t="shared" si="7"/>
        <v>0</v>
      </c>
      <c r="S126" s="166"/>
    </row>
    <row r="127" spans="1:19" s="1" customFormat="1" ht="13.5" customHeight="1" x14ac:dyDescent="0.2">
      <c r="A127" s="25">
        <v>113</v>
      </c>
      <c r="B127" s="14" t="s">
        <v>194</v>
      </c>
      <c r="C127" s="10" t="s">
        <v>400</v>
      </c>
      <c r="D127" s="59">
        <f>КС!D127</f>
        <v>0</v>
      </c>
      <c r="E127" s="59">
        <f>ДС!D127</f>
        <v>37396158</v>
      </c>
      <c r="F127" s="59">
        <f t="shared" si="5"/>
        <v>0</v>
      </c>
      <c r="G127" s="59">
        <f>'АПУ профилактика'!D128</f>
        <v>0</v>
      </c>
      <c r="H127" s="59">
        <f>ДН!D128</f>
        <v>0</v>
      </c>
      <c r="I127" s="59">
        <f>'АПУ неотл.пом.'!D127</f>
        <v>0</v>
      </c>
      <c r="J127" s="59">
        <f>'АПУ обращения '!D127</f>
        <v>0</v>
      </c>
      <c r="K127" s="59">
        <f>'ОДИ ПГГ'!D127</f>
        <v>0</v>
      </c>
      <c r="L127" s="59">
        <f>'ОДИ МЗ РБ '!D127</f>
        <v>0</v>
      </c>
      <c r="M127" s="59">
        <f>'ФАП(02-24) '!D127</f>
        <v>0</v>
      </c>
      <c r="N127" s="59"/>
      <c r="O127" s="59">
        <f>' СМП '!D127</f>
        <v>0</v>
      </c>
      <c r="P127" s="59">
        <f>'Гемодиализ '!D127</f>
        <v>0</v>
      </c>
      <c r="Q127" s="59">
        <f>'Мед.реаб.(АПУ,ДС,КС) '!D127</f>
        <v>0</v>
      </c>
      <c r="R127" s="59">
        <f t="shared" si="7"/>
        <v>37396158</v>
      </c>
      <c r="S127" s="166"/>
    </row>
    <row r="128" spans="1:19" s="1" customFormat="1" x14ac:dyDescent="0.2">
      <c r="A128" s="25">
        <v>114</v>
      </c>
      <c r="B128" s="26" t="s">
        <v>195</v>
      </c>
      <c r="C128" s="10" t="s">
        <v>196</v>
      </c>
      <c r="D128" s="59">
        <f>КС!D128</f>
        <v>0</v>
      </c>
      <c r="E128" s="59">
        <f>ДС!D128</f>
        <v>0</v>
      </c>
      <c r="F128" s="59">
        <f t="shared" si="5"/>
        <v>1844723</v>
      </c>
      <c r="G128" s="59">
        <f>'АПУ профилактика'!D129</f>
        <v>1844723</v>
      </c>
      <c r="H128" s="59">
        <f>ДН!D129</f>
        <v>0</v>
      </c>
      <c r="I128" s="59">
        <f>'АПУ неотл.пом.'!D128</f>
        <v>0</v>
      </c>
      <c r="J128" s="59">
        <f>'АПУ обращения '!D128</f>
        <v>0</v>
      </c>
      <c r="K128" s="59">
        <f>'ОДИ ПГГ'!D128</f>
        <v>0</v>
      </c>
      <c r="L128" s="59">
        <f>'ОДИ МЗ РБ '!D128</f>
        <v>0</v>
      </c>
      <c r="M128" s="59">
        <f>'ФАП(02-24) '!D128</f>
        <v>0</v>
      </c>
      <c r="N128" s="59"/>
      <c r="O128" s="59">
        <f>' СМП '!D128</f>
        <v>0</v>
      </c>
      <c r="P128" s="59">
        <f>'Гемодиализ '!D128</f>
        <v>247138132</v>
      </c>
      <c r="Q128" s="59">
        <f>'Мед.реаб.(АПУ,ДС,КС) '!D128</f>
        <v>0</v>
      </c>
      <c r="R128" s="59">
        <f t="shared" si="7"/>
        <v>248982855</v>
      </c>
      <c r="S128" s="166"/>
    </row>
    <row r="129" spans="1:19" s="1" customFormat="1" ht="24" x14ac:dyDescent="0.2">
      <c r="A129" s="25">
        <v>115</v>
      </c>
      <c r="B129" s="26" t="s">
        <v>197</v>
      </c>
      <c r="C129" s="54" t="s">
        <v>357</v>
      </c>
      <c r="D129" s="59">
        <f>КС!D129</f>
        <v>0</v>
      </c>
      <c r="E129" s="59">
        <f>ДС!D129</f>
        <v>183819</v>
      </c>
      <c r="F129" s="59">
        <f t="shared" si="5"/>
        <v>0</v>
      </c>
      <c r="G129" s="59">
        <f>'АПУ профилактика'!D130</f>
        <v>0</v>
      </c>
      <c r="H129" s="59">
        <f>ДН!D130</f>
        <v>0</v>
      </c>
      <c r="I129" s="59">
        <f>'АПУ неотл.пом.'!D129</f>
        <v>0</v>
      </c>
      <c r="J129" s="59">
        <f>'АПУ обращения '!D129</f>
        <v>0</v>
      </c>
      <c r="K129" s="59">
        <f>'ОДИ ПГГ'!D129</f>
        <v>0</v>
      </c>
      <c r="L129" s="59">
        <f>'ОДИ МЗ РБ '!D129</f>
        <v>0</v>
      </c>
      <c r="M129" s="59">
        <f>'ФАП(02-24) '!D129</f>
        <v>0</v>
      </c>
      <c r="N129" s="59"/>
      <c r="O129" s="59">
        <f>' СМП '!D129</f>
        <v>0</v>
      </c>
      <c r="P129" s="59">
        <f>'Гемодиализ '!D129</f>
        <v>0</v>
      </c>
      <c r="Q129" s="59">
        <f>'Мед.реаб.(АПУ,ДС,КС) '!D129</f>
        <v>0</v>
      </c>
      <c r="R129" s="59">
        <f t="shared" si="7"/>
        <v>183819</v>
      </c>
      <c r="S129" s="166"/>
    </row>
    <row r="130" spans="1:19" s="1" customFormat="1" x14ac:dyDescent="0.2">
      <c r="A130" s="25">
        <v>116</v>
      </c>
      <c r="B130" s="26" t="s">
        <v>198</v>
      </c>
      <c r="C130" s="10" t="s">
        <v>235</v>
      </c>
      <c r="D130" s="59">
        <f>КС!D130</f>
        <v>2174099651</v>
      </c>
      <c r="E130" s="59">
        <f>ДС!D130</f>
        <v>49302731</v>
      </c>
      <c r="F130" s="59">
        <f t="shared" si="5"/>
        <v>247445737</v>
      </c>
      <c r="G130" s="59">
        <f>'АПУ профилактика'!D131</f>
        <v>93213690</v>
      </c>
      <c r="H130" s="59">
        <f>ДН!D131</f>
        <v>0</v>
      </c>
      <c r="I130" s="59">
        <f>'АПУ неотл.пом.'!D130</f>
        <v>0</v>
      </c>
      <c r="J130" s="59">
        <f>'АПУ обращения '!D130</f>
        <v>0</v>
      </c>
      <c r="K130" s="59">
        <f>'ОДИ ПГГ'!D130</f>
        <v>136508089</v>
      </c>
      <c r="L130" s="59">
        <f>'ОДИ МЗ РБ '!D130</f>
        <v>17723958</v>
      </c>
      <c r="M130" s="59">
        <f>'ФАП(02-24) '!D130</f>
        <v>0</v>
      </c>
      <c r="N130" s="59"/>
      <c r="O130" s="59">
        <f>' СМП '!D130</f>
        <v>0</v>
      </c>
      <c r="P130" s="59">
        <f>'Гемодиализ '!D130</f>
        <v>24514251</v>
      </c>
      <c r="Q130" s="59">
        <f>'Мед.реаб.(АПУ,ДС,КС) '!D130</f>
        <v>96401414</v>
      </c>
      <c r="R130" s="59">
        <f t="shared" si="7"/>
        <v>2591763784</v>
      </c>
      <c r="S130" s="166"/>
    </row>
    <row r="131" spans="1:19" ht="10.5" customHeight="1" x14ac:dyDescent="0.2">
      <c r="A131" s="25">
        <v>117</v>
      </c>
      <c r="B131" s="26" t="s">
        <v>199</v>
      </c>
      <c r="C131" s="10" t="s">
        <v>200</v>
      </c>
      <c r="D131" s="59">
        <f>КС!D131</f>
        <v>3117305003</v>
      </c>
      <c r="E131" s="59">
        <f>ДС!D131</f>
        <v>3483026578</v>
      </c>
      <c r="F131" s="59">
        <f t="shared" ref="F131:F148" si="8">G131+H131+I131+J131+K131+L131+M131+N131</f>
        <v>457442198</v>
      </c>
      <c r="G131" s="59">
        <f>'АПУ профилактика'!D132</f>
        <v>191038500</v>
      </c>
      <c r="H131" s="59">
        <f>ДН!D132</f>
        <v>0</v>
      </c>
      <c r="I131" s="59">
        <f>'АПУ неотл.пом.'!D131</f>
        <v>0</v>
      </c>
      <c r="J131" s="59">
        <f>'АПУ обращения '!D131</f>
        <v>0</v>
      </c>
      <c r="K131" s="59">
        <f>'ОДИ ПГГ'!D131</f>
        <v>250728498</v>
      </c>
      <c r="L131" s="59">
        <f>'ОДИ МЗ РБ '!D131</f>
        <v>15675200</v>
      </c>
      <c r="M131" s="59">
        <f>'ФАП(02-24) '!D131</f>
        <v>0</v>
      </c>
      <c r="N131" s="63"/>
      <c r="O131" s="59">
        <f>' СМП '!D131</f>
        <v>0</v>
      </c>
      <c r="P131" s="59">
        <f>'Гемодиализ '!D131</f>
        <v>0</v>
      </c>
      <c r="Q131" s="59">
        <f>'Мед.реаб.(АПУ,ДС,КС) '!D131</f>
        <v>15899826</v>
      </c>
      <c r="R131" s="59">
        <f t="shared" si="7"/>
        <v>7073673605</v>
      </c>
      <c r="S131" s="166"/>
    </row>
    <row r="132" spans="1:19" s="1" customFormat="1" x14ac:dyDescent="0.2">
      <c r="A132" s="25">
        <v>118</v>
      </c>
      <c r="B132" s="26" t="s">
        <v>201</v>
      </c>
      <c r="C132" s="10" t="s">
        <v>42</v>
      </c>
      <c r="D132" s="59">
        <f>КС!D132</f>
        <v>1368411899</v>
      </c>
      <c r="E132" s="59">
        <f>ДС!D132</f>
        <v>5056310</v>
      </c>
      <c r="F132" s="59">
        <f t="shared" si="8"/>
        <v>62537803</v>
      </c>
      <c r="G132" s="59">
        <f>'АПУ профилактика'!D133</f>
        <v>32690567</v>
      </c>
      <c r="H132" s="59">
        <f>ДН!D133</f>
        <v>0</v>
      </c>
      <c r="I132" s="59">
        <f>'АПУ неотл.пом.'!D132</f>
        <v>428465</v>
      </c>
      <c r="J132" s="59">
        <f>'АПУ обращения '!D132</f>
        <v>0</v>
      </c>
      <c r="K132" s="59">
        <f>'ОДИ ПГГ'!D132</f>
        <v>26551761</v>
      </c>
      <c r="L132" s="59">
        <f>'ОДИ МЗ РБ '!D132</f>
        <v>2867010</v>
      </c>
      <c r="M132" s="59">
        <f>'ФАП(02-24) '!D132</f>
        <v>0</v>
      </c>
      <c r="N132" s="59"/>
      <c r="O132" s="59">
        <f>' СМП '!D132</f>
        <v>0</v>
      </c>
      <c r="P132" s="59">
        <f>'Гемодиализ '!D132</f>
        <v>2837025</v>
      </c>
      <c r="Q132" s="59">
        <f>'Мед.реаб.(АПУ,ДС,КС) '!D132</f>
        <v>34663230</v>
      </c>
      <c r="R132" s="59">
        <f t="shared" si="7"/>
        <v>1473506267</v>
      </c>
      <c r="S132" s="166"/>
    </row>
    <row r="133" spans="1:19" s="1" customFormat="1" x14ac:dyDescent="0.2">
      <c r="A133" s="25">
        <v>119</v>
      </c>
      <c r="B133" s="12" t="s">
        <v>202</v>
      </c>
      <c r="C133" s="10" t="s">
        <v>48</v>
      </c>
      <c r="D133" s="59">
        <f>КС!D133</f>
        <v>1074188522</v>
      </c>
      <c r="E133" s="59">
        <f>ДС!D133</f>
        <v>68770362</v>
      </c>
      <c r="F133" s="59">
        <f t="shared" si="8"/>
        <v>108960838</v>
      </c>
      <c r="G133" s="59">
        <f>'АПУ профилактика'!D134</f>
        <v>52756717</v>
      </c>
      <c r="H133" s="59">
        <f>ДН!D134</f>
        <v>0</v>
      </c>
      <c r="I133" s="59">
        <f>'АПУ неотл.пом.'!D133</f>
        <v>25244301</v>
      </c>
      <c r="J133" s="59">
        <f>'АПУ обращения '!D133</f>
        <v>6729813</v>
      </c>
      <c r="K133" s="59">
        <f>'ОДИ ПГГ'!D133</f>
        <v>24230007</v>
      </c>
      <c r="L133" s="59">
        <f>'ОДИ МЗ РБ '!D133</f>
        <v>0</v>
      </c>
      <c r="M133" s="59">
        <f>'ФАП(02-24) '!D133</f>
        <v>0</v>
      </c>
      <c r="N133" s="59"/>
      <c r="O133" s="59">
        <f>' СМП '!D133</f>
        <v>0</v>
      </c>
      <c r="P133" s="59">
        <f>'Гемодиализ '!D133</f>
        <v>18719355</v>
      </c>
      <c r="Q133" s="59">
        <f>'Мед.реаб.(АПУ,ДС,КС) '!D133</f>
        <v>75157036</v>
      </c>
      <c r="R133" s="59">
        <f t="shared" si="7"/>
        <v>1345796113</v>
      </c>
      <c r="S133" s="166"/>
    </row>
    <row r="134" spans="1:19" s="1" customFormat="1" x14ac:dyDescent="0.2">
      <c r="A134" s="25">
        <v>120</v>
      </c>
      <c r="B134" s="12" t="s">
        <v>203</v>
      </c>
      <c r="C134" s="10" t="s">
        <v>238</v>
      </c>
      <c r="D134" s="59">
        <f>КС!D134</f>
        <v>313160863</v>
      </c>
      <c r="E134" s="59">
        <f>ДС!D134</f>
        <v>42991452</v>
      </c>
      <c r="F134" s="59">
        <f t="shared" si="8"/>
        <v>86188991</v>
      </c>
      <c r="G134" s="59">
        <f>'АПУ профилактика'!D135</f>
        <v>21369914</v>
      </c>
      <c r="H134" s="59">
        <f>ДН!D135</f>
        <v>0</v>
      </c>
      <c r="I134" s="59">
        <f>'АПУ неотл.пом.'!D134</f>
        <v>0</v>
      </c>
      <c r="J134" s="59">
        <f>'АПУ обращения '!D134</f>
        <v>64819077</v>
      </c>
      <c r="K134" s="59">
        <f>'ОДИ ПГГ'!D134</f>
        <v>0</v>
      </c>
      <c r="L134" s="59">
        <f>'ОДИ МЗ РБ '!D134</f>
        <v>0</v>
      </c>
      <c r="M134" s="59">
        <f>'ФАП(02-24) '!D134</f>
        <v>0</v>
      </c>
      <c r="N134" s="59"/>
      <c r="O134" s="59">
        <f>' СМП '!D134</f>
        <v>0</v>
      </c>
      <c r="P134" s="59">
        <f>'Гемодиализ '!D134</f>
        <v>0</v>
      </c>
      <c r="Q134" s="59">
        <f>'Мед.реаб.(АПУ,ДС,КС) '!D134</f>
        <v>0</v>
      </c>
      <c r="R134" s="59">
        <f t="shared" si="7"/>
        <v>442341306</v>
      </c>
      <c r="S134" s="166"/>
    </row>
    <row r="135" spans="1:19" s="1" customFormat="1" x14ac:dyDescent="0.2">
      <c r="A135" s="25">
        <v>121</v>
      </c>
      <c r="B135" s="12" t="s">
        <v>204</v>
      </c>
      <c r="C135" s="10" t="s">
        <v>50</v>
      </c>
      <c r="D135" s="59">
        <f>КС!D135</f>
        <v>1034112800</v>
      </c>
      <c r="E135" s="59">
        <f>ДС!D135</f>
        <v>37143469</v>
      </c>
      <c r="F135" s="59">
        <f t="shared" si="8"/>
        <v>96184228</v>
      </c>
      <c r="G135" s="59">
        <f>'АПУ профилактика'!D136</f>
        <v>19028648</v>
      </c>
      <c r="H135" s="59">
        <f>ДН!D136</f>
        <v>0</v>
      </c>
      <c r="I135" s="59">
        <f>'АПУ неотл.пом.'!D135</f>
        <v>0</v>
      </c>
      <c r="J135" s="59">
        <f>'АПУ обращения '!D135</f>
        <v>58552250</v>
      </c>
      <c r="K135" s="59">
        <f>'ОДИ ПГГ'!D135</f>
        <v>11351130</v>
      </c>
      <c r="L135" s="59">
        <f>'ОДИ МЗ РБ '!D135</f>
        <v>7252200</v>
      </c>
      <c r="M135" s="59">
        <f>'ФАП(02-24) '!D135</f>
        <v>0</v>
      </c>
      <c r="N135" s="59"/>
      <c r="O135" s="59">
        <f>' СМП '!D135</f>
        <v>0</v>
      </c>
      <c r="P135" s="59">
        <f>'Гемодиализ '!D135</f>
        <v>0</v>
      </c>
      <c r="Q135" s="59">
        <f>'Мед.реаб.(АПУ,ДС,КС) '!D135</f>
        <v>0</v>
      </c>
      <c r="R135" s="59">
        <f t="shared" ref="R135:R148" si="9">D135+E135+F135+O135+P135+Q135</f>
        <v>1167440497</v>
      </c>
      <c r="S135" s="166"/>
    </row>
    <row r="136" spans="1:19" s="1" customFormat="1" x14ac:dyDescent="0.2">
      <c r="A136" s="25">
        <v>122</v>
      </c>
      <c r="B136" s="26" t="s">
        <v>205</v>
      </c>
      <c r="C136" s="10" t="s">
        <v>49</v>
      </c>
      <c r="D136" s="59">
        <f>КС!D136</f>
        <v>0</v>
      </c>
      <c r="E136" s="59">
        <f>ДС!D136</f>
        <v>96261989</v>
      </c>
      <c r="F136" s="59">
        <f t="shared" si="8"/>
        <v>118673678</v>
      </c>
      <c r="G136" s="59">
        <f>'АПУ профилактика'!D137</f>
        <v>33594207</v>
      </c>
      <c r="H136" s="59">
        <f>ДН!D137</f>
        <v>0</v>
      </c>
      <c r="I136" s="59">
        <f>'АПУ неотл.пом.'!D136</f>
        <v>0</v>
      </c>
      <c r="J136" s="59">
        <f>'АПУ обращения '!D136</f>
        <v>0</v>
      </c>
      <c r="K136" s="59">
        <f>'ОДИ ПГГ'!D136</f>
        <v>61850285</v>
      </c>
      <c r="L136" s="59">
        <f>'ОДИ МЗ РБ '!D136</f>
        <v>23229186</v>
      </c>
      <c r="M136" s="59">
        <f>'ФАП(02-24) '!D136</f>
        <v>0</v>
      </c>
      <c r="N136" s="59"/>
      <c r="O136" s="59">
        <f>' СМП '!D136</f>
        <v>0</v>
      </c>
      <c r="P136" s="59">
        <f>'Гемодиализ '!D136</f>
        <v>0</v>
      </c>
      <c r="Q136" s="59">
        <f>'Мед.реаб.(АПУ,ДС,КС) '!D136</f>
        <v>0</v>
      </c>
      <c r="R136" s="59">
        <f t="shared" si="9"/>
        <v>214935667</v>
      </c>
      <c r="S136" s="166"/>
    </row>
    <row r="137" spans="1:19" s="1" customFormat="1" x14ac:dyDescent="0.2">
      <c r="A137" s="25">
        <v>123</v>
      </c>
      <c r="B137" s="26" t="s">
        <v>206</v>
      </c>
      <c r="C137" s="10" t="s">
        <v>207</v>
      </c>
      <c r="D137" s="59">
        <f>КС!D137</f>
        <v>0</v>
      </c>
      <c r="E137" s="59">
        <f>ДС!D137</f>
        <v>0</v>
      </c>
      <c r="F137" s="59">
        <f t="shared" si="8"/>
        <v>11779529</v>
      </c>
      <c r="G137" s="59">
        <f>'АПУ профилактика'!D138</f>
        <v>11779529</v>
      </c>
      <c r="H137" s="59">
        <f>ДН!D138</f>
        <v>0</v>
      </c>
      <c r="I137" s="59">
        <f>'АПУ неотл.пом.'!D137</f>
        <v>0</v>
      </c>
      <c r="J137" s="59">
        <f>'АПУ обращения '!D137</f>
        <v>0</v>
      </c>
      <c r="K137" s="59">
        <f>'ОДИ ПГГ'!D137</f>
        <v>0</v>
      </c>
      <c r="L137" s="59">
        <f>'ОДИ МЗ РБ '!D137</f>
        <v>0</v>
      </c>
      <c r="M137" s="59">
        <f>'ФАП(02-24) '!D137</f>
        <v>0</v>
      </c>
      <c r="N137" s="59"/>
      <c r="O137" s="59">
        <f>' СМП '!D137</f>
        <v>0</v>
      </c>
      <c r="P137" s="59">
        <f>'Гемодиализ '!D137</f>
        <v>0</v>
      </c>
      <c r="Q137" s="59">
        <f>'Мед.реаб.(АПУ,ДС,КС) '!D137</f>
        <v>162405457</v>
      </c>
      <c r="R137" s="59">
        <f t="shared" si="9"/>
        <v>174184986</v>
      </c>
      <c r="S137" s="166"/>
    </row>
    <row r="138" spans="1:19" s="1" customFormat="1" x14ac:dyDescent="0.2">
      <c r="A138" s="25">
        <v>124</v>
      </c>
      <c r="B138" s="26" t="s">
        <v>208</v>
      </c>
      <c r="C138" s="10" t="s">
        <v>43</v>
      </c>
      <c r="D138" s="59">
        <f>КС!D138</f>
        <v>304039853</v>
      </c>
      <c r="E138" s="59">
        <f>ДС!D138</f>
        <v>7017356</v>
      </c>
      <c r="F138" s="59">
        <f t="shared" si="8"/>
        <v>33929716</v>
      </c>
      <c r="G138" s="59">
        <f>'АПУ профилактика'!D139</f>
        <v>21416201</v>
      </c>
      <c r="H138" s="59">
        <f>ДН!D139</f>
        <v>0</v>
      </c>
      <c r="I138" s="59">
        <f>'АПУ неотл.пом.'!D138</f>
        <v>0</v>
      </c>
      <c r="J138" s="59">
        <f>'АПУ обращения '!D138</f>
        <v>0</v>
      </c>
      <c r="K138" s="59">
        <f>'ОДИ ПГГ'!D138</f>
        <v>12513515</v>
      </c>
      <c r="L138" s="59">
        <f>'ОДИ МЗ РБ '!D138</f>
        <v>0</v>
      </c>
      <c r="M138" s="59">
        <f>'ФАП(02-24) '!D138</f>
        <v>0</v>
      </c>
      <c r="N138" s="59"/>
      <c r="O138" s="59">
        <f>' СМП '!D138</f>
        <v>0</v>
      </c>
      <c r="P138" s="59">
        <f>'Гемодиализ '!D138</f>
        <v>0</v>
      </c>
      <c r="Q138" s="59">
        <f>'Мед.реаб.(АПУ,ДС,КС) '!D138</f>
        <v>220766222</v>
      </c>
      <c r="R138" s="59">
        <f t="shared" si="9"/>
        <v>565753147</v>
      </c>
      <c r="S138" s="166"/>
    </row>
    <row r="139" spans="1:19" s="1" customFormat="1" x14ac:dyDescent="0.2">
      <c r="A139" s="25">
        <v>125</v>
      </c>
      <c r="B139" s="12" t="s">
        <v>209</v>
      </c>
      <c r="C139" s="10" t="s">
        <v>237</v>
      </c>
      <c r="D139" s="59">
        <f>КС!D139</f>
        <v>1205896497</v>
      </c>
      <c r="E139" s="59">
        <f>ДС!D139</f>
        <v>43032250</v>
      </c>
      <c r="F139" s="59">
        <f t="shared" si="8"/>
        <v>405494766</v>
      </c>
      <c r="G139" s="59">
        <f>'АПУ профилактика'!D140</f>
        <v>118400157</v>
      </c>
      <c r="H139" s="59">
        <f>ДН!D140</f>
        <v>51818580</v>
      </c>
      <c r="I139" s="59">
        <f>'АПУ неотл.пом.'!D139</f>
        <v>43908236</v>
      </c>
      <c r="J139" s="59">
        <f>'АПУ обращения '!D139</f>
        <v>106053759</v>
      </c>
      <c r="K139" s="59">
        <f>'ОДИ ПГГ'!D139</f>
        <v>78407930</v>
      </c>
      <c r="L139" s="59">
        <f>'ОДИ МЗ РБ '!D139</f>
        <v>6906104</v>
      </c>
      <c r="M139" s="59">
        <f>'ФАП(02-24) '!D139</f>
        <v>0</v>
      </c>
      <c r="N139" s="59"/>
      <c r="O139" s="59">
        <f>' СМП '!D139</f>
        <v>0</v>
      </c>
      <c r="P139" s="59">
        <f>'Гемодиализ '!D139</f>
        <v>756540</v>
      </c>
      <c r="Q139" s="59">
        <f>'Мед.реаб.(АПУ,ДС,КС) '!D139</f>
        <v>92972711</v>
      </c>
      <c r="R139" s="59">
        <f t="shared" si="9"/>
        <v>1748152764</v>
      </c>
      <c r="S139" s="166"/>
    </row>
    <row r="140" spans="1:19" s="1" customFormat="1" x14ac:dyDescent="0.2">
      <c r="A140" s="25">
        <v>126</v>
      </c>
      <c r="B140" s="14" t="s">
        <v>210</v>
      </c>
      <c r="C140" s="10" t="s">
        <v>211</v>
      </c>
      <c r="D140" s="59">
        <f>КС!D140</f>
        <v>1008520076</v>
      </c>
      <c r="E140" s="59">
        <f>ДС!D140</f>
        <v>56602638</v>
      </c>
      <c r="F140" s="59">
        <f t="shared" si="8"/>
        <v>521652275</v>
      </c>
      <c r="G140" s="59">
        <f>'АПУ профилактика'!D141</f>
        <v>179954732</v>
      </c>
      <c r="H140" s="59">
        <f>ДН!D141</f>
        <v>56150274</v>
      </c>
      <c r="I140" s="59">
        <f>'АПУ неотл.пом.'!D140</f>
        <v>55177734</v>
      </c>
      <c r="J140" s="59">
        <f>'АПУ обращения '!D140</f>
        <v>172579651</v>
      </c>
      <c r="K140" s="59">
        <f>'ОДИ ПГГ'!D140</f>
        <v>34503039</v>
      </c>
      <c r="L140" s="59">
        <f>'ОДИ МЗ РБ '!D140</f>
        <v>0</v>
      </c>
      <c r="M140" s="59">
        <f>'ФАП(02-24) '!D140</f>
        <v>23286845</v>
      </c>
      <c r="N140" s="59"/>
      <c r="O140" s="59">
        <f>' СМП '!D140</f>
        <v>0</v>
      </c>
      <c r="P140" s="59">
        <f>'Гемодиализ '!D140</f>
        <v>1323945</v>
      </c>
      <c r="Q140" s="59">
        <f>'Мед.реаб.(АПУ,ДС,КС) '!D140</f>
        <v>66132687</v>
      </c>
      <c r="R140" s="59">
        <f t="shared" si="9"/>
        <v>1654231621</v>
      </c>
      <c r="S140" s="166"/>
    </row>
    <row r="141" spans="1:19" x14ac:dyDescent="0.2">
      <c r="A141" s="25">
        <v>127</v>
      </c>
      <c r="B141" s="26" t="s">
        <v>212</v>
      </c>
      <c r="C141" s="10" t="s">
        <v>213</v>
      </c>
      <c r="D141" s="59">
        <f>КС!D141</f>
        <v>744124886</v>
      </c>
      <c r="E141" s="59">
        <f>ДС!D141</f>
        <v>144456353</v>
      </c>
      <c r="F141" s="59">
        <f t="shared" si="8"/>
        <v>52387204</v>
      </c>
      <c r="G141" s="59">
        <f>'АПУ профилактика'!D142</f>
        <v>3855622</v>
      </c>
      <c r="H141" s="59">
        <f>ДН!D142</f>
        <v>0</v>
      </c>
      <c r="I141" s="59">
        <f>'АПУ неотл.пом.'!D141</f>
        <v>3427720</v>
      </c>
      <c r="J141" s="59">
        <f>'АПУ обращения '!D141</f>
        <v>0</v>
      </c>
      <c r="K141" s="59">
        <f>'ОДИ ПГГ'!D141</f>
        <v>30774210</v>
      </c>
      <c r="L141" s="59">
        <f>'ОДИ МЗ РБ '!D141</f>
        <v>14329652</v>
      </c>
      <c r="M141" s="59">
        <f>'ФАП(02-24) '!D141</f>
        <v>0</v>
      </c>
      <c r="N141" s="63"/>
      <c r="O141" s="59">
        <f>' СМП '!D141</f>
        <v>0</v>
      </c>
      <c r="P141" s="59">
        <f>'Гемодиализ '!D141</f>
        <v>1323945</v>
      </c>
      <c r="Q141" s="59">
        <f>'Мед.реаб.(АПУ,ДС,КС) '!D141</f>
        <v>0</v>
      </c>
      <c r="R141" s="59">
        <f t="shared" si="9"/>
        <v>942292388</v>
      </c>
      <c r="S141" s="166"/>
    </row>
    <row r="142" spans="1:19" x14ac:dyDescent="0.2">
      <c r="A142" s="25">
        <v>128</v>
      </c>
      <c r="B142" s="12" t="s">
        <v>214</v>
      </c>
      <c r="C142" s="10" t="s">
        <v>215</v>
      </c>
      <c r="D142" s="59">
        <f>КС!D142</f>
        <v>0</v>
      </c>
      <c r="E142" s="59">
        <f>ДС!D142</f>
        <v>0</v>
      </c>
      <c r="F142" s="59">
        <f t="shared" si="8"/>
        <v>62811065</v>
      </c>
      <c r="G142" s="59">
        <f>'АПУ профилактика'!D143</f>
        <v>14776038</v>
      </c>
      <c r="H142" s="59">
        <f>ДН!D143</f>
        <v>0</v>
      </c>
      <c r="I142" s="59">
        <f>'АПУ неотл.пом.'!D142</f>
        <v>0</v>
      </c>
      <c r="J142" s="59">
        <f>'АПУ обращения '!D142</f>
        <v>48035027</v>
      </c>
      <c r="K142" s="59">
        <f>'ОДИ ПГГ'!D142</f>
        <v>0</v>
      </c>
      <c r="L142" s="59">
        <f>'ОДИ МЗ РБ '!D142</f>
        <v>0</v>
      </c>
      <c r="M142" s="59">
        <f>'ФАП(02-24) '!D142</f>
        <v>0</v>
      </c>
      <c r="N142" s="63"/>
      <c r="O142" s="59">
        <f>' СМП '!D142</f>
        <v>0</v>
      </c>
      <c r="P142" s="59">
        <f>'Гемодиализ '!D142</f>
        <v>0</v>
      </c>
      <c r="Q142" s="59">
        <f>'Мед.реаб.(АПУ,ДС,КС) '!D142</f>
        <v>0</v>
      </c>
      <c r="R142" s="59">
        <f t="shared" si="9"/>
        <v>62811065</v>
      </c>
      <c r="S142" s="166"/>
    </row>
    <row r="143" spans="1:19" ht="12.75" x14ac:dyDescent="0.2">
      <c r="A143" s="25">
        <v>129</v>
      </c>
      <c r="B143" s="20" t="s">
        <v>216</v>
      </c>
      <c r="C143" s="13" t="s">
        <v>217</v>
      </c>
      <c r="D143" s="59">
        <f>КС!D143</f>
        <v>0</v>
      </c>
      <c r="E143" s="59">
        <f>ДС!D143</f>
        <v>99803320</v>
      </c>
      <c r="F143" s="59">
        <f t="shared" si="8"/>
        <v>434076953</v>
      </c>
      <c r="G143" s="59">
        <f>'АПУ профилактика'!D144</f>
        <v>0</v>
      </c>
      <c r="H143" s="59">
        <f>ДН!D144</f>
        <v>0</v>
      </c>
      <c r="I143" s="59">
        <f>'АПУ неотл.пом.'!D143</f>
        <v>0</v>
      </c>
      <c r="J143" s="59">
        <f>'АПУ обращения '!D143</f>
        <v>0</v>
      </c>
      <c r="K143" s="59">
        <f>'ОДИ ПГГ'!D143</f>
        <v>0</v>
      </c>
      <c r="L143" s="59">
        <f>'ОДИ МЗ РБ '!D143</f>
        <v>434076953</v>
      </c>
      <c r="M143" s="59">
        <f>'ФАП(02-24) '!D143</f>
        <v>0</v>
      </c>
      <c r="N143" s="63"/>
      <c r="O143" s="59">
        <f>' СМП '!D143</f>
        <v>0</v>
      </c>
      <c r="P143" s="59">
        <f>'Гемодиализ '!D143</f>
        <v>0</v>
      </c>
      <c r="Q143" s="59">
        <f>'Мед.реаб.(АПУ,ДС,КС) '!D143</f>
        <v>0</v>
      </c>
      <c r="R143" s="59">
        <f t="shared" si="9"/>
        <v>533880273</v>
      </c>
      <c r="S143" s="166"/>
    </row>
    <row r="144" spans="1:19" ht="12.75" x14ac:dyDescent="0.2">
      <c r="A144" s="25">
        <v>130</v>
      </c>
      <c r="B144" s="36" t="s">
        <v>263</v>
      </c>
      <c r="C144" s="37" t="s">
        <v>264</v>
      </c>
      <c r="D144" s="59">
        <f>КС!D144</f>
        <v>0</v>
      </c>
      <c r="E144" s="59">
        <f>ДС!D144</f>
        <v>0</v>
      </c>
      <c r="F144" s="59">
        <f t="shared" si="8"/>
        <v>0</v>
      </c>
      <c r="G144" s="59">
        <f>'АПУ профилактика'!D145</f>
        <v>0</v>
      </c>
      <c r="H144" s="59">
        <f>ДН!D145</f>
        <v>0</v>
      </c>
      <c r="I144" s="59">
        <f>'АПУ неотл.пом.'!D144</f>
        <v>0</v>
      </c>
      <c r="J144" s="59">
        <f>'АПУ обращения '!D144</f>
        <v>0</v>
      </c>
      <c r="K144" s="59">
        <f>'ОДИ ПГГ'!D144</f>
        <v>0</v>
      </c>
      <c r="L144" s="59">
        <f>'ОДИ МЗ РБ '!D144</f>
        <v>0</v>
      </c>
      <c r="M144" s="59">
        <f>'ФАП(02-24) '!D144</f>
        <v>0</v>
      </c>
      <c r="N144" s="63"/>
      <c r="O144" s="59">
        <f>' СМП '!D144</f>
        <v>0</v>
      </c>
      <c r="P144" s="59">
        <f>'Гемодиализ '!D144</f>
        <v>0</v>
      </c>
      <c r="Q144" s="59">
        <f>'Мед.реаб.(АПУ,ДС,КС) '!D144</f>
        <v>0</v>
      </c>
      <c r="R144" s="59">
        <f t="shared" si="9"/>
        <v>0</v>
      </c>
      <c r="S144" s="166"/>
    </row>
    <row r="145" spans="1:19" ht="12.75" x14ac:dyDescent="0.2">
      <c r="A145" s="25">
        <v>131</v>
      </c>
      <c r="B145" s="38" t="s">
        <v>265</v>
      </c>
      <c r="C145" s="39" t="s">
        <v>266</v>
      </c>
      <c r="D145" s="59">
        <f>КС!D145</f>
        <v>0</v>
      </c>
      <c r="E145" s="59">
        <f>ДС!D145</f>
        <v>0</v>
      </c>
      <c r="F145" s="59">
        <f t="shared" si="8"/>
        <v>0</v>
      </c>
      <c r="G145" s="59">
        <f>'АПУ профилактика'!D146</f>
        <v>0</v>
      </c>
      <c r="H145" s="59">
        <f>ДН!D146</f>
        <v>0</v>
      </c>
      <c r="I145" s="59">
        <f>'АПУ неотл.пом.'!D145</f>
        <v>0</v>
      </c>
      <c r="J145" s="59">
        <f>'АПУ обращения '!D145</f>
        <v>0</v>
      </c>
      <c r="K145" s="59">
        <f>'ОДИ ПГГ'!D145</f>
        <v>0</v>
      </c>
      <c r="L145" s="59">
        <f>'ОДИ МЗ РБ '!D145</f>
        <v>0</v>
      </c>
      <c r="M145" s="59">
        <f>'ФАП(02-24) '!D145</f>
        <v>0</v>
      </c>
      <c r="N145" s="63"/>
      <c r="O145" s="59">
        <f>' СМП '!D145</f>
        <v>0</v>
      </c>
      <c r="P145" s="59">
        <f>'Гемодиализ '!D145</f>
        <v>0</v>
      </c>
      <c r="Q145" s="59">
        <f>'Мед.реаб.(АПУ,ДС,КС) '!D145</f>
        <v>0</v>
      </c>
      <c r="R145" s="59">
        <f t="shared" si="9"/>
        <v>0</v>
      </c>
      <c r="S145" s="166"/>
    </row>
    <row r="146" spans="1:19" ht="12.75" x14ac:dyDescent="0.2">
      <c r="A146" s="25">
        <v>132</v>
      </c>
      <c r="B146" s="40" t="s">
        <v>267</v>
      </c>
      <c r="C146" s="41" t="s">
        <v>268</v>
      </c>
      <c r="D146" s="59">
        <f>КС!D146</f>
        <v>0</v>
      </c>
      <c r="E146" s="59">
        <f>ДС!D146</f>
        <v>0</v>
      </c>
      <c r="F146" s="59">
        <f t="shared" si="8"/>
        <v>0</v>
      </c>
      <c r="G146" s="59">
        <f>'АПУ профилактика'!D147</f>
        <v>0</v>
      </c>
      <c r="H146" s="59">
        <f>ДН!D147</f>
        <v>0</v>
      </c>
      <c r="I146" s="59">
        <f>'АПУ неотл.пом.'!D146</f>
        <v>0</v>
      </c>
      <c r="J146" s="59">
        <f>'АПУ обращения '!D146</f>
        <v>0</v>
      </c>
      <c r="K146" s="59">
        <f>'ОДИ ПГГ'!D146</f>
        <v>0</v>
      </c>
      <c r="L146" s="59">
        <f>'ОДИ МЗ РБ '!D146</f>
        <v>0</v>
      </c>
      <c r="M146" s="59">
        <f>'ФАП(02-24) '!D146</f>
        <v>0</v>
      </c>
      <c r="N146" s="63"/>
      <c r="O146" s="59">
        <f>' СМП '!D146</f>
        <v>0</v>
      </c>
      <c r="P146" s="59">
        <f>'Гемодиализ '!D146</f>
        <v>0</v>
      </c>
      <c r="Q146" s="59">
        <f>'Мед.реаб.(АПУ,ДС,КС) '!D146</f>
        <v>0</v>
      </c>
      <c r="R146" s="59">
        <f t="shared" si="9"/>
        <v>0</v>
      </c>
      <c r="S146" s="166"/>
    </row>
    <row r="147" spans="1:19" x14ac:dyDescent="0.2">
      <c r="A147" s="25">
        <v>133</v>
      </c>
      <c r="B147" s="25" t="s">
        <v>273</v>
      </c>
      <c r="C147" s="42" t="s">
        <v>274</v>
      </c>
      <c r="D147" s="59">
        <f>КС!D147</f>
        <v>0</v>
      </c>
      <c r="E147" s="59">
        <f>ДС!D147</f>
        <v>0</v>
      </c>
      <c r="F147" s="59">
        <f t="shared" si="8"/>
        <v>0</v>
      </c>
      <c r="G147" s="59">
        <f>'АПУ профилактика'!D148</f>
        <v>0</v>
      </c>
      <c r="H147" s="59">
        <f>ДН!D148</f>
        <v>0</v>
      </c>
      <c r="I147" s="59">
        <f>'АПУ неотл.пом.'!D147</f>
        <v>0</v>
      </c>
      <c r="J147" s="59">
        <f>'АПУ обращения '!D147</f>
        <v>0</v>
      </c>
      <c r="K147" s="59">
        <f>'ОДИ ПГГ'!D147</f>
        <v>0</v>
      </c>
      <c r="L147" s="59">
        <f>'ОДИ МЗ РБ '!D147</f>
        <v>0</v>
      </c>
      <c r="M147" s="59">
        <f>'ФАП(02-24) '!D147</f>
        <v>0</v>
      </c>
      <c r="N147" s="63"/>
      <c r="O147" s="59">
        <f>' СМП '!D147</f>
        <v>0</v>
      </c>
      <c r="P147" s="59">
        <f>'Гемодиализ '!D147</f>
        <v>0</v>
      </c>
      <c r="Q147" s="59">
        <f>'Мед.реаб.(АПУ,ДС,КС) '!D147</f>
        <v>31152939</v>
      </c>
      <c r="R147" s="59">
        <f t="shared" si="9"/>
        <v>31152939</v>
      </c>
      <c r="S147" s="166"/>
    </row>
    <row r="148" spans="1:19" x14ac:dyDescent="0.2">
      <c r="A148" s="25">
        <v>134</v>
      </c>
      <c r="B148" s="94" t="s">
        <v>367</v>
      </c>
      <c r="C148" s="42" t="s">
        <v>366</v>
      </c>
      <c r="D148" s="59">
        <f>КС!D148</f>
        <v>0</v>
      </c>
      <c r="E148" s="59">
        <f>ДС!D148</f>
        <v>0</v>
      </c>
      <c r="F148" s="59">
        <f t="shared" si="8"/>
        <v>0</v>
      </c>
      <c r="G148" s="59">
        <f>'АПУ профилактика'!D149</f>
        <v>0</v>
      </c>
      <c r="H148" s="59">
        <f>ДН!D149</f>
        <v>0</v>
      </c>
      <c r="I148" s="59">
        <f>'АПУ неотл.пом.'!D148</f>
        <v>0</v>
      </c>
      <c r="J148" s="59">
        <f>'АПУ обращения '!D148</f>
        <v>0</v>
      </c>
      <c r="K148" s="59">
        <f>'ОДИ ПГГ'!D148</f>
        <v>0</v>
      </c>
      <c r="L148" s="59">
        <f>'ОДИ МЗ РБ '!D148</f>
        <v>0</v>
      </c>
      <c r="M148" s="59">
        <f>'ФАП(02-24) '!D148</f>
        <v>0</v>
      </c>
      <c r="N148" s="63"/>
      <c r="O148" s="59">
        <f>' СМП '!D148</f>
        <v>0</v>
      </c>
      <c r="P148" s="59">
        <f>'Гемодиализ '!D148</f>
        <v>0</v>
      </c>
      <c r="Q148" s="59">
        <f>'Мед.реаб.(АПУ,ДС,КС) '!D148</f>
        <v>0</v>
      </c>
      <c r="R148" s="59">
        <f t="shared" si="9"/>
        <v>0</v>
      </c>
      <c r="S148" s="166"/>
    </row>
    <row r="149" spans="1:19" x14ac:dyDescent="0.2">
      <c r="A149" s="25">
        <v>135</v>
      </c>
      <c r="B149" s="91" t="s">
        <v>395</v>
      </c>
      <c r="C149" s="42" t="s">
        <v>389</v>
      </c>
      <c r="D149" s="44">
        <f>КС!D149</f>
        <v>0</v>
      </c>
      <c r="E149" s="44">
        <f>ДС!D149</f>
        <v>26042658</v>
      </c>
      <c r="F149" s="44">
        <f t="shared" ref="F149" si="10">G149+H149+I149+J149+K149+L149+M149+N149</f>
        <v>0</v>
      </c>
      <c r="G149" s="44">
        <f>'АПУ профилактика'!D150</f>
        <v>0</v>
      </c>
      <c r="H149" s="44">
        <f>ДН!D150</f>
        <v>0</v>
      </c>
      <c r="I149" s="44">
        <f>'АПУ неотл.пом.'!D149</f>
        <v>0</v>
      </c>
      <c r="J149" s="44">
        <f>'АПУ обращения '!D149</f>
        <v>0</v>
      </c>
      <c r="K149" s="44">
        <f>'ОДИ ПГГ'!D149</f>
        <v>0</v>
      </c>
      <c r="L149" s="44">
        <f>'ОДИ МЗ РБ '!D149</f>
        <v>0</v>
      </c>
      <c r="M149" s="44">
        <f>'ФАП(02-24) '!D149</f>
        <v>0</v>
      </c>
      <c r="N149" s="48"/>
      <c r="O149" s="44">
        <f>' СМП '!D149</f>
        <v>0</v>
      </c>
      <c r="P149" s="44">
        <f>'Гемодиализ '!D149</f>
        <v>0</v>
      </c>
      <c r="Q149" s="44">
        <f>'Мед.реаб.(АПУ,ДС,КС) '!D149</f>
        <v>0</v>
      </c>
      <c r="R149" s="164">
        <f t="shared" ref="R149" si="11">D149+E149+F149+O149+P149+Q149</f>
        <v>26042658</v>
      </c>
      <c r="S149" s="166"/>
    </row>
  </sheetData>
  <mergeCells count="18">
    <mergeCell ref="P5:P7"/>
    <mergeCell ref="A2:S2"/>
    <mergeCell ref="Q5:Q7"/>
    <mergeCell ref="A90:A93"/>
    <mergeCell ref="B90:B93"/>
    <mergeCell ref="D5:D7"/>
    <mergeCell ref="E5:E7"/>
    <mergeCell ref="F6:F7"/>
    <mergeCell ref="A8:C8"/>
    <mergeCell ref="A11:C11"/>
    <mergeCell ref="A4:A7"/>
    <mergeCell ref="B4:B7"/>
    <mergeCell ref="C4:C7"/>
    <mergeCell ref="D4:R4"/>
    <mergeCell ref="F5:N5"/>
    <mergeCell ref="O5:O7"/>
    <mergeCell ref="R5:R7"/>
    <mergeCell ref="G6:N6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54"/>
  <sheetViews>
    <sheetView zoomScale="98" zoomScaleNormal="98" workbookViewId="0">
      <selection activeCell="I20" sqref="I2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181" t="s">
        <v>371</v>
      </c>
      <c r="B2" s="181"/>
      <c r="C2" s="181"/>
      <c r="D2" s="181"/>
      <c r="E2" s="181"/>
      <c r="F2" s="181"/>
      <c r="G2" s="181"/>
    </row>
    <row r="3" spans="1:21" x14ac:dyDescent="0.2">
      <c r="C3" s="9"/>
      <c r="E3" s="4"/>
      <c r="G3" s="8" t="s">
        <v>293</v>
      </c>
    </row>
    <row r="4" spans="1:21" s="2" customFormat="1" ht="15.75" customHeight="1" x14ac:dyDescent="0.2">
      <c r="A4" s="198" t="s">
        <v>46</v>
      </c>
      <c r="B4" s="198" t="s">
        <v>58</v>
      </c>
      <c r="C4" s="199" t="s">
        <v>47</v>
      </c>
      <c r="D4" s="197" t="s">
        <v>321</v>
      </c>
      <c r="E4" s="197"/>
      <c r="F4" s="197"/>
      <c r="G4" s="197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5" customHeight="1" x14ac:dyDescent="0.2">
      <c r="A5" s="198"/>
      <c r="B5" s="198"/>
      <c r="C5" s="199"/>
      <c r="D5" s="197" t="s">
        <v>288</v>
      </c>
      <c r="E5" s="197" t="s">
        <v>322</v>
      </c>
      <c r="F5" s="197" t="s">
        <v>323</v>
      </c>
      <c r="G5" s="197" t="s">
        <v>324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14.25" customHeight="1" x14ac:dyDescent="0.2">
      <c r="A6" s="198"/>
      <c r="B6" s="198"/>
      <c r="C6" s="199"/>
      <c r="D6" s="197"/>
      <c r="E6" s="197"/>
      <c r="F6" s="197"/>
      <c r="G6" s="197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</row>
    <row r="7" spans="1:21" ht="30.75" customHeight="1" x14ac:dyDescent="0.2">
      <c r="A7" s="198"/>
      <c r="B7" s="198"/>
      <c r="C7" s="199"/>
      <c r="D7" s="197"/>
      <c r="E7" s="197"/>
      <c r="F7" s="197"/>
      <c r="G7" s="197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s="2" customFormat="1" x14ac:dyDescent="0.2">
      <c r="A8" s="191" t="s">
        <v>234</v>
      </c>
      <c r="B8" s="191"/>
      <c r="C8" s="191"/>
      <c r="D8" s="45">
        <f>D9+D10+D11</f>
        <v>4579873137</v>
      </c>
      <c r="E8" s="45">
        <f t="shared" ref="E8:G8" si="0">E9+E10+E11</f>
        <v>4379232790</v>
      </c>
      <c r="F8" s="45">
        <f t="shared" si="0"/>
        <v>38251980</v>
      </c>
      <c r="G8" s="45">
        <f t="shared" si="0"/>
        <v>162388367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1" s="3" customFormat="1" ht="11.25" customHeight="1" x14ac:dyDescent="0.2">
      <c r="A9" s="5"/>
      <c r="B9" s="5"/>
      <c r="C9" s="11" t="s">
        <v>56</v>
      </c>
      <c r="D9" s="104">
        <f t="shared" ref="D9:D10" si="1">SUM(E9:G9)</f>
        <v>85663000</v>
      </c>
      <c r="E9" s="46">
        <v>85663000</v>
      </c>
      <c r="F9" s="46"/>
      <c r="G9" s="4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s="3" customFormat="1" ht="11.25" customHeight="1" x14ac:dyDescent="0.2">
      <c r="A10" s="5"/>
      <c r="B10" s="5"/>
      <c r="C10" s="11" t="s">
        <v>262</v>
      </c>
      <c r="D10" s="104">
        <f t="shared" si="1"/>
        <v>0</v>
      </c>
      <c r="E10" s="46"/>
      <c r="F10" s="46"/>
      <c r="G10" s="4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</row>
    <row r="11" spans="1:21" s="2" customFormat="1" x14ac:dyDescent="0.2">
      <c r="A11" s="191" t="s">
        <v>233</v>
      </c>
      <c r="B11" s="191"/>
      <c r="C11" s="191"/>
      <c r="D11" s="45">
        <f>SUM(D12:D148)</f>
        <v>4494210137</v>
      </c>
      <c r="E11" s="45">
        <f>SUM(E12:E148)</f>
        <v>4293569790</v>
      </c>
      <c r="F11" s="45">
        <f>SUM(F12:F148)</f>
        <v>38251980</v>
      </c>
      <c r="G11" s="45">
        <f>SUM(G12:G148)</f>
        <v>162388367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1:21" s="1" customFormat="1" ht="12" customHeight="1" x14ac:dyDescent="0.2">
      <c r="A12" s="25">
        <v>1</v>
      </c>
      <c r="B12" s="12" t="s">
        <v>59</v>
      </c>
      <c r="C12" s="10" t="s">
        <v>44</v>
      </c>
      <c r="D12" s="104">
        <f>SUM(E12:G12)</f>
        <v>0</v>
      </c>
      <c r="E12" s="104"/>
      <c r="F12" s="104"/>
      <c r="G12" s="104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" customFormat="1" x14ac:dyDescent="0.2">
      <c r="A13" s="25">
        <v>2</v>
      </c>
      <c r="B13" s="14" t="s">
        <v>60</v>
      </c>
      <c r="C13" s="10" t="s">
        <v>218</v>
      </c>
      <c r="D13" s="104">
        <f t="shared" ref="D13:D72" si="2">SUM(E13:G13)</f>
        <v>0</v>
      </c>
      <c r="E13" s="104"/>
      <c r="F13" s="104"/>
      <c r="G13" s="104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22" customFormat="1" x14ac:dyDescent="0.2">
      <c r="A14" s="25">
        <v>3</v>
      </c>
      <c r="B14" s="27" t="s">
        <v>61</v>
      </c>
      <c r="C14" s="21" t="s">
        <v>5</v>
      </c>
      <c r="D14" s="104">
        <f t="shared" si="2"/>
        <v>169125374</v>
      </c>
      <c r="E14" s="105">
        <v>165775889</v>
      </c>
      <c r="F14" s="105">
        <v>3349485</v>
      </c>
      <c r="G14" s="105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s="1" customFormat="1" ht="14.25" customHeight="1" x14ac:dyDescent="0.2">
      <c r="A15" s="25">
        <v>4</v>
      </c>
      <c r="B15" s="12" t="s">
        <v>62</v>
      </c>
      <c r="C15" s="10" t="s">
        <v>219</v>
      </c>
      <c r="D15" s="104">
        <f t="shared" si="2"/>
        <v>0</v>
      </c>
      <c r="E15" s="104"/>
      <c r="F15" s="104"/>
      <c r="G15" s="104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1" customFormat="1" x14ac:dyDescent="0.2">
      <c r="A16" s="25">
        <v>5</v>
      </c>
      <c r="B16" s="12" t="s">
        <v>63</v>
      </c>
      <c r="C16" s="10" t="s">
        <v>8</v>
      </c>
      <c r="D16" s="104">
        <f t="shared" si="2"/>
        <v>0</v>
      </c>
      <c r="E16" s="104"/>
      <c r="F16" s="104"/>
      <c r="G16" s="104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22" customFormat="1" x14ac:dyDescent="0.2">
      <c r="A17" s="25">
        <v>6</v>
      </c>
      <c r="B17" s="27" t="s">
        <v>64</v>
      </c>
      <c r="C17" s="21" t="s">
        <v>65</v>
      </c>
      <c r="D17" s="104">
        <f t="shared" si="2"/>
        <v>357553682</v>
      </c>
      <c r="E17" s="105">
        <v>352813325</v>
      </c>
      <c r="F17" s="105">
        <v>4740357</v>
      </c>
      <c r="G17" s="105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s="1" customFormat="1" x14ac:dyDescent="0.2">
      <c r="A18" s="25">
        <v>7</v>
      </c>
      <c r="B18" s="12" t="s">
        <v>66</v>
      </c>
      <c r="C18" s="10" t="s">
        <v>220</v>
      </c>
      <c r="D18" s="104">
        <f t="shared" si="2"/>
        <v>0</v>
      </c>
      <c r="E18" s="104"/>
      <c r="F18" s="104"/>
      <c r="G18" s="104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s="1" customFormat="1" x14ac:dyDescent="0.2">
      <c r="A19" s="25">
        <v>8</v>
      </c>
      <c r="B19" s="26" t="s">
        <v>67</v>
      </c>
      <c r="C19" s="10" t="s">
        <v>17</v>
      </c>
      <c r="D19" s="104">
        <f t="shared" si="2"/>
        <v>0</v>
      </c>
      <c r="E19" s="104"/>
      <c r="F19" s="104"/>
      <c r="G19" s="104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  <row r="20" spans="1:21" s="1" customFormat="1" x14ac:dyDescent="0.2">
      <c r="A20" s="25">
        <v>9</v>
      </c>
      <c r="B20" s="26" t="s">
        <v>68</v>
      </c>
      <c r="C20" s="10" t="s">
        <v>6</v>
      </c>
      <c r="D20" s="104">
        <f t="shared" si="2"/>
        <v>0</v>
      </c>
      <c r="E20" s="104"/>
      <c r="F20" s="104"/>
      <c r="G20" s="104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1:21" s="1" customFormat="1" x14ac:dyDescent="0.2">
      <c r="A21" s="25">
        <v>10</v>
      </c>
      <c r="B21" s="26" t="s">
        <v>69</v>
      </c>
      <c r="C21" s="10" t="s">
        <v>18</v>
      </c>
      <c r="D21" s="104">
        <f t="shared" si="2"/>
        <v>0</v>
      </c>
      <c r="E21" s="104"/>
      <c r="F21" s="104"/>
      <c r="G21" s="104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1:21" s="1" customFormat="1" x14ac:dyDescent="0.2">
      <c r="A22" s="25">
        <v>11</v>
      </c>
      <c r="B22" s="26" t="s">
        <v>70</v>
      </c>
      <c r="C22" s="10" t="s">
        <v>7</v>
      </c>
      <c r="D22" s="104">
        <f t="shared" si="2"/>
        <v>0</v>
      </c>
      <c r="E22" s="104"/>
      <c r="F22" s="104"/>
      <c r="G22" s="104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1:21" s="1" customFormat="1" x14ac:dyDescent="0.2">
      <c r="A23" s="25">
        <v>12</v>
      </c>
      <c r="B23" s="26" t="s">
        <v>71</v>
      </c>
      <c r="C23" s="10" t="s">
        <v>19</v>
      </c>
      <c r="D23" s="104">
        <f t="shared" si="2"/>
        <v>0</v>
      </c>
      <c r="E23" s="104"/>
      <c r="F23" s="104"/>
      <c r="G23" s="104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1:21" s="1" customFormat="1" x14ac:dyDescent="0.2">
      <c r="A24" s="25">
        <v>13</v>
      </c>
      <c r="B24" s="26" t="s">
        <v>241</v>
      </c>
      <c r="C24" s="10" t="s">
        <v>242</v>
      </c>
      <c r="D24" s="104">
        <f t="shared" si="2"/>
        <v>0</v>
      </c>
      <c r="E24" s="104"/>
      <c r="F24" s="104"/>
      <c r="G24" s="104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21" s="1" customFormat="1" x14ac:dyDescent="0.2">
      <c r="A25" s="25">
        <v>14</v>
      </c>
      <c r="B25" s="26" t="s">
        <v>72</v>
      </c>
      <c r="C25" s="10" t="s">
        <v>22</v>
      </c>
      <c r="D25" s="104">
        <f t="shared" si="2"/>
        <v>0</v>
      </c>
      <c r="E25" s="104"/>
      <c r="F25" s="104"/>
      <c r="G25" s="104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1:21" s="1" customFormat="1" x14ac:dyDescent="0.2">
      <c r="A26" s="25">
        <v>15</v>
      </c>
      <c r="B26" s="26" t="s">
        <v>73</v>
      </c>
      <c r="C26" s="10" t="s">
        <v>10</v>
      </c>
      <c r="D26" s="104">
        <f t="shared" si="2"/>
        <v>0</v>
      </c>
      <c r="E26" s="104"/>
      <c r="F26" s="104"/>
      <c r="G26" s="104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s="1" customFormat="1" x14ac:dyDescent="0.2">
      <c r="A27" s="25">
        <v>16</v>
      </c>
      <c r="B27" s="26" t="s">
        <v>74</v>
      </c>
      <c r="C27" s="10" t="s">
        <v>221</v>
      </c>
      <c r="D27" s="104">
        <f t="shared" si="2"/>
        <v>0</v>
      </c>
      <c r="E27" s="104"/>
      <c r="F27" s="104"/>
      <c r="G27" s="104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1:21" s="22" customFormat="1" x14ac:dyDescent="0.2">
      <c r="A28" s="25">
        <v>17</v>
      </c>
      <c r="B28" s="27" t="s">
        <v>75</v>
      </c>
      <c r="C28" s="21" t="s">
        <v>9</v>
      </c>
      <c r="D28" s="104">
        <f t="shared" si="2"/>
        <v>244764343</v>
      </c>
      <c r="E28" s="105">
        <v>240214099</v>
      </c>
      <c r="F28" s="105">
        <v>4550244</v>
      </c>
      <c r="G28" s="10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s="1" customFormat="1" x14ac:dyDescent="0.2">
      <c r="A29" s="25">
        <v>18</v>
      </c>
      <c r="B29" s="12" t="s">
        <v>76</v>
      </c>
      <c r="C29" s="10" t="s">
        <v>11</v>
      </c>
      <c r="D29" s="104">
        <f t="shared" si="2"/>
        <v>0</v>
      </c>
      <c r="E29" s="104"/>
      <c r="F29" s="104"/>
      <c r="G29" s="104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s="1" customFormat="1" x14ac:dyDescent="0.2">
      <c r="A30" s="25">
        <v>19</v>
      </c>
      <c r="B30" s="12" t="s">
        <v>77</v>
      </c>
      <c r="C30" s="10" t="s">
        <v>222</v>
      </c>
      <c r="D30" s="104">
        <f t="shared" si="2"/>
        <v>0</v>
      </c>
      <c r="E30" s="104"/>
      <c r="F30" s="104"/>
      <c r="G30" s="104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x14ac:dyDescent="0.2">
      <c r="A31" s="25">
        <v>20</v>
      </c>
      <c r="B31" s="12" t="s">
        <v>78</v>
      </c>
      <c r="C31" s="10" t="s">
        <v>79</v>
      </c>
      <c r="D31" s="104">
        <f t="shared" si="2"/>
        <v>0</v>
      </c>
      <c r="E31" s="106"/>
      <c r="F31" s="106"/>
      <c r="G31" s="106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s="22" customFormat="1" x14ac:dyDescent="0.2">
      <c r="A32" s="25">
        <v>21</v>
      </c>
      <c r="B32" s="23" t="s">
        <v>80</v>
      </c>
      <c r="C32" s="21" t="s">
        <v>40</v>
      </c>
      <c r="D32" s="104">
        <f t="shared" si="2"/>
        <v>168098146</v>
      </c>
      <c r="E32" s="105">
        <v>165064650</v>
      </c>
      <c r="F32" s="105">
        <v>3033496</v>
      </c>
      <c r="G32" s="10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22" customFormat="1" x14ac:dyDescent="0.2">
      <c r="A33" s="25">
        <v>22</v>
      </c>
      <c r="B33" s="27" t="s">
        <v>81</v>
      </c>
      <c r="C33" s="21" t="s">
        <v>82</v>
      </c>
      <c r="D33" s="104">
        <f t="shared" si="2"/>
        <v>26859788</v>
      </c>
      <c r="E33" s="105">
        <v>26725991</v>
      </c>
      <c r="F33" s="105">
        <v>133797</v>
      </c>
      <c r="G33" s="105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s="1" customFormat="1" ht="12" customHeight="1" x14ac:dyDescent="0.2">
      <c r="A34" s="25">
        <v>23</v>
      </c>
      <c r="B34" s="26" t="s">
        <v>83</v>
      </c>
      <c r="C34" s="10" t="s">
        <v>84</v>
      </c>
      <c r="D34" s="104">
        <f t="shared" si="2"/>
        <v>0</v>
      </c>
      <c r="E34" s="104"/>
      <c r="F34" s="104"/>
      <c r="G34" s="104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21" s="1" customFormat="1" ht="24" x14ac:dyDescent="0.2">
      <c r="A35" s="25">
        <v>24</v>
      </c>
      <c r="B35" s="26" t="s">
        <v>85</v>
      </c>
      <c r="C35" s="10" t="s">
        <v>86</v>
      </c>
      <c r="D35" s="104">
        <f t="shared" si="2"/>
        <v>0</v>
      </c>
      <c r="E35" s="104"/>
      <c r="F35" s="104"/>
      <c r="G35" s="104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1:21" s="1" customFormat="1" x14ac:dyDescent="0.2">
      <c r="A36" s="25">
        <v>25</v>
      </c>
      <c r="B36" s="12" t="s">
        <v>87</v>
      </c>
      <c r="C36" s="10" t="s">
        <v>88</v>
      </c>
      <c r="D36" s="104">
        <f t="shared" si="2"/>
        <v>0</v>
      </c>
      <c r="E36" s="104"/>
      <c r="F36" s="104"/>
      <c r="G36" s="104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1:21" s="1" customFormat="1" ht="15.75" customHeight="1" x14ac:dyDescent="0.2">
      <c r="A37" s="25">
        <v>26</v>
      </c>
      <c r="B37" s="26" t="s">
        <v>89</v>
      </c>
      <c r="C37" s="10" t="s">
        <v>90</v>
      </c>
      <c r="D37" s="104">
        <f t="shared" si="2"/>
        <v>0</v>
      </c>
      <c r="E37" s="104"/>
      <c r="F37" s="104"/>
      <c r="G37" s="104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1:21" s="1" customFormat="1" x14ac:dyDescent="0.2">
      <c r="A38" s="25">
        <v>27</v>
      </c>
      <c r="B38" s="14" t="s">
        <v>91</v>
      </c>
      <c r="C38" s="10" t="s">
        <v>92</v>
      </c>
      <c r="D38" s="104">
        <f t="shared" si="2"/>
        <v>0</v>
      </c>
      <c r="E38" s="104"/>
      <c r="F38" s="104"/>
      <c r="G38" s="104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1:21" s="22" customFormat="1" x14ac:dyDescent="0.2">
      <c r="A39" s="25">
        <v>28</v>
      </c>
      <c r="B39" s="23" t="s">
        <v>93</v>
      </c>
      <c r="C39" s="54" t="s">
        <v>277</v>
      </c>
      <c r="D39" s="104">
        <f t="shared" si="2"/>
        <v>727860042</v>
      </c>
      <c r="E39" s="105">
        <v>721158989</v>
      </c>
      <c r="F39" s="105">
        <v>6701053</v>
      </c>
      <c r="G39" s="105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1:21" s="22" customFormat="1" x14ac:dyDescent="0.2">
      <c r="A40" s="25">
        <v>29</v>
      </c>
      <c r="B40" s="24" t="s">
        <v>94</v>
      </c>
      <c r="C40" s="21" t="s">
        <v>41</v>
      </c>
      <c r="D40" s="104">
        <f t="shared" si="2"/>
        <v>244848411</v>
      </c>
      <c r="E40" s="105">
        <v>242699685</v>
      </c>
      <c r="F40" s="105">
        <v>2148726</v>
      </c>
      <c r="G40" s="10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1:21" x14ac:dyDescent="0.2">
      <c r="A41" s="25">
        <v>30</v>
      </c>
      <c r="B41" s="12" t="s">
        <v>95</v>
      </c>
      <c r="C41" s="10" t="s">
        <v>39</v>
      </c>
      <c r="D41" s="104">
        <f t="shared" si="2"/>
        <v>0</v>
      </c>
      <c r="E41" s="106"/>
      <c r="F41" s="106"/>
      <c r="G41" s="106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s="1" customFormat="1" x14ac:dyDescent="0.2">
      <c r="A42" s="25">
        <v>31</v>
      </c>
      <c r="B42" s="14" t="s">
        <v>96</v>
      </c>
      <c r="C42" s="10" t="s">
        <v>16</v>
      </c>
      <c r="D42" s="104">
        <f t="shared" si="2"/>
        <v>0</v>
      </c>
      <c r="E42" s="104"/>
      <c r="F42" s="104"/>
      <c r="G42" s="104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1:21" s="1" customFormat="1" x14ac:dyDescent="0.2">
      <c r="A43" s="25">
        <v>32</v>
      </c>
      <c r="B43" s="26" t="s">
        <v>97</v>
      </c>
      <c r="C43" s="10" t="s">
        <v>21</v>
      </c>
      <c r="D43" s="104">
        <f t="shared" si="2"/>
        <v>0</v>
      </c>
      <c r="E43" s="104"/>
      <c r="F43" s="104"/>
      <c r="G43" s="104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1:21" s="1" customFormat="1" x14ac:dyDescent="0.2">
      <c r="A44" s="25">
        <v>33</v>
      </c>
      <c r="B44" s="14" t="s">
        <v>98</v>
      </c>
      <c r="C44" s="10" t="s">
        <v>25</v>
      </c>
      <c r="D44" s="104">
        <f t="shared" si="2"/>
        <v>0</v>
      </c>
      <c r="E44" s="104"/>
      <c r="F44" s="104"/>
      <c r="G44" s="104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1:21" x14ac:dyDescent="0.2">
      <c r="A45" s="25">
        <v>34</v>
      </c>
      <c r="B45" s="12" t="s">
        <v>99</v>
      </c>
      <c r="C45" s="10" t="s">
        <v>223</v>
      </c>
      <c r="D45" s="104">
        <f t="shared" si="2"/>
        <v>0</v>
      </c>
      <c r="E45" s="106"/>
      <c r="F45" s="106"/>
      <c r="G45" s="106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s="1" customFormat="1" x14ac:dyDescent="0.2">
      <c r="A46" s="25">
        <v>35</v>
      </c>
      <c r="B46" s="107" t="s">
        <v>100</v>
      </c>
      <c r="C46" s="108" t="s">
        <v>224</v>
      </c>
      <c r="D46" s="104">
        <f t="shared" si="2"/>
        <v>0</v>
      </c>
      <c r="E46" s="104"/>
      <c r="F46" s="104"/>
      <c r="G46" s="104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1:21" s="1" customFormat="1" x14ac:dyDescent="0.2">
      <c r="A47" s="25">
        <v>36</v>
      </c>
      <c r="B47" s="12" t="s">
        <v>101</v>
      </c>
      <c r="C47" s="10" t="s">
        <v>225</v>
      </c>
      <c r="D47" s="104">
        <f t="shared" si="2"/>
        <v>0</v>
      </c>
      <c r="E47" s="104"/>
      <c r="F47" s="104"/>
      <c r="G47" s="104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8" spans="1:21" s="1" customFormat="1" x14ac:dyDescent="0.2">
      <c r="A48" s="25">
        <v>37</v>
      </c>
      <c r="B48" s="12" t="s">
        <v>102</v>
      </c>
      <c r="C48" s="10" t="s">
        <v>24</v>
      </c>
      <c r="D48" s="104">
        <f t="shared" si="2"/>
        <v>0</v>
      </c>
      <c r="E48" s="104"/>
      <c r="F48" s="104"/>
      <c r="G48" s="104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</row>
    <row r="49" spans="1:21" s="1" customFormat="1" x14ac:dyDescent="0.2">
      <c r="A49" s="25">
        <v>38</v>
      </c>
      <c r="B49" s="26" t="s">
        <v>103</v>
      </c>
      <c r="C49" s="10" t="s">
        <v>20</v>
      </c>
      <c r="D49" s="104">
        <f t="shared" si="2"/>
        <v>0</v>
      </c>
      <c r="E49" s="104"/>
      <c r="F49" s="104"/>
      <c r="G49" s="104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1:21" s="1" customFormat="1" x14ac:dyDescent="0.2">
      <c r="A50" s="25">
        <v>39</v>
      </c>
      <c r="B50" s="14" t="s">
        <v>104</v>
      </c>
      <c r="C50" s="10" t="s">
        <v>105</v>
      </c>
      <c r="D50" s="104">
        <f t="shared" si="2"/>
        <v>0</v>
      </c>
      <c r="E50" s="104"/>
      <c r="F50" s="104"/>
      <c r="G50" s="104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</row>
    <row r="51" spans="1:21" s="22" customFormat="1" x14ac:dyDescent="0.2">
      <c r="A51" s="25">
        <v>40</v>
      </c>
      <c r="B51" s="27" t="s">
        <v>106</v>
      </c>
      <c r="C51" s="21" t="s">
        <v>107</v>
      </c>
      <c r="D51" s="104">
        <f t="shared" si="2"/>
        <v>431419527</v>
      </c>
      <c r="E51" s="105">
        <v>424720037</v>
      </c>
      <c r="F51" s="105">
        <v>6699490</v>
      </c>
      <c r="G51" s="105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</row>
    <row r="52" spans="1:21" s="1" customFormat="1" x14ac:dyDescent="0.2">
      <c r="A52" s="25">
        <v>41</v>
      </c>
      <c r="B52" s="12" t="s">
        <v>108</v>
      </c>
      <c r="C52" s="10" t="s">
        <v>230</v>
      </c>
      <c r="D52" s="104">
        <f t="shared" si="2"/>
        <v>0</v>
      </c>
      <c r="E52" s="104"/>
      <c r="F52" s="104"/>
      <c r="G52" s="104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1:21" s="1" customFormat="1" ht="10.5" customHeight="1" x14ac:dyDescent="0.2">
      <c r="A53" s="25">
        <v>42</v>
      </c>
      <c r="B53" s="12" t="s">
        <v>109</v>
      </c>
      <c r="C53" s="10" t="s">
        <v>2</v>
      </c>
      <c r="D53" s="104">
        <f t="shared" si="2"/>
        <v>0</v>
      </c>
      <c r="E53" s="104"/>
      <c r="F53" s="104"/>
      <c r="G53" s="104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1:21" s="1" customFormat="1" x14ac:dyDescent="0.2">
      <c r="A54" s="25">
        <v>43</v>
      </c>
      <c r="B54" s="26" t="s">
        <v>110</v>
      </c>
      <c r="C54" s="10" t="s">
        <v>3</v>
      </c>
      <c r="D54" s="104">
        <f t="shared" si="2"/>
        <v>0</v>
      </c>
      <c r="E54" s="104"/>
      <c r="F54" s="104"/>
      <c r="G54" s="104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1:21" s="1" customFormat="1" x14ac:dyDescent="0.2">
      <c r="A55" s="25">
        <v>44</v>
      </c>
      <c r="B55" s="26" t="s">
        <v>111</v>
      </c>
      <c r="C55" s="10" t="s">
        <v>226</v>
      </c>
      <c r="D55" s="104">
        <f t="shared" si="2"/>
        <v>0</v>
      </c>
      <c r="E55" s="104"/>
      <c r="F55" s="104"/>
      <c r="G55" s="104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1:21" s="1" customFormat="1" x14ac:dyDescent="0.2">
      <c r="A56" s="25">
        <v>45</v>
      </c>
      <c r="B56" s="14" t="s">
        <v>112</v>
      </c>
      <c r="C56" s="10" t="s">
        <v>0</v>
      </c>
      <c r="D56" s="104">
        <f t="shared" si="2"/>
        <v>0</v>
      </c>
      <c r="E56" s="104"/>
      <c r="F56" s="104"/>
      <c r="G56" s="104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1:21" s="1" customFormat="1" ht="10.5" customHeight="1" x14ac:dyDescent="0.2">
      <c r="A57" s="25">
        <v>46</v>
      </c>
      <c r="B57" s="26" t="s">
        <v>113</v>
      </c>
      <c r="C57" s="10" t="s">
        <v>4</v>
      </c>
      <c r="D57" s="104">
        <f t="shared" si="2"/>
        <v>0</v>
      </c>
      <c r="E57" s="104"/>
      <c r="F57" s="104"/>
      <c r="G57" s="104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1:21" s="1" customFormat="1" x14ac:dyDescent="0.2">
      <c r="A58" s="25">
        <v>47</v>
      </c>
      <c r="B58" s="14" t="s">
        <v>114</v>
      </c>
      <c r="C58" s="10" t="s">
        <v>1</v>
      </c>
      <c r="D58" s="104">
        <f t="shared" si="2"/>
        <v>0</v>
      </c>
      <c r="E58" s="104"/>
      <c r="F58" s="104"/>
      <c r="G58" s="104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1:21" s="1" customFormat="1" x14ac:dyDescent="0.2">
      <c r="A59" s="25">
        <v>48</v>
      </c>
      <c r="B59" s="26" t="s">
        <v>115</v>
      </c>
      <c r="C59" s="10" t="s">
        <v>227</v>
      </c>
      <c r="D59" s="104">
        <f t="shared" si="2"/>
        <v>0</v>
      </c>
      <c r="E59" s="104"/>
      <c r="F59" s="104"/>
      <c r="G59" s="104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1:21" s="1" customFormat="1" x14ac:dyDescent="0.2">
      <c r="A60" s="25">
        <v>49</v>
      </c>
      <c r="B60" s="26" t="s">
        <v>116</v>
      </c>
      <c r="C60" s="10" t="s">
        <v>26</v>
      </c>
      <c r="D60" s="104">
        <f t="shared" si="2"/>
        <v>0</v>
      </c>
      <c r="E60" s="104"/>
      <c r="F60" s="104"/>
      <c r="G60" s="104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1:21" s="1" customFormat="1" x14ac:dyDescent="0.2">
      <c r="A61" s="25">
        <v>50</v>
      </c>
      <c r="B61" s="26" t="s">
        <v>117</v>
      </c>
      <c r="C61" s="10" t="s">
        <v>228</v>
      </c>
      <c r="D61" s="104">
        <f t="shared" si="2"/>
        <v>0</v>
      </c>
      <c r="E61" s="104"/>
      <c r="F61" s="104"/>
      <c r="G61" s="104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s="1" customFormat="1" x14ac:dyDescent="0.2">
      <c r="A62" s="25">
        <v>51</v>
      </c>
      <c r="B62" s="26" t="s">
        <v>232</v>
      </c>
      <c r="C62" s="10" t="s">
        <v>231</v>
      </c>
      <c r="D62" s="104">
        <f t="shared" si="2"/>
        <v>0</v>
      </c>
      <c r="E62" s="104"/>
      <c r="F62" s="104"/>
      <c r="G62" s="104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1:21" s="1" customFormat="1" x14ac:dyDescent="0.2">
      <c r="A63" s="25">
        <v>52</v>
      </c>
      <c r="B63" s="26" t="s">
        <v>243</v>
      </c>
      <c r="C63" s="10" t="s">
        <v>244</v>
      </c>
      <c r="D63" s="104">
        <f t="shared" si="2"/>
        <v>0</v>
      </c>
      <c r="E63" s="104"/>
      <c r="F63" s="104"/>
      <c r="G63" s="104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1:21" s="1" customFormat="1" x14ac:dyDescent="0.2">
      <c r="A64" s="25">
        <v>53</v>
      </c>
      <c r="B64" s="26" t="s">
        <v>118</v>
      </c>
      <c r="C64" s="10" t="s">
        <v>54</v>
      </c>
      <c r="D64" s="104">
        <f t="shared" si="2"/>
        <v>0</v>
      </c>
      <c r="E64" s="104"/>
      <c r="F64" s="104"/>
      <c r="G64" s="104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1:21" s="1" customFormat="1" x14ac:dyDescent="0.2">
      <c r="A65" s="25">
        <v>54</v>
      </c>
      <c r="B65" s="14" t="s">
        <v>119</v>
      </c>
      <c r="C65" s="10" t="s">
        <v>245</v>
      </c>
      <c r="D65" s="104">
        <f t="shared" si="2"/>
        <v>0</v>
      </c>
      <c r="E65" s="104"/>
      <c r="F65" s="104"/>
      <c r="G65" s="104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1:21" s="1" customFormat="1" ht="24" x14ac:dyDescent="0.2">
      <c r="A66" s="25">
        <v>55</v>
      </c>
      <c r="B66" s="12" t="s">
        <v>120</v>
      </c>
      <c r="C66" s="10" t="s">
        <v>121</v>
      </c>
      <c r="D66" s="104">
        <f t="shared" si="2"/>
        <v>0</v>
      </c>
      <c r="E66" s="104"/>
      <c r="F66" s="104"/>
      <c r="G66" s="104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</row>
    <row r="67" spans="1:21" s="1" customFormat="1" ht="23.25" customHeight="1" x14ac:dyDescent="0.2">
      <c r="A67" s="25">
        <v>56</v>
      </c>
      <c r="B67" s="14" t="s">
        <v>122</v>
      </c>
      <c r="C67" s="10" t="s">
        <v>246</v>
      </c>
      <c r="D67" s="104">
        <f t="shared" si="2"/>
        <v>0</v>
      </c>
      <c r="E67" s="104"/>
      <c r="F67" s="104"/>
      <c r="G67" s="104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1:21" s="1" customFormat="1" ht="27.75" customHeight="1" x14ac:dyDescent="0.2">
      <c r="A68" s="25">
        <v>57</v>
      </c>
      <c r="B68" s="26" t="s">
        <v>123</v>
      </c>
      <c r="C68" s="10" t="s">
        <v>236</v>
      </c>
      <c r="D68" s="104">
        <f t="shared" si="2"/>
        <v>0</v>
      </c>
      <c r="E68" s="104"/>
      <c r="F68" s="104"/>
      <c r="G68" s="104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1:21" s="1" customFormat="1" ht="24" x14ac:dyDescent="0.2">
      <c r="A69" s="25">
        <v>58</v>
      </c>
      <c r="B69" s="12" t="s">
        <v>124</v>
      </c>
      <c r="C69" s="10" t="s">
        <v>247</v>
      </c>
      <c r="D69" s="104">
        <f t="shared" si="2"/>
        <v>0</v>
      </c>
      <c r="E69" s="104"/>
      <c r="F69" s="104"/>
      <c r="G69" s="104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</row>
    <row r="70" spans="1:21" s="1" customFormat="1" ht="24" x14ac:dyDescent="0.2">
      <c r="A70" s="25">
        <v>59</v>
      </c>
      <c r="B70" s="12" t="s">
        <v>125</v>
      </c>
      <c r="C70" s="10" t="s">
        <v>248</v>
      </c>
      <c r="D70" s="104">
        <f t="shared" si="2"/>
        <v>0</v>
      </c>
      <c r="E70" s="104"/>
      <c r="F70" s="104"/>
      <c r="G70" s="104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</row>
    <row r="71" spans="1:21" s="1" customFormat="1" x14ac:dyDescent="0.2">
      <c r="A71" s="25">
        <v>60</v>
      </c>
      <c r="B71" s="14" t="s">
        <v>126</v>
      </c>
      <c r="C71" s="10" t="s">
        <v>249</v>
      </c>
      <c r="D71" s="104">
        <f t="shared" si="2"/>
        <v>0</v>
      </c>
      <c r="E71" s="104"/>
      <c r="F71" s="104"/>
      <c r="G71" s="104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1:21" s="1" customFormat="1" x14ac:dyDescent="0.2">
      <c r="A72" s="25">
        <v>61</v>
      </c>
      <c r="B72" s="14" t="s">
        <v>127</v>
      </c>
      <c r="C72" s="10" t="s">
        <v>53</v>
      </c>
      <c r="D72" s="104">
        <f t="shared" si="2"/>
        <v>0</v>
      </c>
      <c r="E72" s="104"/>
      <c r="F72" s="104"/>
      <c r="G72" s="104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3" spans="1:21" s="1" customFormat="1" x14ac:dyDescent="0.2">
      <c r="A73" s="25">
        <v>62</v>
      </c>
      <c r="B73" s="14" t="s">
        <v>128</v>
      </c>
      <c r="C73" s="10" t="s">
        <v>250</v>
      </c>
      <c r="D73" s="104">
        <f t="shared" ref="D73:D133" si="3">SUM(E73:G73)</f>
        <v>0</v>
      </c>
      <c r="E73" s="104"/>
      <c r="F73" s="104"/>
      <c r="G73" s="104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</row>
    <row r="74" spans="1:21" s="1" customFormat="1" ht="24" x14ac:dyDescent="0.2">
      <c r="A74" s="25">
        <v>63</v>
      </c>
      <c r="B74" s="14" t="s">
        <v>129</v>
      </c>
      <c r="C74" s="10" t="s">
        <v>251</v>
      </c>
      <c r="D74" s="104">
        <f t="shared" si="3"/>
        <v>0</v>
      </c>
      <c r="E74" s="104"/>
      <c r="F74" s="104"/>
      <c r="G74" s="104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1:21" s="1" customFormat="1" ht="24" x14ac:dyDescent="0.2">
      <c r="A75" s="25">
        <v>64</v>
      </c>
      <c r="B75" s="12" t="s">
        <v>130</v>
      </c>
      <c r="C75" s="10" t="s">
        <v>252</v>
      </c>
      <c r="D75" s="104">
        <f t="shared" si="3"/>
        <v>0</v>
      </c>
      <c r="E75" s="104"/>
      <c r="F75" s="104"/>
      <c r="G75" s="104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1:21" s="1" customFormat="1" ht="24" x14ac:dyDescent="0.2">
      <c r="A76" s="25">
        <v>65</v>
      </c>
      <c r="B76" s="14" t="s">
        <v>131</v>
      </c>
      <c r="C76" s="10" t="s">
        <v>253</v>
      </c>
      <c r="D76" s="104">
        <f t="shared" si="3"/>
        <v>0</v>
      </c>
      <c r="E76" s="104"/>
      <c r="F76" s="104"/>
      <c r="G76" s="104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</row>
    <row r="77" spans="1:21" s="1" customFormat="1" ht="24" x14ac:dyDescent="0.2">
      <c r="A77" s="25">
        <v>66</v>
      </c>
      <c r="B77" s="14" t="s">
        <v>132</v>
      </c>
      <c r="C77" s="10" t="s">
        <v>254</v>
      </c>
      <c r="D77" s="104">
        <f t="shared" si="3"/>
        <v>0</v>
      </c>
      <c r="E77" s="104"/>
      <c r="F77" s="104"/>
      <c r="G77" s="104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1:21" s="1" customFormat="1" ht="24" x14ac:dyDescent="0.2">
      <c r="A78" s="25">
        <v>67</v>
      </c>
      <c r="B78" s="12" t="s">
        <v>133</v>
      </c>
      <c r="C78" s="10" t="s">
        <v>255</v>
      </c>
      <c r="D78" s="104">
        <f t="shared" si="3"/>
        <v>0</v>
      </c>
      <c r="E78" s="104"/>
      <c r="F78" s="104"/>
      <c r="G78" s="104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1:21" s="1" customFormat="1" ht="24" x14ac:dyDescent="0.2">
      <c r="A79" s="25">
        <v>68</v>
      </c>
      <c r="B79" s="12" t="s">
        <v>134</v>
      </c>
      <c r="C79" s="10" t="s">
        <v>256</v>
      </c>
      <c r="D79" s="104">
        <f t="shared" si="3"/>
        <v>0</v>
      </c>
      <c r="E79" s="104"/>
      <c r="F79" s="104"/>
      <c r="G79" s="104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</row>
    <row r="80" spans="1:21" s="1" customFormat="1" ht="24" x14ac:dyDescent="0.2">
      <c r="A80" s="25">
        <v>69</v>
      </c>
      <c r="B80" s="12" t="s">
        <v>135</v>
      </c>
      <c r="C80" s="10" t="s">
        <v>257</v>
      </c>
      <c r="D80" s="104">
        <f t="shared" si="3"/>
        <v>0</v>
      </c>
      <c r="E80" s="104"/>
      <c r="F80" s="104"/>
      <c r="G80" s="104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1:21" s="1" customFormat="1" x14ac:dyDescent="0.2">
      <c r="A81" s="25">
        <v>70</v>
      </c>
      <c r="B81" s="26" t="s">
        <v>136</v>
      </c>
      <c r="C81" s="10" t="s">
        <v>137</v>
      </c>
      <c r="D81" s="104">
        <f t="shared" si="3"/>
        <v>0</v>
      </c>
      <c r="E81" s="104"/>
      <c r="F81" s="104"/>
      <c r="G81" s="104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1" s="1" customFormat="1" x14ac:dyDescent="0.2">
      <c r="A82" s="25">
        <v>71</v>
      </c>
      <c r="B82" s="12" t="s">
        <v>138</v>
      </c>
      <c r="C82" s="10" t="s">
        <v>258</v>
      </c>
      <c r="D82" s="104">
        <f t="shared" si="3"/>
        <v>0</v>
      </c>
      <c r="E82" s="104"/>
      <c r="F82" s="104"/>
      <c r="G82" s="104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1:21" s="1" customFormat="1" x14ac:dyDescent="0.2">
      <c r="A83" s="25">
        <v>72</v>
      </c>
      <c r="B83" s="26" t="s">
        <v>139</v>
      </c>
      <c r="C83" s="10" t="s">
        <v>36</v>
      </c>
      <c r="D83" s="104">
        <f t="shared" si="3"/>
        <v>0</v>
      </c>
      <c r="E83" s="104"/>
      <c r="F83" s="104"/>
      <c r="G83" s="104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1:21" s="1" customFormat="1" x14ac:dyDescent="0.2">
      <c r="A84" s="25">
        <v>73</v>
      </c>
      <c r="B84" s="12" t="s">
        <v>140</v>
      </c>
      <c r="C84" s="10" t="s">
        <v>38</v>
      </c>
      <c r="D84" s="104">
        <f t="shared" si="3"/>
        <v>0</v>
      </c>
      <c r="E84" s="104"/>
      <c r="F84" s="104"/>
      <c r="G84" s="104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1:21" s="1" customFormat="1" ht="13.5" customHeight="1" x14ac:dyDescent="0.2">
      <c r="A85" s="25">
        <v>74</v>
      </c>
      <c r="B85" s="12" t="s">
        <v>141</v>
      </c>
      <c r="C85" s="10" t="s">
        <v>37</v>
      </c>
      <c r="D85" s="104">
        <f t="shared" si="3"/>
        <v>0</v>
      </c>
      <c r="E85" s="104"/>
      <c r="F85" s="104"/>
      <c r="G85" s="104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1:21" s="1" customFormat="1" ht="14.25" customHeight="1" x14ac:dyDescent="0.2">
      <c r="A86" s="25">
        <v>75</v>
      </c>
      <c r="B86" s="12" t="s">
        <v>142</v>
      </c>
      <c r="C86" s="10" t="s">
        <v>52</v>
      </c>
      <c r="D86" s="104">
        <f t="shared" si="3"/>
        <v>0</v>
      </c>
      <c r="E86" s="104"/>
      <c r="F86" s="104"/>
      <c r="G86" s="104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1:21" s="1" customFormat="1" x14ac:dyDescent="0.2">
      <c r="A87" s="25">
        <v>76</v>
      </c>
      <c r="B87" s="12" t="s">
        <v>143</v>
      </c>
      <c r="C87" s="10" t="s">
        <v>239</v>
      </c>
      <c r="D87" s="104">
        <f t="shared" si="3"/>
        <v>0</v>
      </c>
      <c r="E87" s="104"/>
      <c r="F87" s="104"/>
      <c r="G87" s="104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1:21" s="1" customFormat="1" x14ac:dyDescent="0.2">
      <c r="A88" s="25">
        <v>77</v>
      </c>
      <c r="B88" s="12" t="s">
        <v>144</v>
      </c>
      <c r="C88" s="10" t="s">
        <v>360</v>
      </c>
      <c r="D88" s="104">
        <f t="shared" si="3"/>
        <v>0</v>
      </c>
      <c r="E88" s="104"/>
      <c r="F88" s="104"/>
      <c r="G88" s="104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1:21" s="1" customFormat="1" x14ac:dyDescent="0.2">
      <c r="A89" s="25">
        <v>78</v>
      </c>
      <c r="B89" s="14" t="s">
        <v>145</v>
      </c>
      <c r="C89" s="10" t="s">
        <v>272</v>
      </c>
      <c r="D89" s="104">
        <f t="shared" si="3"/>
        <v>2009740355</v>
      </c>
      <c r="E89" s="104">
        <v>1841720613</v>
      </c>
      <c r="F89" s="104">
        <v>5631375</v>
      </c>
      <c r="G89" s="104">
        <v>162388367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1:21" s="1" customFormat="1" ht="24" x14ac:dyDescent="0.2">
      <c r="A90" s="169">
        <v>79</v>
      </c>
      <c r="B90" s="196" t="s">
        <v>146</v>
      </c>
      <c r="C90" s="17" t="s">
        <v>259</v>
      </c>
      <c r="D90" s="104">
        <f t="shared" si="3"/>
        <v>0</v>
      </c>
      <c r="E90" s="104"/>
      <c r="F90" s="104"/>
      <c r="G90" s="104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1:21" s="1" customFormat="1" ht="36" x14ac:dyDescent="0.2">
      <c r="A91" s="170"/>
      <c r="B91" s="173"/>
      <c r="C91" s="10" t="s">
        <v>358</v>
      </c>
      <c r="D91" s="104">
        <f t="shared" si="3"/>
        <v>0</v>
      </c>
      <c r="E91" s="104"/>
      <c r="F91" s="104"/>
      <c r="G91" s="104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1:21" s="1" customFormat="1" ht="24" x14ac:dyDescent="0.2">
      <c r="A92" s="170"/>
      <c r="B92" s="173"/>
      <c r="C92" s="10" t="s">
        <v>260</v>
      </c>
      <c r="D92" s="104">
        <f t="shared" si="3"/>
        <v>0</v>
      </c>
      <c r="E92" s="104"/>
      <c r="F92" s="104"/>
      <c r="G92" s="104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1:21" s="1" customFormat="1" ht="36" x14ac:dyDescent="0.2">
      <c r="A93" s="171"/>
      <c r="B93" s="174"/>
      <c r="C93" s="85" t="s">
        <v>359</v>
      </c>
      <c r="D93" s="104">
        <f t="shared" si="3"/>
        <v>0</v>
      </c>
      <c r="E93" s="104"/>
      <c r="F93" s="104"/>
      <c r="G93" s="104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1:21" s="1" customFormat="1" ht="24" x14ac:dyDescent="0.2">
      <c r="A94" s="25">
        <v>80</v>
      </c>
      <c r="B94" s="14" t="s">
        <v>147</v>
      </c>
      <c r="C94" s="10" t="s">
        <v>51</v>
      </c>
      <c r="D94" s="104">
        <f t="shared" si="3"/>
        <v>0</v>
      </c>
      <c r="E94" s="104"/>
      <c r="F94" s="104"/>
      <c r="G94" s="104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1:21" s="1" customFormat="1" x14ac:dyDescent="0.2">
      <c r="A95" s="25">
        <v>81</v>
      </c>
      <c r="B95" s="14" t="s">
        <v>148</v>
      </c>
      <c r="C95" s="10" t="s">
        <v>149</v>
      </c>
      <c r="D95" s="104">
        <f t="shared" si="3"/>
        <v>0</v>
      </c>
      <c r="E95" s="104"/>
      <c r="F95" s="104"/>
      <c r="G95" s="104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1:21" s="1" customFormat="1" x14ac:dyDescent="0.2">
      <c r="A96" s="25">
        <v>82</v>
      </c>
      <c r="B96" s="26" t="s">
        <v>150</v>
      </c>
      <c r="C96" s="10" t="s">
        <v>151</v>
      </c>
      <c r="D96" s="104">
        <f t="shared" si="3"/>
        <v>0</v>
      </c>
      <c r="E96" s="104"/>
      <c r="F96" s="104"/>
      <c r="G96" s="104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1:21" s="1" customFormat="1" x14ac:dyDescent="0.2">
      <c r="A97" s="25">
        <v>83</v>
      </c>
      <c r="B97" s="14" t="s">
        <v>152</v>
      </c>
      <c r="C97" s="10" t="s">
        <v>28</v>
      </c>
      <c r="D97" s="104">
        <f t="shared" si="3"/>
        <v>0</v>
      </c>
      <c r="E97" s="104"/>
      <c r="F97" s="104"/>
      <c r="G97" s="104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1:21" s="1" customFormat="1" x14ac:dyDescent="0.2">
      <c r="A98" s="25">
        <v>84</v>
      </c>
      <c r="B98" s="26" t="s">
        <v>153</v>
      </c>
      <c r="C98" s="10" t="s">
        <v>12</v>
      </c>
      <c r="D98" s="104">
        <f t="shared" si="3"/>
        <v>0</v>
      </c>
      <c r="E98" s="104"/>
      <c r="F98" s="104"/>
      <c r="G98" s="104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1:21" s="1" customFormat="1" x14ac:dyDescent="0.2">
      <c r="A99" s="25">
        <v>85</v>
      </c>
      <c r="B99" s="26" t="s">
        <v>154</v>
      </c>
      <c r="C99" s="10" t="s">
        <v>27</v>
      </c>
      <c r="D99" s="104">
        <f t="shared" si="3"/>
        <v>0</v>
      </c>
      <c r="E99" s="104"/>
      <c r="F99" s="104"/>
      <c r="G99" s="104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1:21" s="1" customFormat="1" x14ac:dyDescent="0.2">
      <c r="A100" s="25">
        <v>86</v>
      </c>
      <c r="B100" s="14" t="s">
        <v>155</v>
      </c>
      <c r="C100" s="10" t="s">
        <v>45</v>
      </c>
      <c r="D100" s="104">
        <f t="shared" si="3"/>
        <v>0</v>
      </c>
      <c r="E100" s="104"/>
      <c r="F100" s="104"/>
      <c r="G100" s="104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1:21" s="1" customFormat="1" x14ac:dyDescent="0.2">
      <c r="A101" s="25">
        <v>87</v>
      </c>
      <c r="B101" s="14" t="s">
        <v>156</v>
      </c>
      <c r="C101" s="10" t="s">
        <v>33</v>
      </c>
      <c r="D101" s="104">
        <f t="shared" si="3"/>
        <v>0</v>
      </c>
      <c r="E101" s="104"/>
      <c r="F101" s="104"/>
      <c r="G101" s="104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1:21" s="1" customFormat="1" x14ac:dyDescent="0.2">
      <c r="A102" s="25">
        <v>88</v>
      </c>
      <c r="B102" s="12" t="s">
        <v>157</v>
      </c>
      <c r="C102" s="10" t="s">
        <v>29</v>
      </c>
      <c r="D102" s="104">
        <f t="shared" si="3"/>
        <v>0</v>
      </c>
      <c r="E102" s="104"/>
      <c r="F102" s="104"/>
      <c r="G102" s="104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1:21" s="1" customFormat="1" x14ac:dyDescent="0.2">
      <c r="A103" s="25">
        <v>89</v>
      </c>
      <c r="B103" s="12" t="s">
        <v>158</v>
      </c>
      <c r="C103" s="10" t="s">
        <v>30</v>
      </c>
      <c r="D103" s="104">
        <f t="shared" si="3"/>
        <v>0</v>
      </c>
      <c r="E103" s="104"/>
      <c r="F103" s="104"/>
      <c r="G103" s="104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1:21" s="1" customFormat="1" x14ac:dyDescent="0.2">
      <c r="A104" s="25">
        <v>90</v>
      </c>
      <c r="B104" s="26" t="s">
        <v>159</v>
      </c>
      <c r="C104" s="10" t="s">
        <v>14</v>
      </c>
      <c r="D104" s="104">
        <f t="shared" si="3"/>
        <v>0</v>
      </c>
      <c r="E104" s="104"/>
      <c r="F104" s="104"/>
      <c r="G104" s="104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1:21" s="1" customFormat="1" x14ac:dyDescent="0.2">
      <c r="A105" s="25">
        <v>91</v>
      </c>
      <c r="B105" s="12" t="s">
        <v>160</v>
      </c>
      <c r="C105" s="10" t="s">
        <v>31</v>
      </c>
      <c r="D105" s="104">
        <f t="shared" si="3"/>
        <v>0</v>
      </c>
      <c r="E105" s="104"/>
      <c r="F105" s="104"/>
      <c r="G105" s="104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1:21" s="1" customFormat="1" ht="12" customHeight="1" x14ac:dyDescent="0.2">
      <c r="A106" s="25">
        <v>92</v>
      </c>
      <c r="B106" s="12" t="s">
        <v>161</v>
      </c>
      <c r="C106" s="10" t="s">
        <v>15</v>
      </c>
      <c r="D106" s="104">
        <f t="shared" si="3"/>
        <v>0</v>
      </c>
      <c r="E106" s="104"/>
      <c r="F106" s="104"/>
      <c r="G106" s="104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1:21" s="22" customFormat="1" x14ac:dyDescent="0.2">
      <c r="A107" s="25">
        <v>93</v>
      </c>
      <c r="B107" s="24" t="s">
        <v>162</v>
      </c>
      <c r="C107" s="21" t="s">
        <v>13</v>
      </c>
      <c r="D107" s="104">
        <f t="shared" si="3"/>
        <v>113940469</v>
      </c>
      <c r="E107" s="105">
        <v>112676512</v>
      </c>
      <c r="F107" s="105">
        <v>1263957</v>
      </c>
      <c r="G107" s="105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1:21" s="1" customFormat="1" x14ac:dyDescent="0.2">
      <c r="A108" s="25">
        <v>94</v>
      </c>
      <c r="B108" s="26" t="s">
        <v>163</v>
      </c>
      <c r="C108" s="10" t="s">
        <v>32</v>
      </c>
      <c r="D108" s="104">
        <f t="shared" si="3"/>
        <v>0</v>
      </c>
      <c r="E108" s="104"/>
      <c r="F108" s="104"/>
      <c r="G108" s="104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1:21" s="1" customFormat="1" x14ac:dyDescent="0.2">
      <c r="A109" s="25">
        <v>95</v>
      </c>
      <c r="B109" s="26" t="s">
        <v>164</v>
      </c>
      <c r="C109" s="10" t="s">
        <v>55</v>
      </c>
      <c r="D109" s="104">
        <f t="shared" si="3"/>
        <v>0</v>
      </c>
      <c r="E109" s="104"/>
      <c r="F109" s="104"/>
      <c r="G109" s="104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1:21" s="1" customFormat="1" x14ac:dyDescent="0.2">
      <c r="A110" s="25">
        <v>96</v>
      </c>
      <c r="B110" s="12" t="s">
        <v>165</v>
      </c>
      <c r="C110" s="10" t="s">
        <v>34</v>
      </c>
      <c r="D110" s="104">
        <f t="shared" si="3"/>
        <v>0</v>
      </c>
      <c r="E110" s="104"/>
      <c r="F110" s="104"/>
      <c r="G110" s="104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1:21" s="1" customFormat="1" x14ac:dyDescent="0.2">
      <c r="A111" s="25">
        <v>97</v>
      </c>
      <c r="B111" s="14" t="s">
        <v>166</v>
      </c>
      <c r="C111" s="10" t="s">
        <v>229</v>
      </c>
      <c r="D111" s="104">
        <f t="shared" si="3"/>
        <v>0</v>
      </c>
      <c r="E111" s="104"/>
      <c r="F111" s="104"/>
      <c r="G111" s="104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</row>
    <row r="112" spans="1:21" s="1" customFormat="1" ht="13.5" customHeight="1" x14ac:dyDescent="0.2">
      <c r="A112" s="25">
        <v>98</v>
      </c>
      <c r="B112" s="12" t="s">
        <v>167</v>
      </c>
      <c r="C112" s="10" t="s">
        <v>168</v>
      </c>
      <c r="D112" s="104">
        <f t="shared" si="3"/>
        <v>0</v>
      </c>
      <c r="E112" s="104"/>
      <c r="F112" s="104"/>
      <c r="G112" s="104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</row>
    <row r="113" spans="1:21" s="1" customFormat="1" x14ac:dyDescent="0.2">
      <c r="A113" s="25">
        <v>99</v>
      </c>
      <c r="B113" s="12" t="s">
        <v>169</v>
      </c>
      <c r="C113" s="10" t="s">
        <v>170</v>
      </c>
      <c r="D113" s="104">
        <f t="shared" si="3"/>
        <v>0</v>
      </c>
      <c r="E113" s="104"/>
      <c r="F113" s="104"/>
      <c r="G113" s="104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</row>
    <row r="114" spans="1:21" s="1" customFormat="1" x14ac:dyDescent="0.2">
      <c r="A114" s="25">
        <v>100</v>
      </c>
      <c r="B114" s="26" t="s">
        <v>171</v>
      </c>
      <c r="C114" s="10" t="s">
        <v>172</v>
      </c>
      <c r="D114" s="104">
        <f t="shared" si="3"/>
        <v>0</v>
      </c>
      <c r="E114" s="104"/>
      <c r="F114" s="104"/>
      <c r="G114" s="104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1:21" s="1" customFormat="1" ht="12.75" customHeight="1" x14ac:dyDescent="0.2">
      <c r="A115" s="25">
        <v>101</v>
      </c>
      <c r="B115" s="26" t="s">
        <v>173</v>
      </c>
      <c r="C115" s="10" t="s">
        <v>174</v>
      </c>
      <c r="D115" s="104">
        <f t="shared" si="3"/>
        <v>0</v>
      </c>
      <c r="E115" s="104"/>
      <c r="F115" s="104"/>
      <c r="G115" s="104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</row>
    <row r="116" spans="1:21" s="1" customFormat="1" ht="24" x14ac:dyDescent="0.2">
      <c r="A116" s="25">
        <v>102</v>
      </c>
      <c r="B116" s="26" t="s">
        <v>175</v>
      </c>
      <c r="C116" s="10" t="s">
        <v>176</v>
      </c>
      <c r="D116" s="104">
        <f t="shared" si="3"/>
        <v>0</v>
      </c>
      <c r="E116" s="104"/>
      <c r="F116" s="104"/>
      <c r="G116" s="104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</row>
    <row r="117" spans="1:21" s="1" customFormat="1" x14ac:dyDescent="0.2">
      <c r="A117" s="25">
        <v>103</v>
      </c>
      <c r="B117" s="26" t="s">
        <v>177</v>
      </c>
      <c r="C117" s="10" t="s">
        <v>178</v>
      </c>
      <c r="D117" s="104">
        <f t="shared" si="3"/>
        <v>0</v>
      </c>
      <c r="E117" s="104"/>
      <c r="F117" s="104"/>
      <c r="G117" s="104"/>
    </row>
    <row r="118" spans="1:21" s="1" customFormat="1" x14ac:dyDescent="0.2">
      <c r="A118" s="25">
        <v>104</v>
      </c>
      <c r="B118" s="26" t="s">
        <v>179</v>
      </c>
      <c r="C118" s="10" t="s">
        <v>180</v>
      </c>
      <c r="D118" s="104">
        <f t="shared" si="3"/>
        <v>0</v>
      </c>
      <c r="E118" s="104"/>
      <c r="F118" s="104"/>
      <c r="G118" s="104"/>
    </row>
    <row r="119" spans="1:21" s="1" customFormat="1" x14ac:dyDescent="0.2">
      <c r="A119" s="25">
        <v>105</v>
      </c>
      <c r="B119" s="109" t="s">
        <v>181</v>
      </c>
      <c r="C119" s="108" t="s">
        <v>182</v>
      </c>
      <c r="D119" s="104">
        <f t="shared" si="3"/>
        <v>0</v>
      </c>
      <c r="E119" s="104"/>
      <c r="F119" s="104"/>
      <c r="G119" s="104"/>
    </row>
    <row r="120" spans="1:21" s="1" customFormat="1" x14ac:dyDescent="0.2">
      <c r="A120" s="25">
        <v>106</v>
      </c>
      <c r="B120" s="14" t="s">
        <v>183</v>
      </c>
      <c r="C120" s="10" t="s">
        <v>184</v>
      </c>
      <c r="D120" s="104">
        <f t="shared" si="3"/>
        <v>0</v>
      </c>
      <c r="E120" s="104"/>
      <c r="F120" s="104"/>
      <c r="G120" s="104"/>
    </row>
    <row r="121" spans="1:21" s="1" customFormat="1" ht="11.25" customHeight="1" x14ac:dyDescent="0.2">
      <c r="A121" s="25">
        <v>107</v>
      </c>
      <c r="B121" s="26" t="s">
        <v>185</v>
      </c>
      <c r="C121" s="10" t="s">
        <v>186</v>
      </c>
      <c r="D121" s="104">
        <f t="shared" si="3"/>
        <v>0</v>
      </c>
      <c r="E121" s="104"/>
      <c r="F121" s="104"/>
      <c r="G121" s="104"/>
    </row>
    <row r="122" spans="1:21" s="1" customFormat="1" x14ac:dyDescent="0.2">
      <c r="A122" s="25">
        <v>108</v>
      </c>
      <c r="B122" s="12" t="s">
        <v>187</v>
      </c>
      <c r="C122" s="19" t="s">
        <v>188</v>
      </c>
      <c r="D122" s="104">
        <f t="shared" si="3"/>
        <v>0</v>
      </c>
      <c r="E122" s="104"/>
      <c r="F122" s="104"/>
      <c r="G122" s="104"/>
    </row>
    <row r="123" spans="1:21" s="1" customFormat="1" x14ac:dyDescent="0.2">
      <c r="A123" s="25">
        <v>109</v>
      </c>
      <c r="B123" s="26" t="s">
        <v>189</v>
      </c>
      <c r="C123" s="10" t="s">
        <v>275</v>
      </c>
      <c r="D123" s="104">
        <f t="shared" si="3"/>
        <v>0</v>
      </c>
      <c r="E123" s="104"/>
      <c r="F123" s="104"/>
      <c r="G123" s="104"/>
    </row>
    <row r="124" spans="1:21" s="1" customFormat="1" ht="14.25" customHeight="1" x14ac:dyDescent="0.2">
      <c r="A124" s="25">
        <v>110</v>
      </c>
      <c r="B124" s="14" t="s">
        <v>190</v>
      </c>
      <c r="C124" s="10" t="s">
        <v>261</v>
      </c>
      <c r="D124" s="104">
        <f t="shared" si="3"/>
        <v>0</v>
      </c>
      <c r="E124" s="104"/>
      <c r="F124" s="104"/>
      <c r="G124" s="104"/>
    </row>
    <row r="125" spans="1:21" s="1" customFormat="1" x14ac:dyDescent="0.2">
      <c r="A125" s="25">
        <v>111</v>
      </c>
      <c r="B125" s="14" t="s">
        <v>191</v>
      </c>
      <c r="C125" s="10" t="s">
        <v>391</v>
      </c>
      <c r="D125" s="104">
        <f t="shared" si="3"/>
        <v>0</v>
      </c>
      <c r="E125" s="104"/>
      <c r="F125" s="104"/>
      <c r="G125" s="104"/>
    </row>
    <row r="126" spans="1:21" s="1" customFormat="1" x14ac:dyDescent="0.2">
      <c r="A126" s="25">
        <v>112</v>
      </c>
      <c r="B126" s="14" t="s">
        <v>192</v>
      </c>
      <c r="C126" s="10" t="s">
        <v>193</v>
      </c>
      <c r="D126" s="104">
        <f t="shared" si="3"/>
        <v>0</v>
      </c>
      <c r="E126" s="104"/>
      <c r="F126" s="104"/>
      <c r="G126" s="104"/>
    </row>
    <row r="127" spans="1:21" s="1" customFormat="1" ht="13.5" customHeight="1" x14ac:dyDescent="0.2">
      <c r="A127" s="25">
        <v>113</v>
      </c>
      <c r="B127" s="14" t="s">
        <v>194</v>
      </c>
      <c r="C127" s="10" t="s">
        <v>400</v>
      </c>
      <c r="D127" s="104">
        <f t="shared" si="3"/>
        <v>0</v>
      </c>
      <c r="E127" s="104"/>
      <c r="F127" s="104"/>
      <c r="G127" s="104"/>
    </row>
    <row r="128" spans="1:21" s="1" customFormat="1" x14ac:dyDescent="0.2">
      <c r="A128" s="25">
        <v>114</v>
      </c>
      <c r="B128" s="26" t="s">
        <v>195</v>
      </c>
      <c r="C128" s="10" t="s">
        <v>196</v>
      </c>
      <c r="D128" s="104">
        <f t="shared" si="3"/>
        <v>0</v>
      </c>
      <c r="E128" s="104"/>
      <c r="F128" s="104"/>
      <c r="G128" s="104"/>
    </row>
    <row r="129" spans="1:7" s="1" customFormat="1" ht="24" x14ac:dyDescent="0.2">
      <c r="A129" s="25">
        <v>115</v>
      </c>
      <c r="B129" s="26" t="s">
        <v>197</v>
      </c>
      <c r="C129" s="54" t="s">
        <v>357</v>
      </c>
      <c r="D129" s="104">
        <f t="shared" si="3"/>
        <v>0</v>
      </c>
      <c r="E129" s="104"/>
      <c r="F129" s="104"/>
      <c r="G129" s="104"/>
    </row>
    <row r="130" spans="1:7" s="1" customFormat="1" x14ac:dyDescent="0.2">
      <c r="A130" s="25">
        <v>116</v>
      </c>
      <c r="B130" s="26" t="s">
        <v>198</v>
      </c>
      <c r="C130" s="10" t="s">
        <v>235</v>
      </c>
      <c r="D130" s="104">
        <f t="shared" si="3"/>
        <v>0</v>
      </c>
      <c r="E130" s="104"/>
      <c r="F130" s="104"/>
      <c r="G130" s="104"/>
    </row>
    <row r="131" spans="1:7" ht="10.5" customHeight="1" x14ac:dyDescent="0.2">
      <c r="A131" s="25">
        <v>117</v>
      </c>
      <c r="B131" s="26" t="s">
        <v>199</v>
      </c>
      <c r="C131" s="10" t="s">
        <v>200</v>
      </c>
      <c r="D131" s="104">
        <f t="shared" si="3"/>
        <v>0</v>
      </c>
      <c r="E131" s="106"/>
      <c r="F131" s="106"/>
      <c r="G131" s="106"/>
    </row>
    <row r="132" spans="1:7" s="1" customFormat="1" x14ac:dyDescent="0.2">
      <c r="A132" s="25">
        <v>118</v>
      </c>
      <c r="B132" s="26" t="s">
        <v>201</v>
      </c>
      <c r="C132" s="10" t="s">
        <v>42</v>
      </c>
      <c r="D132" s="104">
        <f t="shared" si="3"/>
        <v>0</v>
      </c>
      <c r="E132" s="104"/>
      <c r="F132" s="104"/>
      <c r="G132" s="104"/>
    </row>
    <row r="133" spans="1:7" s="1" customFormat="1" x14ac:dyDescent="0.2">
      <c r="A133" s="25">
        <v>119</v>
      </c>
      <c r="B133" s="12" t="s">
        <v>202</v>
      </c>
      <c r="C133" s="10" t="s">
        <v>48</v>
      </c>
      <c r="D133" s="104">
        <f t="shared" si="3"/>
        <v>0</v>
      </c>
      <c r="E133" s="104"/>
      <c r="F133" s="104"/>
      <c r="G133" s="104"/>
    </row>
    <row r="134" spans="1:7" s="1" customFormat="1" x14ac:dyDescent="0.2">
      <c r="A134" s="25">
        <v>120</v>
      </c>
      <c r="B134" s="12" t="s">
        <v>203</v>
      </c>
      <c r="C134" s="10" t="s">
        <v>238</v>
      </c>
      <c r="D134" s="104">
        <f t="shared" ref="D134:D147" si="4">SUM(E134:G134)</f>
        <v>0</v>
      </c>
      <c r="E134" s="104"/>
      <c r="F134" s="104"/>
      <c r="G134" s="104"/>
    </row>
    <row r="135" spans="1:7" s="1" customFormat="1" x14ac:dyDescent="0.2">
      <c r="A135" s="25">
        <v>121</v>
      </c>
      <c r="B135" s="12" t="s">
        <v>204</v>
      </c>
      <c r="C135" s="10" t="s">
        <v>50</v>
      </c>
      <c r="D135" s="104">
        <f t="shared" si="4"/>
        <v>0</v>
      </c>
      <c r="E135" s="104"/>
      <c r="F135" s="104"/>
      <c r="G135" s="104"/>
    </row>
    <row r="136" spans="1:7" s="1" customFormat="1" x14ac:dyDescent="0.2">
      <c r="A136" s="25">
        <v>122</v>
      </c>
      <c r="B136" s="26" t="s">
        <v>205</v>
      </c>
      <c r="C136" s="10" t="s">
        <v>49</v>
      </c>
      <c r="D136" s="104">
        <f t="shared" si="4"/>
        <v>0</v>
      </c>
      <c r="E136" s="104"/>
      <c r="F136" s="104"/>
      <c r="G136" s="104"/>
    </row>
    <row r="137" spans="1:7" s="1" customFormat="1" x14ac:dyDescent="0.2">
      <c r="A137" s="25">
        <v>123</v>
      </c>
      <c r="B137" s="26" t="s">
        <v>206</v>
      </c>
      <c r="C137" s="10" t="s">
        <v>207</v>
      </c>
      <c r="D137" s="104">
        <f t="shared" si="4"/>
        <v>0</v>
      </c>
      <c r="E137" s="104"/>
      <c r="F137" s="104"/>
      <c r="G137" s="104"/>
    </row>
    <row r="138" spans="1:7" s="1" customFormat="1" x14ac:dyDescent="0.2">
      <c r="A138" s="25">
        <v>124</v>
      </c>
      <c r="B138" s="26" t="s">
        <v>208</v>
      </c>
      <c r="C138" s="10" t="s">
        <v>43</v>
      </c>
      <c r="D138" s="104">
        <f t="shared" si="4"/>
        <v>0</v>
      </c>
      <c r="E138" s="104"/>
      <c r="F138" s="104"/>
      <c r="G138" s="104"/>
    </row>
    <row r="139" spans="1:7" s="1" customFormat="1" x14ac:dyDescent="0.2">
      <c r="A139" s="25">
        <v>125</v>
      </c>
      <c r="B139" s="12" t="s">
        <v>209</v>
      </c>
      <c r="C139" s="10" t="s">
        <v>237</v>
      </c>
      <c r="D139" s="104">
        <f t="shared" si="4"/>
        <v>0</v>
      </c>
      <c r="E139" s="104"/>
      <c r="F139" s="104"/>
      <c r="G139" s="104"/>
    </row>
    <row r="140" spans="1:7" s="1" customFormat="1" x14ac:dyDescent="0.2">
      <c r="A140" s="25">
        <v>126</v>
      </c>
      <c r="B140" s="14" t="s">
        <v>210</v>
      </c>
      <c r="C140" s="10" t="s">
        <v>211</v>
      </c>
      <c r="D140" s="104">
        <f t="shared" si="4"/>
        <v>0</v>
      </c>
      <c r="E140" s="104"/>
      <c r="F140" s="104"/>
      <c r="G140" s="104"/>
    </row>
    <row r="141" spans="1:7" x14ac:dyDescent="0.2">
      <c r="A141" s="25">
        <v>127</v>
      </c>
      <c r="B141" s="26" t="s">
        <v>212</v>
      </c>
      <c r="C141" s="10" t="s">
        <v>213</v>
      </c>
      <c r="D141" s="104">
        <f t="shared" si="4"/>
        <v>0</v>
      </c>
      <c r="E141" s="106"/>
      <c r="F141" s="106"/>
      <c r="G141" s="106"/>
    </row>
    <row r="142" spans="1:7" x14ac:dyDescent="0.2">
      <c r="A142" s="25">
        <v>128</v>
      </c>
      <c r="B142" s="12" t="s">
        <v>214</v>
      </c>
      <c r="C142" s="10" t="s">
        <v>215</v>
      </c>
      <c r="D142" s="104">
        <f t="shared" si="4"/>
        <v>0</v>
      </c>
      <c r="E142" s="106"/>
      <c r="F142" s="106"/>
      <c r="G142" s="106"/>
    </row>
    <row r="143" spans="1:7" ht="12.75" x14ac:dyDescent="0.2">
      <c r="A143" s="25">
        <v>129</v>
      </c>
      <c r="B143" s="20" t="s">
        <v>216</v>
      </c>
      <c r="C143" s="13" t="s">
        <v>217</v>
      </c>
      <c r="D143" s="104">
        <f t="shared" si="4"/>
        <v>0</v>
      </c>
      <c r="E143" s="106"/>
      <c r="F143" s="106"/>
      <c r="G143" s="106"/>
    </row>
    <row r="144" spans="1:7" ht="12.75" x14ac:dyDescent="0.2">
      <c r="A144" s="25">
        <v>130</v>
      </c>
      <c r="B144" s="36" t="s">
        <v>263</v>
      </c>
      <c r="C144" s="110" t="s">
        <v>264</v>
      </c>
      <c r="D144" s="104">
        <f t="shared" si="4"/>
        <v>0</v>
      </c>
      <c r="E144" s="106"/>
      <c r="F144" s="106"/>
      <c r="G144" s="106"/>
    </row>
    <row r="145" spans="1:74" ht="12.75" x14ac:dyDescent="0.2">
      <c r="A145" s="25">
        <v>131</v>
      </c>
      <c r="B145" s="38" t="s">
        <v>265</v>
      </c>
      <c r="C145" s="111" t="s">
        <v>266</v>
      </c>
      <c r="D145" s="104">
        <f t="shared" si="4"/>
        <v>0</v>
      </c>
      <c r="E145" s="106"/>
      <c r="F145" s="106"/>
      <c r="G145" s="106"/>
    </row>
    <row r="146" spans="1:74" ht="12.75" x14ac:dyDescent="0.2">
      <c r="A146" s="25">
        <v>132</v>
      </c>
      <c r="B146" s="98" t="s">
        <v>267</v>
      </c>
      <c r="C146" s="112" t="s">
        <v>268</v>
      </c>
      <c r="D146" s="104">
        <f t="shared" si="4"/>
        <v>0</v>
      </c>
      <c r="E146" s="106"/>
      <c r="F146" s="106"/>
      <c r="G146" s="106"/>
    </row>
    <row r="147" spans="1:74" x14ac:dyDescent="0.2">
      <c r="A147" s="25">
        <v>133</v>
      </c>
      <c r="B147" s="103" t="s">
        <v>273</v>
      </c>
      <c r="C147" s="113" t="s">
        <v>274</v>
      </c>
      <c r="D147" s="104">
        <f t="shared" si="4"/>
        <v>0</v>
      </c>
      <c r="E147" s="106"/>
      <c r="F147" s="106"/>
      <c r="G147" s="106"/>
    </row>
    <row r="148" spans="1:74" x14ac:dyDescent="0.2">
      <c r="A148" s="25">
        <v>134</v>
      </c>
      <c r="B148" s="94" t="s">
        <v>367</v>
      </c>
      <c r="C148" s="42" t="s">
        <v>366</v>
      </c>
      <c r="D148" s="44">
        <f t="shared" ref="D148" si="5">SUM(E148:G148)</f>
        <v>0</v>
      </c>
      <c r="E148" s="87"/>
      <c r="F148" s="87"/>
      <c r="G148" s="87"/>
    </row>
    <row r="149" spans="1:74" s="4" customFormat="1" x14ac:dyDescent="0.2">
      <c r="A149" s="25">
        <v>135</v>
      </c>
      <c r="B149" s="91" t="s">
        <v>395</v>
      </c>
      <c r="C149" s="42" t="s">
        <v>389</v>
      </c>
      <c r="D149" s="87"/>
      <c r="E149" s="87"/>
      <c r="F149" s="87"/>
      <c r="G149" s="8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</row>
    <row r="150" spans="1:74" s="4" customFormat="1" x14ac:dyDescent="0.2">
      <c r="A150" s="6"/>
      <c r="B150" s="6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</row>
    <row r="151" spans="1:74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</row>
    <row r="153" spans="1:74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</row>
    <row r="154" spans="1:74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</row>
  </sheetData>
  <mergeCells count="13">
    <mergeCell ref="A2:G2"/>
    <mergeCell ref="A11:C11"/>
    <mergeCell ref="A90:A93"/>
    <mergeCell ref="B90:B93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52"/>
  <sheetViews>
    <sheetView zoomScale="98" zoomScaleNormal="98" workbookViewId="0">
      <pane ySplit="11" topLeftCell="A126" activePane="bottomLeft" state="frozen"/>
      <selection pane="bottomLeft" activeCell="Q25" sqref="Q25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5" style="8" customWidth="1"/>
    <col min="6" max="7" width="13.7109375" style="154" customWidth="1"/>
    <col min="8" max="8" width="13.7109375" style="162" customWidth="1"/>
    <col min="9" max="10" width="13.7109375" style="154" customWidth="1"/>
    <col min="11" max="11" width="10.28515625" style="8" customWidth="1"/>
    <col min="12" max="12" width="9.7109375" style="8" bestFit="1" customWidth="1"/>
    <col min="13" max="16384" width="9.140625" style="8"/>
  </cols>
  <sheetData>
    <row r="1" spans="1:12" ht="8.25" customHeight="1" x14ac:dyDescent="0.2"/>
    <row r="3" spans="1:12" ht="20.25" customHeight="1" x14ac:dyDescent="0.2">
      <c r="A3" s="202" t="s">
        <v>372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9.75" customHeight="1" x14ac:dyDescent="0.2">
      <c r="A4" s="84"/>
      <c r="B4" s="84"/>
      <c r="C4" s="84"/>
      <c r="K4" s="8" t="s">
        <v>293</v>
      </c>
    </row>
    <row r="5" spans="1:12" ht="3.75" customHeight="1" x14ac:dyDescent="0.2">
      <c r="C5" s="9"/>
    </row>
    <row r="6" spans="1:12" s="2" customFormat="1" ht="15.75" customHeight="1" x14ac:dyDescent="0.2">
      <c r="A6" s="203" t="s">
        <v>46</v>
      </c>
      <c r="B6" s="203" t="s">
        <v>58</v>
      </c>
      <c r="C6" s="203" t="s">
        <v>47</v>
      </c>
      <c r="D6" s="204" t="s">
        <v>399</v>
      </c>
      <c r="E6" s="203" t="s">
        <v>398</v>
      </c>
      <c r="F6" s="206" t="s">
        <v>355</v>
      </c>
      <c r="G6" s="206"/>
      <c r="H6" s="206"/>
      <c r="I6" s="206"/>
      <c r="J6" s="206"/>
      <c r="K6" s="207" t="s">
        <v>353</v>
      </c>
    </row>
    <row r="7" spans="1:12" ht="47.25" customHeight="1" x14ac:dyDescent="0.2">
      <c r="A7" s="203"/>
      <c r="B7" s="203"/>
      <c r="C7" s="203"/>
      <c r="D7" s="205"/>
      <c r="E7" s="203"/>
      <c r="F7" s="74" t="s">
        <v>356</v>
      </c>
      <c r="G7" s="53" t="s">
        <v>325</v>
      </c>
      <c r="H7" s="53" t="s">
        <v>393</v>
      </c>
      <c r="I7" s="53" t="s">
        <v>394</v>
      </c>
      <c r="J7" s="53" t="s">
        <v>352</v>
      </c>
      <c r="K7" s="207"/>
    </row>
    <row r="8" spans="1:12" s="2" customFormat="1" x14ac:dyDescent="0.2">
      <c r="A8" s="200" t="s">
        <v>234</v>
      </c>
      <c r="B8" s="200"/>
      <c r="C8" s="200"/>
      <c r="D8" s="86">
        <f>D9+D11</f>
        <v>8125312031</v>
      </c>
      <c r="E8" s="86">
        <f t="shared" ref="E8:K8" si="0">E9+E11</f>
        <v>8081602459</v>
      </c>
      <c r="F8" s="86">
        <f t="shared" si="0"/>
        <v>3611124670.4400001</v>
      </c>
      <c r="G8" s="86">
        <f t="shared" si="0"/>
        <v>261883060</v>
      </c>
      <c r="H8" s="86">
        <f t="shared" si="0"/>
        <v>170499011</v>
      </c>
      <c r="I8" s="86">
        <f t="shared" si="0"/>
        <v>19074335</v>
      </c>
      <c r="J8" s="86">
        <f t="shared" si="0"/>
        <v>40593449</v>
      </c>
      <c r="K8" s="86">
        <f t="shared" si="0"/>
        <v>43709572</v>
      </c>
    </row>
    <row r="9" spans="1:12" s="3" customFormat="1" ht="11.25" customHeight="1" x14ac:dyDescent="0.2">
      <c r="A9" s="55"/>
      <c r="B9" s="55"/>
      <c r="C9" s="56" t="s">
        <v>56</v>
      </c>
      <c r="D9" s="59">
        <f>E9+K9</f>
        <v>1051208000</v>
      </c>
      <c r="E9" s="57">
        <f>304728000+746480000</f>
        <v>1051208000</v>
      </c>
      <c r="F9" s="155">
        <v>30085206.84</v>
      </c>
      <c r="G9" s="155">
        <v>590936</v>
      </c>
      <c r="H9" s="155"/>
      <c r="I9" s="155"/>
      <c r="J9" s="155"/>
      <c r="K9" s="57"/>
      <c r="L9" s="49"/>
    </row>
    <row r="10" spans="1:12" s="3" customFormat="1" ht="11.25" customHeight="1" x14ac:dyDescent="0.2">
      <c r="A10" s="55"/>
      <c r="B10" s="55"/>
      <c r="C10" s="56" t="s">
        <v>262</v>
      </c>
      <c r="D10" s="59">
        <f>E10+K10</f>
        <v>0</v>
      </c>
      <c r="E10" s="57"/>
      <c r="F10" s="155"/>
      <c r="G10" s="155"/>
      <c r="H10" s="155"/>
      <c r="I10" s="155"/>
      <c r="J10" s="155"/>
      <c r="K10" s="57"/>
    </row>
    <row r="11" spans="1:12" s="2" customFormat="1" x14ac:dyDescent="0.2">
      <c r="A11" s="200" t="s">
        <v>233</v>
      </c>
      <c r="B11" s="200"/>
      <c r="C11" s="200"/>
      <c r="D11" s="86">
        <f t="shared" ref="D11:K11" si="1">SUM(D12:D149)-D90</f>
        <v>7074104031</v>
      </c>
      <c r="E11" s="86">
        <f t="shared" si="1"/>
        <v>7030394459</v>
      </c>
      <c r="F11" s="86">
        <f t="shared" si="1"/>
        <v>3581039463.5999999</v>
      </c>
      <c r="G11" s="86">
        <f t="shared" si="1"/>
        <v>261292124</v>
      </c>
      <c r="H11" s="86">
        <f t="shared" si="1"/>
        <v>170499011</v>
      </c>
      <c r="I11" s="86">
        <f t="shared" si="1"/>
        <v>19074335</v>
      </c>
      <c r="J11" s="86">
        <f t="shared" si="1"/>
        <v>40593449</v>
      </c>
      <c r="K11" s="86">
        <f t="shared" si="1"/>
        <v>43709572</v>
      </c>
    </row>
    <row r="12" spans="1:12" s="1" customFormat="1" ht="12" customHeight="1" x14ac:dyDescent="0.2">
      <c r="A12" s="25">
        <v>1</v>
      </c>
      <c r="B12" s="58" t="s">
        <v>59</v>
      </c>
      <c r="C12" s="54" t="s">
        <v>44</v>
      </c>
      <c r="D12" s="59">
        <f t="shared" ref="D12:D42" si="2">E12+K12</f>
        <v>11757965</v>
      </c>
      <c r="E12" s="59">
        <v>11757965</v>
      </c>
      <c r="F12" s="156"/>
      <c r="G12" s="156"/>
      <c r="H12" s="156"/>
      <c r="I12" s="156"/>
      <c r="J12" s="156"/>
      <c r="K12" s="59"/>
    </row>
    <row r="13" spans="1:12" s="1" customFormat="1" x14ac:dyDescent="0.2">
      <c r="A13" s="25">
        <v>2</v>
      </c>
      <c r="B13" s="58" t="s">
        <v>60</v>
      </c>
      <c r="C13" s="54" t="s">
        <v>218</v>
      </c>
      <c r="D13" s="59">
        <f t="shared" si="2"/>
        <v>12821316</v>
      </c>
      <c r="E13" s="59">
        <v>12821316</v>
      </c>
      <c r="F13" s="156"/>
      <c r="G13" s="156"/>
      <c r="H13" s="156"/>
      <c r="I13" s="156"/>
      <c r="J13" s="156"/>
      <c r="K13" s="59"/>
    </row>
    <row r="14" spans="1:12" s="22" customFormat="1" x14ac:dyDescent="0.2">
      <c r="A14" s="25">
        <v>3</v>
      </c>
      <c r="B14" s="60" t="s">
        <v>61</v>
      </c>
      <c r="C14" s="61" t="s">
        <v>5</v>
      </c>
      <c r="D14" s="59">
        <f t="shared" si="2"/>
        <v>38729415</v>
      </c>
      <c r="E14" s="62">
        <v>38729415</v>
      </c>
      <c r="F14" s="157"/>
      <c r="G14" s="157"/>
      <c r="H14" s="157"/>
      <c r="I14" s="157">
        <v>968798</v>
      </c>
      <c r="J14" s="157"/>
      <c r="K14" s="62"/>
    </row>
    <row r="15" spans="1:12" s="1" customFormat="1" ht="14.25" customHeight="1" x14ac:dyDescent="0.2">
      <c r="A15" s="25">
        <v>4</v>
      </c>
      <c r="B15" s="58" t="s">
        <v>62</v>
      </c>
      <c r="C15" s="54" t="s">
        <v>219</v>
      </c>
      <c r="D15" s="59">
        <f t="shared" si="2"/>
        <v>13020050</v>
      </c>
      <c r="E15" s="59">
        <v>13020050</v>
      </c>
      <c r="F15" s="156"/>
      <c r="G15" s="156"/>
      <c r="H15" s="156"/>
      <c r="I15" s="156"/>
      <c r="J15" s="156"/>
      <c r="K15" s="59"/>
    </row>
    <row r="16" spans="1:12" s="1" customFormat="1" x14ac:dyDescent="0.2">
      <c r="A16" s="25">
        <v>5</v>
      </c>
      <c r="B16" s="58" t="s">
        <v>63</v>
      </c>
      <c r="C16" s="54" t="s">
        <v>8</v>
      </c>
      <c r="D16" s="59">
        <f t="shared" si="2"/>
        <v>14762470</v>
      </c>
      <c r="E16" s="59">
        <v>14762470</v>
      </c>
      <c r="F16" s="156"/>
      <c r="G16" s="156"/>
      <c r="H16" s="156"/>
      <c r="I16" s="156"/>
      <c r="J16" s="156"/>
      <c r="K16" s="59"/>
    </row>
    <row r="17" spans="1:11" s="22" customFormat="1" x14ac:dyDescent="0.2">
      <c r="A17" s="25">
        <v>6</v>
      </c>
      <c r="B17" s="60" t="s">
        <v>64</v>
      </c>
      <c r="C17" s="61" t="s">
        <v>65</v>
      </c>
      <c r="D17" s="59">
        <f t="shared" si="2"/>
        <v>92028316</v>
      </c>
      <c r="E17" s="62">
        <v>92028316</v>
      </c>
      <c r="F17" s="157"/>
      <c r="G17" s="157"/>
      <c r="H17" s="157"/>
      <c r="I17" s="157">
        <v>600919</v>
      </c>
      <c r="J17" s="157"/>
      <c r="K17" s="62"/>
    </row>
    <row r="18" spans="1:11" s="1" customFormat="1" x14ac:dyDescent="0.2">
      <c r="A18" s="25">
        <v>7</v>
      </c>
      <c r="B18" s="58" t="s">
        <v>66</v>
      </c>
      <c r="C18" s="54" t="s">
        <v>220</v>
      </c>
      <c r="D18" s="59">
        <f t="shared" si="2"/>
        <v>34871108</v>
      </c>
      <c r="E18" s="59">
        <v>34871108</v>
      </c>
      <c r="F18" s="156"/>
      <c r="G18" s="156"/>
      <c r="H18" s="156"/>
      <c r="I18" s="156"/>
      <c r="J18" s="156"/>
      <c r="K18" s="59"/>
    </row>
    <row r="19" spans="1:11" s="1" customFormat="1" x14ac:dyDescent="0.2">
      <c r="A19" s="25">
        <v>8</v>
      </c>
      <c r="B19" s="83" t="s">
        <v>67</v>
      </c>
      <c r="C19" s="54" t="s">
        <v>17</v>
      </c>
      <c r="D19" s="59">
        <f t="shared" si="2"/>
        <v>15435614</v>
      </c>
      <c r="E19" s="59">
        <v>15435614</v>
      </c>
      <c r="F19" s="156"/>
      <c r="G19" s="156"/>
      <c r="H19" s="156"/>
      <c r="I19" s="156"/>
      <c r="J19" s="156"/>
      <c r="K19" s="59"/>
    </row>
    <row r="20" spans="1:11" s="1" customFormat="1" x14ac:dyDescent="0.2">
      <c r="A20" s="25">
        <v>9</v>
      </c>
      <c r="B20" s="83" t="s">
        <v>68</v>
      </c>
      <c r="C20" s="54" t="s">
        <v>6</v>
      </c>
      <c r="D20" s="59">
        <f t="shared" si="2"/>
        <v>13465347</v>
      </c>
      <c r="E20" s="59">
        <v>13465347</v>
      </c>
      <c r="F20" s="156"/>
      <c r="G20" s="156"/>
      <c r="H20" s="156"/>
      <c r="I20" s="156"/>
      <c r="J20" s="156"/>
      <c r="K20" s="59"/>
    </row>
    <row r="21" spans="1:11" s="1" customFormat="1" x14ac:dyDescent="0.2">
      <c r="A21" s="25">
        <v>10</v>
      </c>
      <c r="B21" s="83" t="s">
        <v>69</v>
      </c>
      <c r="C21" s="54" t="s">
        <v>18</v>
      </c>
      <c r="D21" s="59">
        <f t="shared" si="2"/>
        <v>17153043</v>
      </c>
      <c r="E21" s="59">
        <v>17153043</v>
      </c>
      <c r="F21" s="156"/>
      <c r="G21" s="156"/>
      <c r="H21" s="156"/>
      <c r="I21" s="156"/>
      <c r="J21" s="156"/>
      <c r="K21" s="59"/>
    </row>
    <row r="22" spans="1:11" s="1" customFormat="1" x14ac:dyDescent="0.2">
      <c r="A22" s="25">
        <v>11</v>
      </c>
      <c r="B22" s="83" t="s">
        <v>70</v>
      </c>
      <c r="C22" s="54" t="s">
        <v>7</v>
      </c>
      <c r="D22" s="59">
        <f t="shared" si="2"/>
        <v>13176584</v>
      </c>
      <c r="E22" s="59">
        <v>13176584</v>
      </c>
      <c r="F22" s="156"/>
      <c r="G22" s="156"/>
      <c r="H22" s="156"/>
      <c r="I22" s="156"/>
      <c r="J22" s="156"/>
      <c r="K22" s="59"/>
    </row>
    <row r="23" spans="1:11" s="1" customFormat="1" x14ac:dyDescent="0.2">
      <c r="A23" s="25">
        <v>12</v>
      </c>
      <c r="B23" s="83" t="s">
        <v>71</v>
      </c>
      <c r="C23" s="54" t="s">
        <v>19</v>
      </c>
      <c r="D23" s="59">
        <f t="shared" si="2"/>
        <v>27744451</v>
      </c>
      <c r="E23" s="59">
        <v>27744451</v>
      </c>
      <c r="F23" s="156"/>
      <c r="G23" s="156"/>
      <c r="H23" s="156"/>
      <c r="I23" s="156"/>
      <c r="J23" s="156"/>
      <c r="K23" s="59"/>
    </row>
    <row r="24" spans="1:11" s="1" customFormat="1" x14ac:dyDescent="0.2">
      <c r="A24" s="25">
        <v>13</v>
      </c>
      <c r="B24" s="83" t="s">
        <v>241</v>
      </c>
      <c r="C24" s="54" t="s">
        <v>242</v>
      </c>
      <c r="D24" s="59">
        <f t="shared" si="2"/>
        <v>0</v>
      </c>
      <c r="E24" s="59"/>
      <c r="F24" s="156"/>
      <c r="G24" s="156"/>
      <c r="H24" s="156"/>
      <c r="I24" s="156"/>
      <c r="J24" s="156"/>
      <c r="K24" s="59"/>
    </row>
    <row r="25" spans="1:11" s="1" customFormat="1" x14ac:dyDescent="0.2">
      <c r="A25" s="25">
        <v>14</v>
      </c>
      <c r="B25" s="83" t="s">
        <v>72</v>
      </c>
      <c r="C25" s="54" t="s">
        <v>22</v>
      </c>
      <c r="D25" s="59">
        <f t="shared" si="2"/>
        <v>18774112</v>
      </c>
      <c r="E25" s="59">
        <v>18774112</v>
      </c>
      <c r="F25" s="156"/>
      <c r="G25" s="156"/>
      <c r="H25" s="156"/>
      <c r="I25" s="156"/>
      <c r="J25" s="156"/>
      <c r="K25" s="59"/>
    </row>
    <row r="26" spans="1:11" s="1" customFormat="1" x14ac:dyDescent="0.2">
      <c r="A26" s="25">
        <v>15</v>
      </c>
      <c r="B26" s="83" t="s">
        <v>73</v>
      </c>
      <c r="C26" s="54" t="s">
        <v>10</v>
      </c>
      <c r="D26" s="59">
        <f t="shared" si="2"/>
        <v>24180216</v>
      </c>
      <c r="E26" s="59">
        <v>24180216</v>
      </c>
      <c r="F26" s="156"/>
      <c r="G26" s="156"/>
      <c r="H26" s="156"/>
      <c r="I26" s="156"/>
      <c r="J26" s="156"/>
      <c r="K26" s="59"/>
    </row>
    <row r="27" spans="1:11" s="1" customFormat="1" x14ac:dyDescent="0.2">
      <c r="A27" s="25">
        <v>16</v>
      </c>
      <c r="B27" s="83" t="s">
        <v>74</v>
      </c>
      <c r="C27" s="54" t="s">
        <v>221</v>
      </c>
      <c r="D27" s="59">
        <f t="shared" si="2"/>
        <v>32961765</v>
      </c>
      <c r="E27" s="59">
        <v>32961765</v>
      </c>
      <c r="F27" s="156"/>
      <c r="G27" s="156"/>
      <c r="H27" s="156"/>
      <c r="I27" s="156"/>
      <c r="J27" s="156"/>
      <c r="K27" s="59"/>
    </row>
    <row r="28" spans="1:11" s="22" customFormat="1" x14ac:dyDescent="0.2">
      <c r="A28" s="25">
        <v>17</v>
      </c>
      <c r="B28" s="60" t="s">
        <v>75</v>
      </c>
      <c r="C28" s="61" t="s">
        <v>9</v>
      </c>
      <c r="D28" s="59">
        <f t="shared" si="2"/>
        <v>78484806</v>
      </c>
      <c r="E28" s="62">
        <v>78484806</v>
      </c>
      <c r="F28" s="157"/>
      <c r="G28" s="157"/>
      <c r="H28" s="157"/>
      <c r="I28" s="157">
        <v>1290692</v>
      </c>
      <c r="J28" s="157"/>
      <c r="K28" s="62"/>
    </row>
    <row r="29" spans="1:11" s="1" customFormat="1" x14ac:dyDescent="0.2">
      <c r="A29" s="25">
        <v>18</v>
      </c>
      <c r="B29" s="58" t="s">
        <v>76</v>
      </c>
      <c r="C29" s="54" t="s">
        <v>11</v>
      </c>
      <c r="D29" s="59">
        <f t="shared" si="2"/>
        <v>10906466</v>
      </c>
      <c r="E29" s="59">
        <v>10906466</v>
      </c>
      <c r="F29" s="156"/>
      <c r="G29" s="156"/>
      <c r="H29" s="156"/>
      <c r="I29" s="156"/>
      <c r="J29" s="156"/>
      <c r="K29" s="59"/>
    </row>
    <row r="30" spans="1:11" s="1" customFormat="1" x14ac:dyDescent="0.2">
      <c r="A30" s="25">
        <v>19</v>
      </c>
      <c r="B30" s="58" t="s">
        <v>77</v>
      </c>
      <c r="C30" s="54" t="s">
        <v>222</v>
      </c>
      <c r="D30" s="59">
        <f t="shared" si="2"/>
        <v>8013481</v>
      </c>
      <c r="E30" s="59">
        <v>8013481</v>
      </c>
      <c r="F30" s="156"/>
      <c r="G30" s="156"/>
      <c r="H30" s="156"/>
      <c r="I30" s="156"/>
      <c r="J30" s="156"/>
      <c r="K30" s="59"/>
    </row>
    <row r="31" spans="1:11" x14ac:dyDescent="0.2">
      <c r="A31" s="25">
        <v>20</v>
      </c>
      <c r="B31" s="58" t="s">
        <v>78</v>
      </c>
      <c r="C31" s="54" t="s">
        <v>79</v>
      </c>
      <c r="D31" s="59">
        <f t="shared" si="2"/>
        <v>41760557</v>
      </c>
      <c r="E31" s="63">
        <v>41760557</v>
      </c>
      <c r="F31" s="158"/>
      <c r="G31" s="158"/>
      <c r="H31" s="158"/>
      <c r="I31" s="158">
        <v>430231</v>
      </c>
      <c r="J31" s="158"/>
      <c r="K31" s="63"/>
    </row>
    <row r="32" spans="1:11" s="22" customFormat="1" x14ac:dyDescent="0.2">
      <c r="A32" s="25">
        <v>21</v>
      </c>
      <c r="B32" s="64" t="s">
        <v>80</v>
      </c>
      <c r="C32" s="61" t="s">
        <v>40</v>
      </c>
      <c r="D32" s="59">
        <f t="shared" si="2"/>
        <v>41117312</v>
      </c>
      <c r="E32" s="62">
        <v>41117312</v>
      </c>
      <c r="F32" s="157"/>
      <c r="G32" s="157"/>
      <c r="H32" s="157"/>
      <c r="I32" s="157">
        <v>814476</v>
      </c>
      <c r="J32" s="157"/>
      <c r="K32" s="62"/>
    </row>
    <row r="33" spans="1:11" s="22" customFormat="1" x14ac:dyDescent="0.2">
      <c r="A33" s="25">
        <v>22</v>
      </c>
      <c r="B33" s="60" t="s">
        <v>81</v>
      </c>
      <c r="C33" s="61" t="s">
        <v>82</v>
      </c>
      <c r="D33" s="59">
        <f t="shared" si="2"/>
        <v>8794543</v>
      </c>
      <c r="E33" s="62">
        <v>8794543</v>
      </c>
      <c r="F33" s="157"/>
      <c r="G33" s="157"/>
      <c r="H33" s="157"/>
      <c r="I33" s="157"/>
      <c r="J33" s="157"/>
      <c r="K33" s="62"/>
    </row>
    <row r="34" spans="1:11" s="1" customFormat="1" ht="12" customHeight="1" x14ac:dyDescent="0.2">
      <c r="A34" s="25">
        <v>23</v>
      </c>
      <c r="B34" s="83" t="s">
        <v>83</v>
      </c>
      <c r="C34" s="54" t="s">
        <v>84</v>
      </c>
      <c r="D34" s="59">
        <f t="shared" si="2"/>
        <v>0</v>
      </c>
      <c r="E34" s="59"/>
      <c r="F34" s="156"/>
      <c r="G34" s="156"/>
      <c r="H34" s="156"/>
      <c r="I34" s="156"/>
      <c r="J34" s="156"/>
      <c r="K34" s="59"/>
    </row>
    <row r="35" spans="1:11" s="1" customFormat="1" ht="24" x14ac:dyDescent="0.2">
      <c r="A35" s="25">
        <v>24</v>
      </c>
      <c r="B35" s="83" t="s">
        <v>85</v>
      </c>
      <c r="C35" s="54" t="s">
        <v>86</v>
      </c>
      <c r="D35" s="59">
        <f t="shared" si="2"/>
        <v>0</v>
      </c>
      <c r="E35" s="59"/>
      <c r="F35" s="156"/>
      <c r="G35" s="156"/>
      <c r="H35" s="156"/>
      <c r="I35" s="156"/>
      <c r="J35" s="156"/>
      <c r="K35" s="59"/>
    </row>
    <row r="36" spans="1:11" s="1" customFormat="1" x14ac:dyDescent="0.2">
      <c r="A36" s="25">
        <v>25</v>
      </c>
      <c r="B36" s="58" t="s">
        <v>87</v>
      </c>
      <c r="C36" s="54" t="s">
        <v>88</v>
      </c>
      <c r="D36" s="59">
        <f t="shared" si="2"/>
        <v>154005168</v>
      </c>
      <c r="E36" s="59">
        <v>154005168</v>
      </c>
      <c r="F36" s="156"/>
      <c r="G36" s="156"/>
      <c r="H36" s="156"/>
      <c r="I36" s="156"/>
      <c r="J36" s="156"/>
      <c r="K36" s="59"/>
    </row>
    <row r="37" spans="1:11" s="1" customFormat="1" ht="15.75" customHeight="1" x14ac:dyDescent="0.2">
      <c r="A37" s="25">
        <v>26</v>
      </c>
      <c r="B37" s="83" t="s">
        <v>89</v>
      </c>
      <c r="C37" s="54" t="s">
        <v>90</v>
      </c>
      <c r="D37" s="59">
        <f t="shared" si="2"/>
        <v>39679712</v>
      </c>
      <c r="E37" s="59">
        <v>39679712</v>
      </c>
      <c r="F37" s="156"/>
      <c r="G37" s="156"/>
      <c r="H37" s="156"/>
      <c r="I37" s="156">
        <v>6883690</v>
      </c>
      <c r="J37" s="156"/>
      <c r="K37" s="59"/>
    </row>
    <row r="38" spans="1:11" s="1" customFormat="1" x14ac:dyDescent="0.2">
      <c r="A38" s="25">
        <v>27</v>
      </c>
      <c r="B38" s="58" t="s">
        <v>91</v>
      </c>
      <c r="C38" s="54" t="s">
        <v>92</v>
      </c>
      <c r="D38" s="59">
        <f t="shared" si="2"/>
        <v>0</v>
      </c>
      <c r="E38" s="59"/>
      <c r="F38" s="156"/>
      <c r="G38" s="156"/>
      <c r="H38" s="156"/>
      <c r="I38" s="156"/>
      <c r="J38" s="156"/>
      <c r="K38" s="59"/>
    </row>
    <row r="39" spans="1:11" s="22" customFormat="1" x14ac:dyDescent="0.2">
      <c r="A39" s="25">
        <v>28</v>
      </c>
      <c r="B39" s="64" t="s">
        <v>93</v>
      </c>
      <c r="C39" s="54" t="s">
        <v>277</v>
      </c>
      <c r="D39" s="59">
        <f t="shared" si="2"/>
        <v>0</v>
      </c>
      <c r="E39" s="62"/>
      <c r="F39" s="157"/>
      <c r="G39" s="157"/>
      <c r="H39" s="157"/>
      <c r="I39" s="157"/>
      <c r="J39" s="157"/>
      <c r="K39" s="62"/>
    </row>
    <row r="40" spans="1:11" s="22" customFormat="1" x14ac:dyDescent="0.2">
      <c r="A40" s="25">
        <v>29</v>
      </c>
      <c r="B40" s="64" t="s">
        <v>94</v>
      </c>
      <c r="C40" s="61" t="s">
        <v>41</v>
      </c>
      <c r="D40" s="59">
        <f t="shared" si="2"/>
        <v>53754211</v>
      </c>
      <c r="E40" s="62">
        <v>53754211</v>
      </c>
      <c r="F40" s="157"/>
      <c r="G40" s="157"/>
      <c r="H40" s="157"/>
      <c r="I40" s="157">
        <v>1290692</v>
      </c>
      <c r="J40" s="157"/>
      <c r="K40" s="62"/>
    </row>
    <row r="41" spans="1:11" x14ac:dyDescent="0.2">
      <c r="A41" s="25">
        <v>30</v>
      </c>
      <c r="B41" s="58" t="s">
        <v>95</v>
      </c>
      <c r="C41" s="54" t="s">
        <v>39</v>
      </c>
      <c r="D41" s="59">
        <f t="shared" si="2"/>
        <v>72382425</v>
      </c>
      <c r="E41" s="63">
        <v>72382425</v>
      </c>
      <c r="F41" s="158"/>
      <c r="G41" s="158"/>
      <c r="H41" s="158"/>
      <c r="I41" s="158">
        <v>600919</v>
      </c>
      <c r="J41" s="158"/>
      <c r="K41" s="63"/>
    </row>
    <row r="42" spans="1:11" s="1" customFormat="1" x14ac:dyDescent="0.2">
      <c r="A42" s="25">
        <v>31</v>
      </c>
      <c r="B42" s="58" t="s">
        <v>96</v>
      </c>
      <c r="C42" s="54" t="s">
        <v>16</v>
      </c>
      <c r="D42" s="59">
        <f t="shared" si="2"/>
        <v>14372180</v>
      </c>
      <c r="E42" s="59">
        <v>14372180</v>
      </c>
      <c r="F42" s="156"/>
      <c r="G42" s="156"/>
      <c r="H42" s="156"/>
      <c r="I42" s="156"/>
      <c r="J42" s="156"/>
      <c r="K42" s="59"/>
    </row>
    <row r="43" spans="1:11" s="1" customFormat="1" x14ac:dyDescent="0.2">
      <c r="A43" s="25">
        <v>32</v>
      </c>
      <c r="B43" s="83" t="s">
        <v>97</v>
      </c>
      <c r="C43" s="54" t="s">
        <v>21</v>
      </c>
      <c r="D43" s="59">
        <f t="shared" ref="D43:D73" si="3">E43+K43</f>
        <v>54624005</v>
      </c>
      <c r="E43" s="59">
        <v>54624005</v>
      </c>
      <c r="F43" s="156"/>
      <c r="G43" s="156"/>
      <c r="H43" s="156"/>
      <c r="I43" s="156">
        <v>1060768</v>
      </c>
      <c r="J43" s="156"/>
      <c r="K43" s="59"/>
    </row>
    <row r="44" spans="1:11" s="1" customFormat="1" x14ac:dyDescent="0.2">
      <c r="A44" s="25">
        <v>33</v>
      </c>
      <c r="B44" s="58" t="s">
        <v>98</v>
      </c>
      <c r="C44" s="54" t="s">
        <v>25</v>
      </c>
      <c r="D44" s="59">
        <f t="shared" si="3"/>
        <v>19494168</v>
      </c>
      <c r="E44" s="59">
        <v>19494168</v>
      </c>
      <c r="F44" s="156"/>
      <c r="G44" s="156"/>
      <c r="H44" s="156"/>
      <c r="I44" s="156"/>
      <c r="J44" s="156"/>
      <c r="K44" s="59"/>
    </row>
    <row r="45" spans="1:11" x14ac:dyDescent="0.2">
      <c r="A45" s="25">
        <v>34</v>
      </c>
      <c r="B45" s="58" t="s">
        <v>99</v>
      </c>
      <c r="C45" s="54" t="s">
        <v>223</v>
      </c>
      <c r="D45" s="59">
        <f t="shared" si="3"/>
        <v>50430156</v>
      </c>
      <c r="E45" s="63">
        <v>50430156</v>
      </c>
      <c r="F45" s="158"/>
      <c r="G45" s="158"/>
      <c r="H45" s="158"/>
      <c r="I45" s="158">
        <v>400613</v>
      </c>
      <c r="J45" s="158"/>
      <c r="K45" s="63"/>
    </row>
    <row r="46" spans="1:11" s="1" customFormat="1" x14ac:dyDescent="0.2">
      <c r="A46" s="25">
        <v>35</v>
      </c>
      <c r="B46" s="65" t="s">
        <v>100</v>
      </c>
      <c r="C46" s="66" t="s">
        <v>224</v>
      </c>
      <c r="D46" s="59">
        <f t="shared" si="3"/>
        <v>17711399</v>
      </c>
      <c r="E46" s="59">
        <v>17711399</v>
      </c>
      <c r="F46" s="156"/>
      <c r="G46" s="156"/>
      <c r="H46" s="156"/>
      <c r="I46" s="156"/>
      <c r="J46" s="156"/>
      <c r="K46" s="59"/>
    </row>
    <row r="47" spans="1:11" s="1" customFormat="1" x14ac:dyDescent="0.2">
      <c r="A47" s="25">
        <v>36</v>
      </c>
      <c r="B47" s="58" t="s">
        <v>101</v>
      </c>
      <c r="C47" s="54" t="s">
        <v>225</v>
      </c>
      <c r="D47" s="59">
        <f t="shared" si="3"/>
        <v>10544821</v>
      </c>
      <c r="E47" s="59">
        <v>10544821</v>
      </c>
      <c r="F47" s="156"/>
      <c r="G47" s="156"/>
      <c r="H47" s="156"/>
      <c r="I47" s="156"/>
      <c r="J47" s="156"/>
      <c r="K47" s="59"/>
    </row>
    <row r="48" spans="1:11" s="1" customFormat="1" x14ac:dyDescent="0.2">
      <c r="A48" s="25">
        <v>37</v>
      </c>
      <c r="B48" s="58" t="s">
        <v>102</v>
      </c>
      <c r="C48" s="54" t="s">
        <v>24</v>
      </c>
      <c r="D48" s="59">
        <f t="shared" si="3"/>
        <v>19143017</v>
      </c>
      <c r="E48" s="59">
        <v>19143017</v>
      </c>
      <c r="F48" s="156"/>
      <c r="G48" s="156"/>
      <c r="H48" s="156"/>
      <c r="I48" s="156"/>
      <c r="J48" s="156"/>
      <c r="K48" s="59"/>
    </row>
    <row r="49" spans="1:11" s="1" customFormat="1" x14ac:dyDescent="0.2">
      <c r="A49" s="25">
        <v>38</v>
      </c>
      <c r="B49" s="83" t="s">
        <v>103</v>
      </c>
      <c r="C49" s="54" t="s">
        <v>20</v>
      </c>
      <c r="D49" s="59">
        <f t="shared" si="3"/>
        <v>8666599</v>
      </c>
      <c r="E49" s="59">
        <v>8666599</v>
      </c>
      <c r="F49" s="156"/>
      <c r="G49" s="156"/>
      <c r="H49" s="156"/>
      <c r="I49" s="156"/>
      <c r="J49" s="156"/>
      <c r="K49" s="59"/>
    </row>
    <row r="50" spans="1:11" s="1" customFormat="1" x14ac:dyDescent="0.2">
      <c r="A50" s="25">
        <v>39</v>
      </c>
      <c r="B50" s="58" t="s">
        <v>104</v>
      </c>
      <c r="C50" s="54" t="s">
        <v>105</v>
      </c>
      <c r="D50" s="59">
        <f t="shared" si="3"/>
        <v>29525200</v>
      </c>
      <c r="E50" s="59">
        <v>29525200</v>
      </c>
      <c r="F50" s="156"/>
      <c r="G50" s="156"/>
      <c r="H50" s="156"/>
      <c r="I50" s="156"/>
      <c r="J50" s="156">
        <v>5637979</v>
      </c>
      <c r="K50" s="59"/>
    </row>
    <row r="51" spans="1:11" s="22" customFormat="1" x14ac:dyDescent="0.2">
      <c r="A51" s="25">
        <v>40</v>
      </c>
      <c r="B51" s="60" t="s">
        <v>106</v>
      </c>
      <c r="C51" s="61" t="s">
        <v>107</v>
      </c>
      <c r="D51" s="59">
        <f t="shared" si="3"/>
        <v>73461357</v>
      </c>
      <c r="E51" s="62">
        <v>73461357</v>
      </c>
      <c r="F51" s="157"/>
      <c r="G51" s="157"/>
      <c r="H51" s="157"/>
      <c r="I51" s="157">
        <v>2151153</v>
      </c>
      <c r="J51" s="157"/>
      <c r="K51" s="62"/>
    </row>
    <row r="52" spans="1:11" s="1" customFormat="1" x14ac:dyDescent="0.2">
      <c r="A52" s="25">
        <v>41</v>
      </c>
      <c r="B52" s="58" t="s">
        <v>108</v>
      </c>
      <c r="C52" s="54" t="s">
        <v>230</v>
      </c>
      <c r="D52" s="59">
        <f t="shared" si="3"/>
        <v>16591669</v>
      </c>
      <c r="E52" s="59">
        <v>16591669</v>
      </c>
      <c r="F52" s="156"/>
      <c r="G52" s="156"/>
      <c r="H52" s="156"/>
      <c r="I52" s="156"/>
      <c r="J52" s="156"/>
      <c r="K52" s="59"/>
    </row>
    <row r="53" spans="1:11" s="1" customFormat="1" ht="10.5" customHeight="1" x14ac:dyDescent="0.2">
      <c r="A53" s="25">
        <v>42</v>
      </c>
      <c r="B53" s="58" t="s">
        <v>109</v>
      </c>
      <c r="C53" s="54" t="s">
        <v>2</v>
      </c>
      <c r="D53" s="59">
        <f t="shared" si="3"/>
        <v>49769100</v>
      </c>
      <c r="E53" s="59">
        <v>49769100</v>
      </c>
      <c r="F53" s="156"/>
      <c r="G53" s="156"/>
      <c r="H53" s="156"/>
      <c r="I53" s="156"/>
      <c r="J53" s="156"/>
      <c r="K53" s="59"/>
    </row>
    <row r="54" spans="1:11" s="1" customFormat="1" x14ac:dyDescent="0.2">
      <c r="A54" s="25">
        <v>43</v>
      </c>
      <c r="B54" s="83" t="s">
        <v>110</v>
      </c>
      <c r="C54" s="54" t="s">
        <v>3</v>
      </c>
      <c r="D54" s="59">
        <f t="shared" si="3"/>
        <v>11117435</v>
      </c>
      <c r="E54" s="59">
        <v>11117435</v>
      </c>
      <c r="F54" s="156"/>
      <c r="G54" s="156"/>
      <c r="H54" s="156"/>
      <c r="I54" s="156"/>
      <c r="J54" s="156"/>
      <c r="K54" s="59"/>
    </row>
    <row r="55" spans="1:11" s="1" customFormat="1" x14ac:dyDescent="0.2">
      <c r="A55" s="25">
        <v>44</v>
      </c>
      <c r="B55" s="83" t="s">
        <v>111</v>
      </c>
      <c r="C55" s="54" t="s">
        <v>226</v>
      </c>
      <c r="D55" s="59">
        <f t="shared" si="3"/>
        <v>19020595</v>
      </c>
      <c r="E55" s="59">
        <v>19020595</v>
      </c>
      <c r="F55" s="156"/>
      <c r="G55" s="156"/>
      <c r="H55" s="156"/>
      <c r="I55" s="156"/>
      <c r="J55" s="156"/>
      <c r="K55" s="59"/>
    </row>
    <row r="56" spans="1:11" s="1" customFormat="1" x14ac:dyDescent="0.2">
      <c r="A56" s="25">
        <v>45</v>
      </c>
      <c r="B56" s="58" t="s">
        <v>112</v>
      </c>
      <c r="C56" s="54" t="s">
        <v>0</v>
      </c>
      <c r="D56" s="59">
        <f t="shared" si="3"/>
        <v>21954574</v>
      </c>
      <c r="E56" s="59">
        <v>21954574</v>
      </c>
      <c r="F56" s="156"/>
      <c r="G56" s="156"/>
      <c r="H56" s="156"/>
      <c r="I56" s="156"/>
      <c r="J56" s="156"/>
      <c r="K56" s="59"/>
    </row>
    <row r="57" spans="1:11" s="1" customFormat="1" ht="10.5" customHeight="1" x14ac:dyDescent="0.2">
      <c r="A57" s="25">
        <v>46</v>
      </c>
      <c r="B57" s="83" t="s">
        <v>113</v>
      </c>
      <c r="C57" s="54" t="s">
        <v>4</v>
      </c>
      <c r="D57" s="59">
        <f t="shared" si="3"/>
        <v>7225237</v>
      </c>
      <c r="E57" s="59">
        <v>7225237</v>
      </c>
      <c r="F57" s="156"/>
      <c r="G57" s="156"/>
      <c r="H57" s="156"/>
      <c r="I57" s="156"/>
      <c r="J57" s="156"/>
      <c r="K57" s="59"/>
    </row>
    <row r="58" spans="1:11" s="1" customFormat="1" x14ac:dyDescent="0.2">
      <c r="A58" s="25">
        <v>47</v>
      </c>
      <c r="B58" s="58" t="s">
        <v>114</v>
      </c>
      <c r="C58" s="54" t="s">
        <v>1</v>
      </c>
      <c r="D58" s="59">
        <f t="shared" si="3"/>
        <v>14867697</v>
      </c>
      <c r="E58" s="59">
        <v>14867697</v>
      </c>
      <c r="F58" s="156"/>
      <c r="G58" s="156"/>
      <c r="H58" s="156"/>
      <c r="I58" s="156"/>
      <c r="J58" s="156"/>
      <c r="K58" s="59"/>
    </row>
    <row r="59" spans="1:11" s="1" customFormat="1" x14ac:dyDescent="0.2">
      <c r="A59" s="25">
        <v>48</v>
      </c>
      <c r="B59" s="83" t="s">
        <v>115</v>
      </c>
      <c r="C59" s="54" t="s">
        <v>227</v>
      </c>
      <c r="D59" s="59">
        <f t="shared" si="3"/>
        <v>22670867</v>
      </c>
      <c r="E59" s="59">
        <v>22670867</v>
      </c>
      <c r="F59" s="156"/>
      <c r="G59" s="156"/>
      <c r="H59" s="156"/>
      <c r="I59" s="156"/>
      <c r="J59" s="156"/>
      <c r="K59" s="59"/>
    </row>
    <row r="60" spans="1:11" s="1" customFormat="1" x14ac:dyDescent="0.2">
      <c r="A60" s="25">
        <v>49</v>
      </c>
      <c r="B60" s="83" t="s">
        <v>116</v>
      </c>
      <c r="C60" s="54" t="s">
        <v>26</v>
      </c>
      <c r="D60" s="59">
        <f t="shared" si="3"/>
        <v>86796480</v>
      </c>
      <c r="E60" s="59">
        <v>86796480</v>
      </c>
      <c r="F60" s="156"/>
      <c r="G60" s="156"/>
      <c r="H60" s="156"/>
      <c r="I60" s="156">
        <v>1720923</v>
      </c>
      <c r="J60" s="156"/>
      <c r="K60" s="59"/>
    </row>
    <row r="61" spans="1:11" s="1" customFormat="1" x14ac:dyDescent="0.2">
      <c r="A61" s="25">
        <v>50</v>
      </c>
      <c r="B61" s="83" t="s">
        <v>117</v>
      </c>
      <c r="C61" s="54" t="s">
        <v>228</v>
      </c>
      <c r="D61" s="59">
        <f t="shared" si="3"/>
        <v>12891832</v>
      </c>
      <c r="E61" s="59">
        <v>12891832</v>
      </c>
      <c r="F61" s="156"/>
      <c r="G61" s="156"/>
      <c r="H61" s="156"/>
      <c r="I61" s="156"/>
      <c r="J61" s="156"/>
      <c r="K61" s="59"/>
    </row>
    <row r="62" spans="1:11" s="1" customFormat="1" x14ac:dyDescent="0.2">
      <c r="A62" s="25">
        <v>51</v>
      </c>
      <c r="B62" s="83" t="s">
        <v>232</v>
      </c>
      <c r="C62" s="54" t="s">
        <v>231</v>
      </c>
      <c r="D62" s="59">
        <f t="shared" si="3"/>
        <v>0</v>
      </c>
      <c r="E62" s="59"/>
      <c r="F62" s="156"/>
      <c r="G62" s="156"/>
      <c r="H62" s="156"/>
      <c r="I62" s="156"/>
      <c r="J62" s="156"/>
      <c r="K62" s="59"/>
    </row>
    <row r="63" spans="1:11" s="1" customFormat="1" x14ac:dyDescent="0.2">
      <c r="A63" s="25">
        <v>52</v>
      </c>
      <c r="B63" s="83" t="s">
        <v>243</v>
      </c>
      <c r="C63" s="54" t="s">
        <v>244</v>
      </c>
      <c r="D63" s="59">
        <f t="shared" si="3"/>
        <v>0</v>
      </c>
      <c r="E63" s="59"/>
      <c r="F63" s="156"/>
      <c r="G63" s="156"/>
      <c r="H63" s="156"/>
      <c r="I63" s="156"/>
      <c r="J63" s="156"/>
      <c r="K63" s="59"/>
    </row>
    <row r="64" spans="1:11" s="1" customFormat="1" x14ac:dyDescent="0.2">
      <c r="A64" s="25">
        <v>53</v>
      </c>
      <c r="B64" s="83" t="s">
        <v>118</v>
      </c>
      <c r="C64" s="54" t="s">
        <v>54</v>
      </c>
      <c r="D64" s="59">
        <f t="shared" si="3"/>
        <v>23434259</v>
      </c>
      <c r="E64" s="59">
        <v>23434259</v>
      </c>
      <c r="F64" s="156"/>
      <c r="G64" s="156"/>
      <c r="H64" s="156"/>
      <c r="I64" s="156"/>
      <c r="J64" s="156"/>
      <c r="K64" s="59"/>
    </row>
    <row r="65" spans="1:11" s="1" customFormat="1" x14ac:dyDescent="0.2">
      <c r="A65" s="25">
        <v>54</v>
      </c>
      <c r="B65" s="58" t="s">
        <v>119</v>
      </c>
      <c r="C65" s="54" t="s">
        <v>245</v>
      </c>
      <c r="D65" s="59">
        <f t="shared" si="3"/>
        <v>20718505</v>
      </c>
      <c r="E65" s="59">
        <v>20718505</v>
      </c>
      <c r="F65" s="156"/>
      <c r="G65" s="156"/>
      <c r="H65" s="156"/>
      <c r="I65" s="156"/>
      <c r="J65" s="156"/>
      <c r="K65" s="59"/>
    </row>
    <row r="66" spans="1:11" s="1" customFormat="1" ht="24" x14ac:dyDescent="0.2">
      <c r="A66" s="25">
        <v>55</v>
      </c>
      <c r="B66" s="58" t="s">
        <v>120</v>
      </c>
      <c r="C66" s="54" t="s">
        <v>121</v>
      </c>
      <c r="D66" s="59">
        <f t="shared" si="3"/>
        <v>26892378</v>
      </c>
      <c r="E66" s="59">
        <v>26892378</v>
      </c>
      <c r="F66" s="156"/>
      <c r="G66" s="156"/>
      <c r="H66" s="156"/>
      <c r="I66" s="156"/>
      <c r="J66" s="156"/>
      <c r="K66" s="59"/>
    </row>
    <row r="67" spans="1:11" s="1" customFormat="1" ht="23.25" customHeight="1" x14ac:dyDescent="0.2">
      <c r="A67" s="25">
        <v>56</v>
      </c>
      <c r="B67" s="58" t="s">
        <v>122</v>
      </c>
      <c r="C67" s="54" t="s">
        <v>246</v>
      </c>
      <c r="D67" s="59">
        <f t="shared" si="3"/>
        <v>37431212</v>
      </c>
      <c r="E67" s="59">
        <v>37431212</v>
      </c>
      <c r="F67" s="156"/>
      <c r="G67" s="156"/>
      <c r="H67" s="156"/>
      <c r="I67" s="156"/>
      <c r="J67" s="156"/>
      <c r="K67" s="59"/>
    </row>
    <row r="68" spans="1:11" s="1" customFormat="1" ht="27.75" customHeight="1" x14ac:dyDescent="0.2">
      <c r="A68" s="25">
        <v>57</v>
      </c>
      <c r="B68" s="83" t="s">
        <v>123</v>
      </c>
      <c r="C68" s="54" t="s">
        <v>236</v>
      </c>
      <c r="D68" s="59">
        <f t="shared" si="3"/>
        <v>23820085</v>
      </c>
      <c r="E68" s="59">
        <v>23820085</v>
      </c>
      <c r="F68" s="156"/>
      <c r="G68" s="156"/>
      <c r="H68" s="156"/>
      <c r="I68" s="156"/>
      <c r="J68" s="156"/>
      <c r="K68" s="59"/>
    </row>
    <row r="69" spans="1:11" s="1" customFormat="1" ht="24" x14ac:dyDescent="0.2">
      <c r="A69" s="25">
        <v>58</v>
      </c>
      <c r="B69" s="58" t="s">
        <v>124</v>
      </c>
      <c r="C69" s="54" t="s">
        <v>247</v>
      </c>
      <c r="D69" s="59">
        <f t="shared" si="3"/>
        <v>0</v>
      </c>
      <c r="E69" s="59"/>
      <c r="F69" s="156"/>
      <c r="G69" s="156"/>
      <c r="H69" s="156"/>
      <c r="I69" s="156"/>
      <c r="J69" s="156"/>
      <c r="K69" s="59"/>
    </row>
    <row r="70" spans="1:11" s="1" customFormat="1" ht="24" x14ac:dyDescent="0.2">
      <c r="A70" s="25">
        <v>59</v>
      </c>
      <c r="B70" s="58" t="s">
        <v>125</v>
      </c>
      <c r="C70" s="54" t="s">
        <v>248</v>
      </c>
      <c r="D70" s="59">
        <f t="shared" si="3"/>
        <v>0</v>
      </c>
      <c r="E70" s="59"/>
      <c r="F70" s="156"/>
      <c r="G70" s="156"/>
      <c r="H70" s="156"/>
      <c r="I70" s="156"/>
      <c r="J70" s="156"/>
      <c r="K70" s="59"/>
    </row>
    <row r="71" spans="1:11" s="1" customFormat="1" x14ac:dyDescent="0.2">
      <c r="A71" s="25">
        <v>60</v>
      </c>
      <c r="B71" s="58" t="s">
        <v>126</v>
      </c>
      <c r="C71" s="54" t="s">
        <v>249</v>
      </c>
      <c r="D71" s="59">
        <f t="shared" si="3"/>
        <v>48494168</v>
      </c>
      <c r="E71" s="59">
        <v>48494168</v>
      </c>
      <c r="F71" s="156"/>
      <c r="G71" s="156"/>
      <c r="H71" s="156"/>
      <c r="I71" s="156"/>
      <c r="J71" s="156"/>
      <c r="K71" s="59"/>
    </row>
    <row r="72" spans="1:11" s="1" customFormat="1" x14ac:dyDescent="0.2">
      <c r="A72" s="25">
        <v>61</v>
      </c>
      <c r="B72" s="58" t="s">
        <v>127</v>
      </c>
      <c r="C72" s="54" t="s">
        <v>53</v>
      </c>
      <c r="D72" s="59">
        <f t="shared" si="3"/>
        <v>28290621</v>
      </c>
      <c r="E72" s="59">
        <v>28290621</v>
      </c>
      <c r="F72" s="156"/>
      <c r="G72" s="156"/>
      <c r="H72" s="156"/>
      <c r="I72" s="156"/>
      <c r="J72" s="156"/>
      <c r="K72" s="59"/>
    </row>
    <row r="73" spans="1:11" s="1" customFormat="1" x14ac:dyDescent="0.2">
      <c r="A73" s="25">
        <v>62</v>
      </c>
      <c r="B73" s="58" t="s">
        <v>128</v>
      </c>
      <c r="C73" s="54" t="s">
        <v>250</v>
      </c>
      <c r="D73" s="59">
        <f t="shared" si="3"/>
        <v>70112756</v>
      </c>
      <c r="E73" s="59">
        <v>70112756</v>
      </c>
      <c r="F73" s="156">
        <v>226937.60000000001</v>
      </c>
      <c r="G73" s="156"/>
      <c r="H73" s="156"/>
      <c r="I73" s="156"/>
      <c r="J73" s="156"/>
      <c r="K73" s="59"/>
    </row>
    <row r="74" spans="1:11" s="1" customFormat="1" ht="24" x14ac:dyDescent="0.2">
      <c r="A74" s="25">
        <v>63</v>
      </c>
      <c r="B74" s="58" t="s">
        <v>129</v>
      </c>
      <c r="C74" s="54" t="s">
        <v>251</v>
      </c>
      <c r="D74" s="59">
        <f t="shared" ref="D74:D91" si="4">E74+K74</f>
        <v>0</v>
      </c>
      <c r="E74" s="59"/>
      <c r="F74" s="156"/>
      <c r="G74" s="156"/>
      <c r="H74" s="156"/>
      <c r="I74" s="156"/>
      <c r="J74" s="156"/>
      <c r="K74" s="59"/>
    </row>
    <row r="75" spans="1:11" s="1" customFormat="1" ht="24" x14ac:dyDescent="0.2">
      <c r="A75" s="25">
        <v>64</v>
      </c>
      <c r="B75" s="58" t="s">
        <v>130</v>
      </c>
      <c r="C75" s="54" t="s">
        <v>252</v>
      </c>
      <c r="D75" s="59">
        <f t="shared" si="4"/>
        <v>0</v>
      </c>
      <c r="E75" s="59"/>
      <c r="F75" s="156"/>
      <c r="G75" s="156"/>
      <c r="H75" s="156"/>
      <c r="I75" s="156"/>
      <c r="J75" s="156"/>
      <c r="K75" s="59"/>
    </row>
    <row r="76" spans="1:11" s="1" customFormat="1" ht="24" x14ac:dyDescent="0.2">
      <c r="A76" s="25">
        <v>65</v>
      </c>
      <c r="B76" s="58" t="s">
        <v>131</v>
      </c>
      <c r="C76" s="54" t="s">
        <v>253</v>
      </c>
      <c r="D76" s="59">
        <f t="shared" si="4"/>
        <v>0</v>
      </c>
      <c r="E76" s="59"/>
      <c r="F76" s="156"/>
      <c r="G76" s="156"/>
      <c r="H76" s="156"/>
      <c r="I76" s="156"/>
      <c r="J76" s="156"/>
      <c r="K76" s="59"/>
    </row>
    <row r="77" spans="1:11" s="1" customFormat="1" ht="24" x14ac:dyDescent="0.2">
      <c r="A77" s="25">
        <v>66</v>
      </c>
      <c r="B77" s="58" t="s">
        <v>132</v>
      </c>
      <c r="C77" s="54" t="s">
        <v>254</v>
      </c>
      <c r="D77" s="59">
        <f t="shared" si="4"/>
        <v>0</v>
      </c>
      <c r="E77" s="59"/>
      <c r="F77" s="156"/>
      <c r="G77" s="156"/>
      <c r="H77" s="156"/>
      <c r="I77" s="156"/>
      <c r="J77" s="156"/>
      <c r="K77" s="59"/>
    </row>
    <row r="78" spans="1:11" s="1" customFormat="1" ht="24" x14ac:dyDescent="0.2">
      <c r="A78" s="25">
        <v>67</v>
      </c>
      <c r="B78" s="58" t="s">
        <v>133</v>
      </c>
      <c r="C78" s="54" t="s">
        <v>255</v>
      </c>
      <c r="D78" s="59">
        <f t="shared" si="4"/>
        <v>0</v>
      </c>
      <c r="E78" s="59"/>
      <c r="F78" s="156"/>
      <c r="G78" s="156"/>
      <c r="H78" s="156"/>
      <c r="I78" s="156"/>
      <c r="J78" s="156"/>
      <c r="K78" s="59"/>
    </row>
    <row r="79" spans="1:11" s="1" customFormat="1" ht="24" x14ac:dyDescent="0.2">
      <c r="A79" s="25">
        <v>68</v>
      </c>
      <c r="B79" s="58" t="s">
        <v>134</v>
      </c>
      <c r="C79" s="54" t="s">
        <v>256</v>
      </c>
      <c r="D79" s="59">
        <f t="shared" si="4"/>
        <v>0</v>
      </c>
      <c r="E79" s="59"/>
      <c r="F79" s="156"/>
      <c r="G79" s="156"/>
      <c r="H79" s="156"/>
      <c r="I79" s="156"/>
      <c r="J79" s="156"/>
      <c r="K79" s="59"/>
    </row>
    <row r="80" spans="1:11" s="1" customFormat="1" ht="24" x14ac:dyDescent="0.2">
      <c r="A80" s="25">
        <v>69</v>
      </c>
      <c r="B80" s="58" t="s">
        <v>135</v>
      </c>
      <c r="C80" s="54" t="s">
        <v>257</v>
      </c>
      <c r="D80" s="59">
        <f t="shared" si="4"/>
        <v>0</v>
      </c>
      <c r="E80" s="59"/>
      <c r="F80" s="156"/>
      <c r="G80" s="156"/>
      <c r="H80" s="156"/>
      <c r="I80" s="156"/>
      <c r="J80" s="156"/>
      <c r="K80" s="59"/>
    </row>
    <row r="81" spans="1:11" s="1" customFormat="1" x14ac:dyDescent="0.2">
      <c r="A81" s="25">
        <v>70</v>
      </c>
      <c r="B81" s="83" t="s">
        <v>136</v>
      </c>
      <c r="C81" s="54" t="s">
        <v>137</v>
      </c>
      <c r="D81" s="59">
        <f t="shared" si="4"/>
        <v>55070255</v>
      </c>
      <c r="E81" s="59">
        <v>55070255</v>
      </c>
      <c r="F81" s="156"/>
      <c r="G81" s="156"/>
      <c r="H81" s="156"/>
      <c r="I81" s="156"/>
      <c r="J81" s="156"/>
      <c r="K81" s="59"/>
    </row>
    <row r="82" spans="1:11" s="1" customFormat="1" x14ac:dyDescent="0.2">
      <c r="A82" s="25">
        <v>71</v>
      </c>
      <c r="B82" s="58" t="s">
        <v>138</v>
      </c>
      <c r="C82" s="54" t="s">
        <v>258</v>
      </c>
      <c r="D82" s="59">
        <f t="shared" si="4"/>
        <v>97875688</v>
      </c>
      <c r="E82" s="59">
        <v>97875688</v>
      </c>
      <c r="F82" s="156"/>
      <c r="G82" s="156"/>
      <c r="H82" s="156"/>
      <c r="I82" s="156"/>
      <c r="J82" s="156"/>
      <c r="K82" s="59"/>
    </row>
    <row r="83" spans="1:11" s="1" customFormat="1" x14ac:dyDescent="0.2">
      <c r="A83" s="25">
        <v>72</v>
      </c>
      <c r="B83" s="83" t="s">
        <v>139</v>
      </c>
      <c r="C83" s="54" t="s">
        <v>36</v>
      </c>
      <c r="D83" s="59">
        <f t="shared" si="4"/>
        <v>67823285</v>
      </c>
      <c r="E83" s="59">
        <v>67823285</v>
      </c>
      <c r="F83" s="156"/>
      <c r="G83" s="156"/>
      <c r="H83" s="156"/>
      <c r="I83" s="156"/>
      <c r="J83" s="156"/>
      <c r="K83" s="59"/>
    </row>
    <row r="84" spans="1:11" s="1" customFormat="1" x14ac:dyDescent="0.2">
      <c r="A84" s="25">
        <v>73</v>
      </c>
      <c r="B84" s="58" t="s">
        <v>140</v>
      </c>
      <c r="C84" s="54" t="s">
        <v>38</v>
      </c>
      <c r="D84" s="59">
        <f t="shared" si="4"/>
        <v>31015612</v>
      </c>
      <c r="E84" s="59">
        <v>31015612</v>
      </c>
      <c r="F84" s="156"/>
      <c r="G84" s="156"/>
      <c r="H84" s="156"/>
      <c r="I84" s="156"/>
      <c r="J84" s="156"/>
      <c r="K84" s="59"/>
    </row>
    <row r="85" spans="1:11" s="1" customFormat="1" ht="13.5" customHeight="1" x14ac:dyDescent="0.2">
      <c r="A85" s="25">
        <v>74</v>
      </c>
      <c r="B85" s="58" t="s">
        <v>141</v>
      </c>
      <c r="C85" s="54" t="s">
        <v>37</v>
      </c>
      <c r="D85" s="59">
        <f t="shared" si="4"/>
        <v>123278714</v>
      </c>
      <c r="E85" s="59">
        <v>123278714</v>
      </c>
      <c r="F85" s="156">
        <v>15424116</v>
      </c>
      <c r="G85" s="156"/>
      <c r="H85" s="156"/>
      <c r="I85" s="156"/>
      <c r="J85" s="156"/>
      <c r="K85" s="59"/>
    </row>
    <row r="86" spans="1:11" s="1" customFormat="1" ht="14.25" customHeight="1" x14ac:dyDescent="0.2">
      <c r="A86" s="25">
        <v>75</v>
      </c>
      <c r="B86" s="58" t="s">
        <v>142</v>
      </c>
      <c r="C86" s="54" t="s">
        <v>52</v>
      </c>
      <c r="D86" s="59">
        <f t="shared" si="4"/>
        <v>20370403</v>
      </c>
      <c r="E86" s="59">
        <v>20370403</v>
      </c>
      <c r="F86" s="156"/>
      <c r="G86" s="156"/>
      <c r="H86" s="156"/>
      <c r="I86" s="156"/>
      <c r="J86" s="156"/>
      <c r="K86" s="59"/>
    </row>
    <row r="87" spans="1:11" s="1" customFormat="1" x14ac:dyDescent="0.2">
      <c r="A87" s="25">
        <v>76</v>
      </c>
      <c r="B87" s="58" t="s">
        <v>143</v>
      </c>
      <c r="C87" s="54" t="s">
        <v>239</v>
      </c>
      <c r="D87" s="59">
        <f t="shared" si="4"/>
        <v>73248848</v>
      </c>
      <c r="E87" s="59">
        <v>73248848</v>
      </c>
      <c r="F87" s="156"/>
      <c r="G87" s="156"/>
      <c r="H87" s="156"/>
      <c r="I87" s="156"/>
      <c r="J87" s="156"/>
      <c r="K87" s="59"/>
    </row>
    <row r="88" spans="1:11" s="1" customFormat="1" x14ac:dyDescent="0.2">
      <c r="A88" s="25">
        <v>77</v>
      </c>
      <c r="B88" s="58" t="s">
        <v>144</v>
      </c>
      <c r="C88" s="10" t="s">
        <v>360</v>
      </c>
      <c r="D88" s="59">
        <f t="shared" si="4"/>
        <v>8791473</v>
      </c>
      <c r="E88" s="59">
        <v>8791473</v>
      </c>
      <c r="F88" s="156"/>
      <c r="G88" s="156"/>
      <c r="H88" s="156"/>
      <c r="I88" s="156"/>
      <c r="J88" s="156"/>
      <c r="K88" s="59"/>
    </row>
    <row r="89" spans="1:11" s="1" customFormat="1" x14ac:dyDescent="0.2">
      <c r="A89" s="25">
        <v>78</v>
      </c>
      <c r="B89" s="58" t="s">
        <v>145</v>
      </c>
      <c r="C89" s="54" t="s">
        <v>272</v>
      </c>
      <c r="D89" s="59">
        <f t="shared" si="4"/>
        <v>0</v>
      </c>
      <c r="E89" s="59"/>
      <c r="F89" s="156"/>
      <c r="G89" s="156"/>
      <c r="H89" s="156"/>
      <c r="I89" s="156"/>
      <c r="J89" s="156"/>
      <c r="K89" s="59"/>
    </row>
    <row r="90" spans="1:11" s="1" customFormat="1" ht="24" x14ac:dyDescent="0.2">
      <c r="A90" s="169">
        <v>79</v>
      </c>
      <c r="B90" s="201" t="s">
        <v>146</v>
      </c>
      <c r="C90" s="67" t="s">
        <v>259</v>
      </c>
      <c r="D90" s="59">
        <f t="shared" si="4"/>
        <v>210691408</v>
      </c>
      <c r="E90" s="59">
        <v>210691408</v>
      </c>
      <c r="F90" s="156"/>
      <c r="G90" s="156"/>
      <c r="H90" s="156"/>
      <c r="I90" s="156"/>
      <c r="J90" s="156"/>
      <c r="K90" s="59"/>
    </row>
    <row r="91" spans="1:11" s="1" customFormat="1" ht="36" x14ac:dyDescent="0.2">
      <c r="A91" s="170"/>
      <c r="B91" s="201"/>
      <c r="C91" s="10" t="s">
        <v>358</v>
      </c>
      <c r="D91" s="59">
        <f t="shared" si="4"/>
        <v>5901568</v>
      </c>
      <c r="E91" s="59">
        <v>5901568</v>
      </c>
      <c r="F91" s="156"/>
      <c r="G91" s="156"/>
      <c r="H91" s="156"/>
      <c r="I91" s="156"/>
      <c r="J91" s="156"/>
      <c r="K91" s="59"/>
    </row>
    <row r="92" spans="1:11" s="1" customFormat="1" ht="24" x14ac:dyDescent="0.2">
      <c r="A92" s="170"/>
      <c r="B92" s="201"/>
      <c r="C92" s="10" t="s">
        <v>260</v>
      </c>
      <c r="D92" s="59">
        <f>E94+K92</f>
        <v>0</v>
      </c>
      <c r="E92" s="59"/>
      <c r="F92" s="156"/>
      <c r="G92" s="156"/>
      <c r="H92" s="156"/>
      <c r="I92" s="156"/>
      <c r="J92" s="156"/>
      <c r="K92" s="59"/>
    </row>
    <row r="93" spans="1:11" s="1" customFormat="1" ht="36" x14ac:dyDescent="0.2">
      <c r="A93" s="171"/>
      <c r="B93" s="201"/>
      <c r="C93" s="85" t="s">
        <v>359</v>
      </c>
      <c r="D93" s="59">
        <f>E93+K91</f>
        <v>204789840</v>
      </c>
      <c r="E93" s="59">
        <v>204789840</v>
      </c>
      <c r="F93" s="156"/>
      <c r="G93" s="156"/>
      <c r="H93" s="156"/>
      <c r="I93" s="156"/>
      <c r="J93" s="156"/>
      <c r="K93" s="59"/>
    </row>
    <row r="94" spans="1:11" s="1" customFormat="1" ht="24" x14ac:dyDescent="0.2">
      <c r="A94" s="25">
        <v>80</v>
      </c>
      <c r="B94" s="58" t="s">
        <v>147</v>
      </c>
      <c r="C94" s="54" t="s">
        <v>51</v>
      </c>
      <c r="D94" s="59">
        <f t="shared" ref="D94:D123" si="5">E94+K94</f>
        <v>0</v>
      </c>
      <c r="E94" s="59"/>
      <c r="F94" s="156"/>
      <c r="G94" s="156"/>
      <c r="H94" s="156"/>
      <c r="I94" s="156"/>
      <c r="J94" s="156"/>
      <c r="K94" s="59"/>
    </row>
    <row r="95" spans="1:11" s="1" customFormat="1" x14ac:dyDescent="0.2">
      <c r="A95" s="25">
        <v>81</v>
      </c>
      <c r="B95" s="58" t="s">
        <v>148</v>
      </c>
      <c r="C95" s="54" t="s">
        <v>149</v>
      </c>
      <c r="D95" s="59">
        <f t="shared" si="5"/>
        <v>3256656</v>
      </c>
      <c r="E95" s="150">
        <v>3256656</v>
      </c>
      <c r="F95" s="159"/>
      <c r="G95" s="159"/>
      <c r="H95" s="159"/>
      <c r="I95" s="159"/>
      <c r="J95" s="159"/>
      <c r="K95" s="81"/>
    </row>
    <row r="96" spans="1:11" s="1" customFormat="1" x14ac:dyDescent="0.2">
      <c r="A96" s="25">
        <v>82</v>
      </c>
      <c r="B96" s="83" t="s">
        <v>150</v>
      </c>
      <c r="C96" s="54" t="s">
        <v>151</v>
      </c>
      <c r="D96" s="59">
        <f t="shared" si="5"/>
        <v>18968525</v>
      </c>
      <c r="E96" s="150">
        <v>18968525</v>
      </c>
      <c r="F96" s="159"/>
      <c r="G96" s="159"/>
      <c r="H96" s="159"/>
      <c r="I96" s="159"/>
      <c r="J96" s="159"/>
      <c r="K96" s="81"/>
    </row>
    <row r="97" spans="1:11" s="1" customFormat="1" x14ac:dyDescent="0.2">
      <c r="A97" s="25">
        <v>83</v>
      </c>
      <c r="B97" s="58" t="s">
        <v>152</v>
      </c>
      <c r="C97" s="54" t="s">
        <v>28</v>
      </c>
      <c r="D97" s="59">
        <f t="shared" si="5"/>
        <v>9634572</v>
      </c>
      <c r="E97" s="151">
        <v>9634572</v>
      </c>
      <c r="F97" s="159"/>
      <c r="G97" s="159"/>
      <c r="H97" s="159"/>
      <c r="I97" s="159"/>
      <c r="J97" s="159"/>
      <c r="K97" s="81"/>
    </row>
    <row r="98" spans="1:11" s="1" customFormat="1" x14ac:dyDescent="0.2">
      <c r="A98" s="25">
        <v>84</v>
      </c>
      <c r="B98" s="83" t="s">
        <v>153</v>
      </c>
      <c r="C98" s="54" t="s">
        <v>12</v>
      </c>
      <c r="D98" s="59">
        <f t="shared" si="5"/>
        <v>9932995</v>
      </c>
      <c r="E98" s="150">
        <v>9932995</v>
      </c>
      <c r="F98" s="159"/>
      <c r="G98" s="159"/>
      <c r="H98" s="159"/>
      <c r="I98" s="159"/>
      <c r="J98" s="159"/>
      <c r="K98" s="81"/>
    </row>
    <row r="99" spans="1:11" s="1" customFormat="1" x14ac:dyDescent="0.2">
      <c r="A99" s="25">
        <v>85</v>
      </c>
      <c r="B99" s="83" t="s">
        <v>154</v>
      </c>
      <c r="C99" s="54" t="s">
        <v>27</v>
      </c>
      <c r="D99" s="59">
        <f t="shared" si="5"/>
        <v>25657802</v>
      </c>
      <c r="E99" s="150">
        <v>25657802</v>
      </c>
      <c r="F99" s="159"/>
      <c r="G99" s="159"/>
      <c r="H99" s="159"/>
      <c r="I99" s="159"/>
      <c r="J99" s="159"/>
      <c r="K99" s="81"/>
    </row>
    <row r="100" spans="1:11" s="1" customFormat="1" x14ac:dyDescent="0.2">
      <c r="A100" s="25">
        <v>86</v>
      </c>
      <c r="B100" s="58" t="s">
        <v>155</v>
      </c>
      <c r="C100" s="54" t="s">
        <v>45</v>
      </c>
      <c r="D100" s="59">
        <f t="shared" si="5"/>
        <v>12589816</v>
      </c>
      <c r="E100" s="151">
        <v>12589816</v>
      </c>
      <c r="F100" s="159"/>
      <c r="G100" s="159"/>
      <c r="H100" s="159"/>
      <c r="I100" s="159"/>
      <c r="J100" s="159"/>
      <c r="K100" s="81"/>
    </row>
    <row r="101" spans="1:11" s="1" customFormat="1" x14ac:dyDescent="0.2">
      <c r="A101" s="25">
        <v>87</v>
      </c>
      <c r="B101" s="58" t="s">
        <v>156</v>
      </c>
      <c r="C101" s="54" t="s">
        <v>33</v>
      </c>
      <c r="D101" s="59">
        <f t="shared" si="5"/>
        <v>15639482</v>
      </c>
      <c r="E101" s="150">
        <v>15639482</v>
      </c>
      <c r="F101" s="159"/>
      <c r="G101" s="159"/>
      <c r="H101" s="159"/>
      <c r="I101" s="159"/>
      <c r="J101" s="159"/>
      <c r="K101" s="81"/>
    </row>
    <row r="102" spans="1:11" s="1" customFormat="1" x14ac:dyDescent="0.2">
      <c r="A102" s="25">
        <v>88</v>
      </c>
      <c r="B102" s="58" t="s">
        <v>157</v>
      </c>
      <c r="C102" s="54" t="s">
        <v>29</v>
      </c>
      <c r="D102" s="59">
        <f t="shared" si="5"/>
        <v>33901438</v>
      </c>
      <c r="E102" s="151">
        <v>33901438</v>
      </c>
      <c r="F102" s="159"/>
      <c r="G102" s="159"/>
      <c r="H102" s="159"/>
      <c r="I102" s="159"/>
      <c r="J102" s="159"/>
      <c r="K102" s="81"/>
    </row>
    <row r="103" spans="1:11" s="1" customFormat="1" x14ac:dyDescent="0.2">
      <c r="A103" s="25">
        <v>89</v>
      </c>
      <c r="B103" s="58" t="s">
        <v>158</v>
      </c>
      <c r="C103" s="54" t="s">
        <v>30</v>
      </c>
      <c r="D103" s="59">
        <f t="shared" si="5"/>
        <v>27382858</v>
      </c>
      <c r="E103" s="150">
        <v>27382858</v>
      </c>
      <c r="F103" s="159"/>
      <c r="G103" s="159"/>
      <c r="H103" s="159"/>
      <c r="I103" s="159"/>
      <c r="J103" s="159"/>
      <c r="K103" s="81"/>
    </row>
    <row r="104" spans="1:11" s="1" customFormat="1" x14ac:dyDescent="0.2">
      <c r="A104" s="25">
        <v>90</v>
      </c>
      <c r="B104" s="83" t="s">
        <v>159</v>
      </c>
      <c r="C104" s="54" t="s">
        <v>14</v>
      </c>
      <c r="D104" s="59">
        <f t="shared" si="5"/>
        <v>9072286</v>
      </c>
      <c r="E104" s="150">
        <v>9072286</v>
      </c>
      <c r="F104" s="159"/>
      <c r="G104" s="159"/>
      <c r="H104" s="159"/>
      <c r="I104" s="159"/>
      <c r="J104" s="159"/>
      <c r="K104" s="81"/>
    </row>
    <row r="105" spans="1:11" s="1" customFormat="1" x14ac:dyDescent="0.2">
      <c r="A105" s="25">
        <v>91</v>
      </c>
      <c r="B105" s="58" t="s">
        <v>160</v>
      </c>
      <c r="C105" s="54" t="s">
        <v>31</v>
      </c>
      <c r="D105" s="59">
        <f t="shared" si="5"/>
        <v>14649273</v>
      </c>
      <c r="E105" s="152">
        <v>14649273</v>
      </c>
      <c r="F105" s="159"/>
      <c r="G105" s="159"/>
      <c r="H105" s="159"/>
      <c r="I105" s="159"/>
      <c r="J105" s="159"/>
      <c r="K105" s="81"/>
    </row>
    <row r="106" spans="1:11" s="1" customFormat="1" ht="12" customHeight="1" x14ac:dyDescent="0.2">
      <c r="A106" s="25">
        <v>92</v>
      </c>
      <c r="B106" s="58" t="s">
        <v>161</v>
      </c>
      <c r="C106" s="54" t="s">
        <v>15</v>
      </c>
      <c r="D106" s="59">
        <f t="shared" si="5"/>
        <v>14337501</v>
      </c>
      <c r="E106" s="151">
        <v>14337501</v>
      </c>
      <c r="F106" s="159"/>
      <c r="G106" s="159"/>
      <c r="H106" s="159"/>
      <c r="I106" s="159"/>
      <c r="J106" s="159"/>
      <c r="K106" s="81"/>
    </row>
    <row r="107" spans="1:11" s="22" customFormat="1" x14ac:dyDescent="0.2">
      <c r="A107" s="25">
        <v>93</v>
      </c>
      <c r="B107" s="64" t="s">
        <v>162</v>
      </c>
      <c r="C107" s="61" t="s">
        <v>13</v>
      </c>
      <c r="D107" s="59">
        <f t="shared" si="5"/>
        <v>18716364</v>
      </c>
      <c r="E107" s="150">
        <v>18716364</v>
      </c>
      <c r="F107" s="159">
        <v>49643</v>
      </c>
      <c r="G107" s="159"/>
      <c r="H107" s="159"/>
      <c r="I107" s="159">
        <v>860461</v>
      </c>
      <c r="J107" s="159"/>
      <c r="K107" s="81"/>
    </row>
    <row r="108" spans="1:11" s="1" customFormat="1" x14ac:dyDescent="0.2">
      <c r="A108" s="25">
        <v>94</v>
      </c>
      <c r="B108" s="83" t="s">
        <v>163</v>
      </c>
      <c r="C108" s="54" t="s">
        <v>32</v>
      </c>
      <c r="D108" s="59">
        <f t="shared" si="5"/>
        <v>11402529</v>
      </c>
      <c r="E108" s="152">
        <v>11402529</v>
      </c>
      <c r="F108" s="159"/>
      <c r="G108" s="159"/>
      <c r="H108" s="159"/>
      <c r="I108" s="159"/>
      <c r="J108" s="159"/>
      <c r="K108" s="81"/>
    </row>
    <row r="109" spans="1:11" s="1" customFormat="1" x14ac:dyDescent="0.2">
      <c r="A109" s="25">
        <v>95</v>
      </c>
      <c r="B109" s="83" t="s">
        <v>164</v>
      </c>
      <c r="C109" s="54" t="s">
        <v>55</v>
      </c>
      <c r="D109" s="59">
        <f t="shared" si="5"/>
        <v>16066259</v>
      </c>
      <c r="E109" s="150">
        <v>16066259</v>
      </c>
      <c r="F109" s="159"/>
      <c r="G109" s="159"/>
      <c r="H109" s="159"/>
      <c r="I109" s="159"/>
      <c r="J109" s="159"/>
      <c r="K109" s="81"/>
    </row>
    <row r="110" spans="1:11" s="1" customFormat="1" x14ac:dyDescent="0.2">
      <c r="A110" s="25">
        <v>96</v>
      </c>
      <c r="B110" s="58" t="s">
        <v>165</v>
      </c>
      <c r="C110" s="54" t="s">
        <v>34</v>
      </c>
      <c r="D110" s="59">
        <f t="shared" si="5"/>
        <v>28510965</v>
      </c>
      <c r="E110" s="150">
        <v>28510965</v>
      </c>
      <c r="F110" s="159"/>
      <c r="G110" s="159"/>
      <c r="H110" s="159"/>
      <c r="I110" s="159"/>
      <c r="J110" s="159"/>
      <c r="K110" s="81"/>
    </row>
    <row r="111" spans="1:11" s="1" customFormat="1" x14ac:dyDescent="0.2">
      <c r="A111" s="25">
        <v>97</v>
      </c>
      <c r="B111" s="58" t="s">
        <v>166</v>
      </c>
      <c r="C111" s="54" t="s">
        <v>229</v>
      </c>
      <c r="D111" s="59">
        <f t="shared" si="5"/>
        <v>12511036</v>
      </c>
      <c r="E111" s="151">
        <v>12511036</v>
      </c>
      <c r="F111" s="159"/>
      <c r="G111" s="159"/>
      <c r="H111" s="159"/>
      <c r="I111" s="159"/>
      <c r="J111" s="159"/>
      <c r="K111" s="81"/>
    </row>
    <row r="112" spans="1:11" s="1" customFormat="1" ht="13.5" customHeight="1" x14ac:dyDescent="0.2">
      <c r="A112" s="25">
        <v>98</v>
      </c>
      <c r="B112" s="58" t="s">
        <v>167</v>
      </c>
      <c r="C112" s="54" t="s">
        <v>168</v>
      </c>
      <c r="D112" s="59">
        <f t="shared" si="5"/>
        <v>0</v>
      </c>
      <c r="E112" s="152"/>
      <c r="F112" s="159"/>
      <c r="G112" s="159"/>
      <c r="H112" s="159"/>
      <c r="I112" s="159"/>
      <c r="J112" s="159"/>
      <c r="K112" s="81"/>
    </row>
    <row r="113" spans="1:11" s="1" customFormat="1" x14ac:dyDescent="0.2">
      <c r="A113" s="25">
        <v>99</v>
      </c>
      <c r="B113" s="58" t="s">
        <v>169</v>
      </c>
      <c r="C113" s="54" t="s">
        <v>170</v>
      </c>
      <c r="D113" s="59">
        <f t="shared" si="5"/>
        <v>91626599</v>
      </c>
      <c r="E113" s="152">
        <v>91626599</v>
      </c>
      <c r="F113" s="159"/>
      <c r="G113" s="159">
        <v>91626599</v>
      </c>
      <c r="H113" s="159"/>
      <c r="I113" s="159"/>
      <c r="J113" s="159"/>
      <c r="K113" s="81"/>
    </row>
    <row r="114" spans="1:11" s="1" customFormat="1" x14ac:dyDescent="0.2">
      <c r="A114" s="25">
        <v>100</v>
      </c>
      <c r="B114" s="83" t="s">
        <v>171</v>
      </c>
      <c r="C114" s="54" t="s">
        <v>172</v>
      </c>
      <c r="D114" s="59">
        <f t="shared" si="5"/>
        <v>224810</v>
      </c>
      <c r="E114" s="150">
        <v>224810</v>
      </c>
      <c r="F114" s="159"/>
      <c r="G114" s="159"/>
      <c r="H114" s="159"/>
      <c r="I114" s="159"/>
      <c r="J114" s="159"/>
      <c r="K114" s="81"/>
    </row>
    <row r="115" spans="1:11" s="1" customFormat="1" ht="12.75" customHeight="1" x14ac:dyDescent="0.2">
      <c r="A115" s="25">
        <v>101</v>
      </c>
      <c r="B115" s="83" t="s">
        <v>173</v>
      </c>
      <c r="C115" s="54" t="s">
        <v>174</v>
      </c>
      <c r="D115" s="59">
        <f t="shared" si="5"/>
        <v>161698</v>
      </c>
      <c r="E115" s="151">
        <v>161698</v>
      </c>
      <c r="F115" s="159"/>
      <c r="G115" s="159"/>
      <c r="H115" s="159"/>
      <c r="I115" s="159"/>
      <c r="J115" s="159"/>
      <c r="K115" s="81"/>
    </row>
    <row r="116" spans="1:11" s="1" customFormat="1" ht="24" x14ac:dyDescent="0.2">
      <c r="A116" s="25">
        <v>102</v>
      </c>
      <c r="B116" s="83" t="s">
        <v>175</v>
      </c>
      <c r="C116" s="54" t="s">
        <v>176</v>
      </c>
      <c r="D116" s="59">
        <f t="shared" si="5"/>
        <v>305656</v>
      </c>
      <c r="E116" s="152">
        <v>305656</v>
      </c>
      <c r="F116" s="159"/>
      <c r="G116" s="159"/>
      <c r="H116" s="159"/>
      <c r="I116" s="159"/>
      <c r="J116" s="159"/>
      <c r="K116" s="81"/>
    </row>
    <row r="117" spans="1:11" s="1" customFormat="1" x14ac:dyDescent="0.2">
      <c r="A117" s="25">
        <v>103</v>
      </c>
      <c r="B117" s="83" t="s">
        <v>177</v>
      </c>
      <c r="C117" s="54" t="s">
        <v>178</v>
      </c>
      <c r="D117" s="59">
        <f t="shared" si="5"/>
        <v>0</v>
      </c>
      <c r="E117" s="68"/>
      <c r="F117" s="159"/>
      <c r="G117" s="159"/>
      <c r="H117" s="159"/>
      <c r="I117" s="159"/>
      <c r="J117" s="159"/>
      <c r="K117" s="81"/>
    </row>
    <row r="118" spans="1:11" s="1" customFormat="1" x14ac:dyDescent="0.2">
      <c r="A118" s="25">
        <v>104</v>
      </c>
      <c r="B118" s="83" t="s">
        <v>179</v>
      </c>
      <c r="C118" s="54" t="s">
        <v>180</v>
      </c>
      <c r="D118" s="59">
        <f t="shared" si="5"/>
        <v>26498501</v>
      </c>
      <c r="E118" s="150">
        <v>26498501</v>
      </c>
      <c r="F118" s="159"/>
      <c r="G118" s="159"/>
      <c r="H118" s="159"/>
      <c r="I118" s="159"/>
      <c r="J118" s="160">
        <v>26498501</v>
      </c>
      <c r="K118" s="81"/>
    </row>
    <row r="119" spans="1:11" s="1" customFormat="1" x14ac:dyDescent="0.2">
      <c r="A119" s="25">
        <v>105</v>
      </c>
      <c r="B119" s="82" t="s">
        <v>181</v>
      </c>
      <c r="C119" s="66" t="s">
        <v>182</v>
      </c>
      <c r="D119" s="59">
        <f t="shared" si="5"/>
        <v>0</v>
      </c>
      <c r="E119" s="68"/>
      <c r="F119" s="159"/>
      <c r="G119" s="159"/>
      <c r="H119" s="159"/>
      <c r="I119" s="159"/>
      <c r="J119" s="159"/>
      <c r="K119" s="81"/>
    </row>
    <row r="120" spans="1:11" s="1" customFormat="1" x14ac:dyDescent="0.2">
      <c r="A120" s="25">
        <v>106</v>
      </c>
      <c r="B120" s="58" t="s">
        <v>183</v>
      </c>
      <c r="C120" s="54" t="s">
        <v>184</v>
      </c>
      <c r="D120" s="59">
        <f t="shared" si="5"/>
        <v>42969961</v>
      </c>
      <c r="E120" s="152">
        <v>42969961</v>
      </c>
      <c r="F120" s="159">
        <v>4371355</v>
      </c>
      <c r="G120" s="159">
        <v>38598606</v>
      </c>
      <c r="H120" s="159"/>
      <c r="I120" s="159"/>
      <c r="J120" s="159"/>
      <c r="K120" s="81"/>
    </row>
    <row r="121" spans="1:11" s="1" customFormat="1" ht="11.25" customHeight="1" x14ac:dyDescent="0.2">
      <c r="A121" s="25">
        <v>107</v>
      </c>
      <c r="B121" s="83" t="s">
        <v>185</v>
      </c>
      <c r="C121" s="54" t="s">
        <v>186</v>
      </c>
      <c r="D121" s="59">
        <f t="shared" si="5"/>
        <v>0</v>
      </c>
      <c r="E121" s="68"/>
      <c r="F121" s="159"/>
      <c r="G121" s="159"/>
      <c r="H121" s="159"/>
      <c r="I121" s="159"/>
      <c r="J121" s="159"/>
      <c r="K121" s="81"/>
    </row>
    <row r="122" spans="1:11" s="1" customFormat="1" x14ac:dyDescent="0.2">
      <c r="A122" s="25">
        <v>108</v>
      </c>
      <c r="B122" s="58" t="s">
        <v>187</v>
      </c>
      <c r="C122" s="54" t="s">
        <v>188</v>
      </c>
      <c r="D122" s="59">
        <f t="shared" si="5"/>
        <v>14669875</v>
      </c>
      <c r="E122" s="152">
        <v>14669875</v>
      </c>
      <c r="F122" s="159"/>
      <c r="G122" s="159">
        <v>14669875</v>
      </c>
      <c r="H122" s="159"/>
      <c r="I122" s="159"/>
      <c r="J122" s="159"/>
      <c r="K122" s="81"/>
    </row>
    <row r="123" spans="1:11" s="1" customFormat="1" x14ac:dyDescent="0.2">
      <c r="A123" s="25">
        <v>109</v>
      </c>
      <c r="B123" s="83" t="s">
        <v>189</v>
      </c>
      <c r="C123" s="54" t="s">
        <v>275</v>
      </c>
      <c r="D123" s="59">
        <f t="shared" si="5"/>
        <v>182968</v>
      </c>
      <c r="E123" s="150">
        <v>182968</v>
      </c>
      <c r="F123" s="159"/>
      <c r="G123" s="159"/>
      <c r="H123" s="159"/>
      <c r="I123" s="159"/>
      <c r="J123" s="159"/>
      <c r="K123" s="81"/>
    </row>
    <row r="124" spans="1:11" s="1" customFormat="1" ht="14.25" customHeight="1" x14ac:dyDescent="0.2">
      <c r="A124" s="25">
        <v>110</v>
      </c>
      <c r="B124" s="58" t="s">
        <v>190</v>
      </c>
      <c r="C124" s="54" t="s">
        <v>261</v>
      </c>
      <c r="D124" s="59">
        <f t="shared" ref="D124:D149" si="6">E124+K124</f>
        <v>127652</v>
      </c>
      <c r="E124" s="150">
        <v>127652</v>
      </c>
      <c r="F124" s="159"/>
      <c r="G124" s="159"/>
      <c r="H124" s="159"/>
      <c r="I124" s="159"/>
      <c r="J124" s="159"/>
      <c r="K124" s="81"/>
    </row>
    <row r="125" spans="1:11" s="1" customFormat="1" x14ac:dyDescent="0.2">
      <c r="A125" s="25">
        <v>111</v>
      </c>
      <c r="B125" s="58" t="s">
        <v>191</v>
      </c>
      <c r="C125" s="10" t="s">
        <v>391</v>
      </c>
      <c r="D125" s="59">
        <f t="shared" si="6"/>
        <v>0</v>
      </c>
      <c r="E125" s="68"/>
      <c r="F125" s="159"/>
      <c r="G125" s="159"/>
      <c r="H125" s="159"/>
      <c r="I125" s="159"/>
      <c r="J125" s="159"/>
      <c r="K125" s="81"/>
    </row>
    <row r="126" spans="1:11" s="1" customFormat="1" x14ac:dyDescent="0.2">
      <c r="A126" s="25">
        <v>112</v>
      </c>
      <c r="B126" s="58" t="s">
        <v>192</v>
      </c>
      <c r="C126" s="54" t="s">
        <v>193</v>
      </c>
      <c r="D126" s="59">
        <f t="shared" si="6"/>
        <v>0</v>
      </c>
      <c r="E126" s="68"/>
      <c r="F126" s="159"/>
      <c r="G126" s="159"/>
      <c r="H126" s="159"/>
      <c r="I126" s="159"/>
      <c r="J126" s="159"/>
      <c r="K126" s="81"/>
    </row>
    <row r="127" spans="1:11" s="1" customFormat="1" ht="13.5" customHeight="1" x14ac:dyDescent="0.2">
      <c r="A127" s="25">
        <v>113</v>
      </c>
      <c r="B127" s="58" t="s">
        <v>194</v>
      </c>
      <c r="C127" s="10" t="s">
        <v>400</v>
      </c>
      <c r="D127" s="59">
        <f t="shared" si="6"/>
        <v>37396158</v>
      </c>
      <c r="E127" s="153">
        <v>37396158</v>
      </c>
      <c r="F127" s="159"/>
      <c r="G127" s="159">
        <v>37396158</v>
      </c>
      <c r="H127" s="159"/>
      <c r="I127" s="159"/>
      <c r="J127" s="159"/>
      <c r="K127" s="81"/>
    </row>
    <row r="128" spans="1:11" s="1" customFormat="1" x14ac:dyDescent="0.2">
      <c r="A128" s="25">
        <v>114</v>
      </c>
      <c r="B128" s="83" t="s">
        <v>195</v>
      </c>
      <c r="C128" s="54" t="s">
        <v>196</v>
      </c>
      <c r="D128" s="59">
        <f t="shared" si="6"/>
        <v>0</v>
      </c>
      <c r="E128" s="68"/>
      <c r="F128" s="159"/>
      <c r="G128" s="159"/>
      <c r="H128" s="159"/>
      <c r="I128" s="159"/>
      <c r="J128" s="159"/>
      <c r="K128" s="81"/>
    </row>
    <row r="129" spans="1:11" s="1" customFormat="1" ht="24" x14ac:dyDescent="0.2">
      <c r="A129" s="25">
        <v>115</v>
      </c>
      <c r="B129" s="83" t="s">
        <v>197</v>
      </c>
      <c r="C129" s="54" t="s">
        <v>357</v>
      </c>
      <c r="D129" s="59">
        <f t="shared" si="6"/>
        <v>183819</v>
      </c>
      <c r="E129" s="150">
        <v>183819</v>
      </c>
      <c r="F129" s="159"/>
      <c r="G129" s="159"/>
      <c r="H129" s="159"/>
      <c r="I129" s="159"/>
      <c r="J129" s="159"/>
      <c r="K129" s="81"/>
    </row>
    <row r="130" spans="1:11" s="1" customFormat="1" x14ac:dyDescent="0.2">
      <c r="A130" s="25">
        <v>116</v>
      </c>
      <c r="B130" s="83" t="s">
        <v>198</v>
      </c>
      <c r="C130" s="54" t="s">
        <v>235</v>
      </c>
      <c r="D130" s="59">
        <f t="shared" si="6"/>
        <v>49302731</v>
      </c>
      <c r="E130" s="150">
        <v>49302731</v>
      </c>
      <c r="F130" s="159"/>
      <c r="G130" s="159"/>
      <c r="H130" s="159"/>
      <c r="I130" s="159"/>
      <c r="J130" s="159">
        <v>8456969</v>
      </c>
      <c r="K130" s="81"/>
    </row>
    <row r="131" spans="1:11" ht="10.5" customHeight="1" x14ac:dyDescent="0.2">
      <c r="A131" s="25">
        <v>117</v>
      </c>
      <c r="B131" s="83" t="s">
        <v>199</v>
      </c>
      <c r="C131" s="54" t="s">
        <v>200</v>
      </c>
      <c r="D131" s="59">
        <f t="shared" si="6"/>
        <v>3483026578</v>
      </c>
      <c r="E131" s="150">
        <v>3453407486</v>
      </c>
      <c r="F131" s="159">
        <v>3453407486</v>
      </c>
      <c r="G131" s="159"/>
      <c r="H131" s="159"/>
      <c r="I131" s="159"/>
      <c r="J131" s="159"/>
      <c r="K131" s="81">
        <v>29619092</v>
      </c>
    </row>
    <row r="132" spans="1:11" s="1" customFormat="1" x14ac:dyDescent="0.2">
      <c r="A132" s="25">
        <v>118</v>
      </c>
      <c r="B132" s="83" t="s">
        <v>201</v>
      </c>
      <c r="C132" s="54" t="s">
        <v>42</v>
      </c>
      <c r="D132" s="59">
        <f t="shared" si="6"/>
        <v>5056310</v>
      </c>
      <c r="E132" s="150">
        <v>5056310</v>
      </c>
      <c r="F132" s="159"/>
      <c r="G132" s="159"/>
      <c r="H132" s="159"/>
      <c r="I132" s="159"/>
      <c r="J132" s="159"/>
      <c r="K132" s="81"/>
    </row>
    <row r="133" spans="1:11" s="1" customFormat="1" x14ac:dyDescent="0.2">
      <c r="A133" s="25">
        <v>119</v>
      </c>
      <c r="B133" s="58" t="s">
        <v>202</v>
      </c>
      <c r="C133" s="54" t="s">
        <v>48</v>
      </c>
      <c r="D133" s="59">
        <f t="shared" si="6"/>
        <v>68770362</v>
      </c>
      <c r="E133" s="150">
        <v>68770362</v>
      </c>
      <c r="F133" s="159">
        <v>21847086</v>
      </c>
      <c r="G133" s="159"/>
      <c r="H133" s="159"/>
      <c r="I133" s="159"/>
      <c r="J133" s="159"/>
      <c r="K133" s="81"/>
    </row>
    <row r="134" spans="1:11" s="1" customFormat="1" x14ac:dyDescent="0.2">
      <c r="A134" s="25">
        <v>120</v>
      </c>
      <c r="B134" s="58" t="s">
        <v>203</v>
      </c>
      <c r="C134" s="54" t="s">
        <v>238</v>
      </c>
      <c r="D134" s="59">
        <f t="shared" si="6"/>
        <v>42991452</v>
      </c>
      <c r="E134" s="150">
        <v>42991452</v>
      </c>
      <c r="F134" s="159"/>
      <c r="G134" s="159"/>
      <c r="H134" s="159"/>
      <c r="I134" s="159"/>
      <c r="J134" s="159"/>
      <c r="K134" s="81"/>
    </row>
    <row r="135" spans="1:11" s="1" customFormat="1" x14ac:dyDescent="0.2">
      <c r="A135" s="25">
        <v>121</v>
      </c>
      <c r="B135" s="58" t="s">
        <v>204</v>
      </c>
      <c r="C135" s="54" t="s">
        <v>50</v>
      </c>
      <c r="D135" s="59">
        <f t="shared" si="6"/>
        <v>37143469</v>
      </c>
      <c r="E135" s="152">
        <v>37143469</v>
      </c>
      <c r="F135" s="159"/>
      <c r="G135" s="159"/>
      <c r="H135" s="159"/>
      <c r="I135" s="159"/>
      <c r="J135" s="159"/>
      <c r="K135" s="81"/>
    </row>
    <row r="136" spans="1:11" s="1" customFormat="1" x14ac:dyDescent="0.2">
      <c r="A136" s="25">
        <v>122</v>
      </c>
      <c r="B136" s="83" t="s">
        <v>205</v>
      </c>
      <c r="C136" s="54" t="s">
        <v>49</v>
      </c>
      <c r="D136" s="59">
        <f t="shared" si="6"/>
        <v>96261989</v>
      </c>
      <c r="E136" s="152">
        <v>96261989</v>
      </c>
      <c r="F136" s="159"/>
      <c r="G136" s="159">
        <v>79000886</v>
      </c>
      <c r="H136" s="159"/>
      <c r="I136" s="159"/>
      <c r="J136" s="159"/>
      <c r="K136" s="81"/>
    </row>
    <row r="137" spans="1:11" s="1" customFormat="1" x14ac:dyDescent="0.2">
      <c r="A137" s="25">
        <v>123</v>
      </c>
      <c r="B137" s="83" t="s">
        <v>206</v>
      </c>
      <c r="C137" s="54" t="s">
        <v>207</v>
      </c>
      <c r="D137" s="59">
        <f t="shared" si="6"/>
        <v>0</v>
      </c>
      <c r="E137" s="150"/>
      <c r="F137" s="159"/>
      <c r="G137" s="159"/>
      <c r="H137" s="159"/>
      <c r="I137" s="159"/>
      <c r="J137" s="159"/>
      <c r="K137" s="81"/>
    </row>
    <row r="138" spans="1:11" s="1" customFormat="1" x14ac:dyDescent="0.2">
      <c r="A138" s="25">
        <v>124</v>
      </c>
      <c r="B138" s="83" t="s">
        <v>208</v>
      </c>
      <c r="C138" s="54" t="s">
        <v>43</v>
      </c>
      <c r="D138" s="59">
        <f t="shared" si="6"/>
        <v>7017356</v>
      </c>
      <c r="E138" s="150">
        <v>7017356</v>
      </c>
      <c r="F138" s="159"/>
      <c r="G138" s="159"/>
      <c r="H138" s="159"/>
      <c r="I138" s="159"/>
      <c r="J138" s="159"/>
      <c r="K138" s="81"/>
    </row>
    <row r="139" spans="1:11" s="1" customFormat="1" x14ac:dyDescent="0.2">
      <c r="A139" s="25">
        <v>125</v>
      </c>
      <c r="B139" s="58" t="s">
        <v>209</v>
      </c>
      <c r="C139" s="54" t="s">
        <v>237</v>
      </c>
      <c r="D139" s="59">
        <f t="shared" si="6"/>
        <v>43032250</v>
      </c>
      <c r="E139" s="150">
        <v>43032250</v>
      </c>
      <c r="F139" s="159"/>
      <c r="G139" s="159"/>
      <c r="H139" s="159"/>
      <c r="I139" s="159"/>
      <c r="J139" s="159"/>
      <c r="K139" s="81"/>
    </row>
    <row r="140" spans="1:11" s="1" customFormat="1" x14ac:dyDescent="0.2">
      <c r="A140" s="25">
        <v>126</v>
      </c>
      <c r="B140" s="58" t="s">
        <v>210</v>
      </c>
      <c r="C140" s="54" t="s">
        <v>211</v>
      </c>
      <c r="D140" s="59">
        <f t="shared" si="6"/>
        <v>56602638</v>
      </c>
      <c r="E140" s="150">
        <v>56602638</v>
      </c>
      <c r="F140" s="159"/>
      <c r="G140" s="159"/>
      <c r="H140" s="159"/>
      <c r="I140" s="159"/>
      <c r="J140" s="159"/>
      <c r="K140" s="81"/>
    </row>
    <row r="141" spans="1:11" x14ac:dyDescent="0.2">
      <c r="A141" s="25">
        <v>127</v>
      </c>
      <c r="B141" s="83" t="s">
        <v>212</v>
      </c>
      <c r="C141" s="54" t="s">
        <v>213</v>
      </c>
      <c r="D141" s="59">
        <f t="shared" si="6"/>
        <v>144456353</v>
      </c>
      <c r="E141" s="150">
        <v>144456353</v>
      </c>
      <c r="F141" s="159"/>
      <c r="G141" s="159"/>
      <c r="H141" s="159">
        <v>144456353</v>
      </c>
      <c r="I141" s="159"/>
      <c r="J141" s="159"/>
      <c r="K141" s="81"/>
    </row>
    <row r="142" spans="1:11" x14ac:dyDescent="0.2">
      <c r="A142" s="25">
        <v>128</v>
      </c>
      <c r="B142" s="58" t="s">
        <v>214</v>
      </c>
      <c r="C142" s="54" t="s">
        <v>215</v>
      </c>
      <c r="D142" s="59">
        <f t="shared" si="6"/>
        <v>0</v>
      </c>
      <c r="E142" s="68"/>
      <c r="F142" s="159"/>
      <c r="G142" s="159"/>
      <c r="H142" s="159"/>
      <c r="I142" s="159"/>
      <c r="J142" s="159"/>
      <c r="K142" s="81"/>
    </row>
    <row r="143" spans="1:11" ht="12.75" x14ac:dyDescent="0.2">
      <c r="A143" s="25">
        <v>129</v>
      </c>
      <c r="B143" s="36" t="s">
        <v>216</v>
      </c>
      <c r="C143" s="69" t="s">
        <v>217</v>
      </c>
      <c r="D143" s="59">
        <f t="shared" si="6"/>
        <v>99803320</v>
      </c>
      <c r="E143" s="150">
        <v>85712840</v>
      </c>
      <c r="F143" s="159">
        <v>85712840</v>
      </c>
      <c r="G143" s="159"/>
      <c r="H143" s="159"/>
      <c r="I143" s="159"/>
      <c r="J143" s="159"/>
      <c r="K143" s="81">
        <v>14090480</v>
      </c>
    </row>
    <row r="144" spans="1:11" ht="12.75" x14ac:dyDescent="0.2">
      <c r="A144" s="25">
        <v>130</v>
      </c>
      <c r="B144" s="36" t="s">
        <v>263</v>
      </c>
      <c r="C144" s="37" t="s">
        <v>264</v>
      </c>
      <c r="D144" s="59">
        <f t="shared" si="6"/>
        <v>0</v>
      </c>
      <c r="E144" s="63"/>
      <c r="F144" s="158"/>
      <c r="G144" s="158"/>
      <c r="H144" s="158"/>
      <c r="I144" s="158"/>
      <c r="J144" s="158"/>
      <c r="K144" s="63"/>
    </row>
    <row r="145" spans="1:67" ht="12.75" x14ac:dyDescent="0.2">
      <c r="A145" s="25">
        <v>131</v>
      </c>
      <c r="B145" s="36" t="s">
        <v>265</v>
      </c>
      <c r="C145" s="39" t="s">
        <v>266</v>
      </c>
      <c r="D145" s="59">
        <f t="shared" si="6"/>
        <v>0</v>
      </c>
      <c r="E145" s="63"/>
      <c r="F145" s="158"/>
      <c r="G145" s="158"/>
      <c r="H145" s="158"/>
      <c r="I145" s="158"/>
      <c r="J145" s="158"/>
      <c r="K145" s="63"/>
    </row>
    <row r="146" spans="1:67" ht="12.75" x14ac:dyDescent="0.2">
      <c r="A146" s="25">
        <v>132</v>
      </c>
      <c r="B146" s="36" t="s">
        <v>267</v>
      </c>
      <c r="C146" s="37" t="s">
        <v>268</v>
      </c>
      <c r="D146" s="59">
        <f t="shared" si="6"/>
        <v>0</v>
      </c>
      <c r="E146" s="63"/>
      <c r="F146" s="158"/>
      <c r="G146" s="158"/>
      <c r="H146" s="158"/>
      <c r="I146" s="158"/>
      <c r="J146" s="158"/>
      <c r="K146" s="63"/>
    </row>
    <row r="147" spans="1:67" x14ac:dyDescent="0.2">
      <c r="A147" s="25">
        <v>133</v>
      </c>
      <c r="B147" s="82" t="s">
        <v>273</v>
      </c>
      <c r="C147" s="70" t="s">
        <v>274</v>
      </c>
      <c r="D147" s="59">
        <f t="shared" si="6"/>
        <v>0</v>
      </c>
      <c r="E147" s="63"/>
      <c r="F147" s="158"/>
      <c r="G147" s="158"/>
      <c r="H147" s="158"/>
      <c r="I147" s="158"/>
      <c r="J147" s="158"/>
      <c r="K147" s="63"/>
    </row>
    <row r="148" spans="1:67" s="4" customFormat="1" x14ac:dyDescent="0.2">
      <c r="A148" s="25">
        <v>134</v>
      </c>
      <c r="B148" s="94" t="s">
        <v>367</v>
      </c>
      <c r="C148" s="42" t="s">
        <v>366</v>
      </c>
      <c r="D148" s="59">
        <f t="shared" si="6"/>
        <v>0</v>
      </c>
      <c r="E148" s="87"/>
      <c r="F148" s="161"/>
      <c r="G148" s="161"/>
      <c r="H148" s="158"/>
      <c r="I148" s="161"/>
      <c r="J148" s="161"/>
      <c r="K148" s="8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:67" s="4" customFormat="1" x14ac:dyDescent="0.2">
      <c r="A149" s="25">
        <v>135</v>
      </c>
      <c r="B149" s="91" t="s">
        <v>395</v>
      </c>
      <c r="C149" s="149" t="s">
        <v>392</v>
      </c>
      <c r="D149" s="59">
        <f t="shared" si="6"/>
        <v>26042658</v>
      </c>
      <c r="E149" s="59">
        <v>26042658</v>
      </c>
      <c r="F149" s="161"/>
      <c r="G149" s="161"/>
      <c r="H149" s="158">
        <v>26042658</v>
      </c>
      <c r="I149" s="161"/>
      <c r="J149" s="161"/>
      <c r="K149" s="8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1" spans="1:67" s="4" customFormat="1" x14ac:dyDescent="0.2">
      <c r="A151" s="6"/>
      <c r="B151" s="6"/>
      <c r="C151" s="7"/>
      <c r="D151" s="8"/>
      <c r="E151" s="8"/>
      <c r="F151" s="154"/>
      <c r="G151" s="154"/>
      <c r="H151" s="162"/>
      <c r="I151" s="154"/>
      <c r="J151" s="15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:67" s="4" customFormat="1" x14ac:dyDescent="0.2">
      <c r="A152" s="6"/>
      <c r="B152" s="6"/>
      <c r="C152" s="7"/>
      <c r="D152" s="8"/>
      <c r="E152" s="8"/>
      <c r="F152" s="154"/>
      <c r="G152" s="154"/>
      <c r="H152" s="162"/>
      <c r="I152" s="154"/>
      <c r="J152" s="154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</sheetData>
  <mergeCells count="12">
    <mergeCell ref="A8:C8"/>
    <mergeCell ref="A11:C11"/>
    <mergeCell ref="A90:A93"/>
    <mergeCell ref="B90:B93"/>
    <mergeCell ref="A3:L3"/>
    <mergeCell ref="A6:A7"/>
    <mergeCell ref="B6:B7"/>
    <mergeCell ref="C6:C7"/>
    <mergeCell ref="D6:D7"/>
    <mergeCell ref="E6:E7"/>
    <mergeCell ref="F6:J6"/>
    <mergeCell ref="K6:K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5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4" sqref="J1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50" customWidth="1"/>
    <col min="5" max="5" width="16.140625" style="50" customWidth="1"/>
    <col min="6" max="8" width="13.140625" style="50" customWidth="1"/>
    <col min="9" max="16384" width="9.140625" style="8"/>
  </cols>
  <sheetData>
    <row r="2" spans="1:8" ht="33" customHeight="1" x14ac:dyDescent="0.2">
      <c r="A2" s="208" t="s">
        <v>373</v>
      </c>
      <c r="B2" s="208"/>
      <c r="C2" s="208"/>
      <c r="D2" s="208"/>
      <c r="E2" s="208"/>
      <c r="F2" s="208"/>
      <c r="G2" s="208"/>
      <c r="H2" s="208"/>
    </row>
    <row r="3" spans="1:8" x14ac:dyDescent="0.2">
      <c r="C3" s="9"/>
      <c r="H3" s="50" t="s">
        <v>293</v>
      </c>
    </row>
    <row r="4" spans="1:8" s="2" customFormat="1" ht="15.75" customHeight="1" x14ac:dyDescent="0.2">
      <c r="A4" s="198" t="s">
        <v>46</v>
      </c>
      <c r="B4" s="198" t="s">
        <v>58</v>
      </c>
      <c r="C4" s="199" t="s">
        <v>47</v>
      </c>
      <c r="D4" s="212" t="s">
        <v>326</v>
      </c>
      <c r="E4" s="212"/>
      <c r="F4" s="212"/>
      <c r="G4" s="212"/>
      <c r="H4" s="212"/>
    </row>
    <row r="5" spans="1:8" ht="15" customHeight="1" x14ac:dyDescent="0.2">
      <c r="A5" s="198"/>
      <c r="B5" s="198"/>
      <c r="C5" s="199"/>
      <c r="D5" s="209" t="s">
        <v>240</v>
      </c>
      <c r="E5" s="209" t="s">
        <v>350</v>
      </c>
      <c r="F5" s="209" t="s">
        <v>327</v>
      </c>
      <c r="G5" s="209" t="s">
        <v>328</v>
      </c>
      <c r="H5" s="209" t="s">
        <v>35</v>
      </c>
    </row>
    <row r="6" spans="1:8" ht="14.25" customHeight="1" x14ac:dyDescent="0.2">
      <c r="A6" s="198"/>
      <c r="B6" s="198"/>
      <c r="C6" s="199"/>
      <c r="D6" s="210"/>
      <c r="E6" s="210"/>
      <c r="F6" s="210"/>
      <c r="G6" s="210"/>
      <c r="H6" s="210"/>
    </row>
    <row r="7" spans="1:8" ht="30.75" customHeight="1" x14ac:dyDescent="0.2">
      <c r="A7" s="198"/>
      <c r="B7" s="198"/>
      <c r="C7" s="199"/>
      <c r="D7" s="211"/>
      <c r="E7" s="211"/>
      <c r="F7" s="211"/>
      <c r="G7" s="211"/>
      <c r="H7" s="211"/>
    </row>
    <row r="8" spans="1:8" s="2" customFormat="1" x14ac:dyDescent="0.2">
      <c r="A8" s="191" t="s">
        <v>234</v>
      </c>
      <c r="B8" s="191"/>
      <c r="C8" s="191"/>
      <c r="D8" s="96">
        <f>D9+D10+D11</f>
        <v>31693170048</v>
      </c>
      <c r="E8" s="96">
        <f t="shared" ref="E8:H8" si="0">E9+E10+E11</f>
        <v>23163375912</v>
      </c>
      <c r="F8" s="96">
        <f t="shared" si="0"/>
        <v>3413227879</v>
      </c>
      <c r="G8" s="96">
        <f t="shared" si="0"/>
        <v>509592913</v>
      </c>
      <c r="H8" s="96">
        <f t="shared" si="0"/>
        <v>4606973344</v>
      </c>
    </row>
    <row r="9" spans="1:8" s="3" customFormat="1" ht="11.25" customHeight="1" x14ac:dyDescent="0.2">
      <c r="A9" s="5"/>
      <c r="B9" s="5"/>
      <c r="C9" s="11" t="s">
        <v>56</v>
      </c>
      <c r="D9" s="97">
        <f>E9+F9+G9+H9</f>
        <v>5008995250</v>
      </c>
      <c r="E9" s="97">
        <f>1250134000+751574665+2917390000</f>
        <v>4919098665</v>
      </c>
      <c r="F9" s="97">
        <v>88240000</v>
      </c>
      <c r="G9" s="97"/>
      <c r="H9" s="97">
        <v>1656585</v>
      </c>
    </row>
    <row r="10" spans="1:8" s="3" customFormat="1" ht="11.25" customHeight="1" x14ac:dyDescent="0.2">
      <c r="A10" s="5"/>
      <c r="B10" s="5"/>
      <c r="C10" s="11" t="s">
        <v>262</v>
      </c>
      <c r="D10" s="97">
        <f>E10+F10+G10+H10</f>
        <v>0</v>
      </c>
      <c r="E10" s="97"/>
      <c r="F10" s="97"/>
      <c r="G10" s="97"/>
      <c r="H10" s="97"/>
    </row>
    <row r="11" spans="1:8" s="2" customFormat="1" x14ac:dyDescent="0.2">
      <c r="A11" s="191" t="s">
        <v>233</v>
      </c>
      <c r="B11" s="191"/>
      <c r="C11" s="191"/>
      <c r="D11" s="96">
        <f>SUM(D12:D148)-D93</f>
        <v>26684174798</v>
      </c>
      <c r="E11" s="96">
        <f>SUM(E12:E148)-E93</f>
        <v>18244277247</v>
      </c>
      <c r="F11" s="96">
        <f>SUM(F12:F148)-F93</f>
        <v>3324987879</v>
      </c>
      <c r="G11" s="96">
        <f>SUM(G12:G148)-G93</f>
        <v>509592913</v>
      </c>
      <c r="H11" s="96">
        <f>SUM(H12:H148)-H93</f>
        <v>4605316759</v>
      </c>
    </row>
    <row r="12" spans="1:8" s="1" customFormat="1" ht="12" customHeight="1" x14ac:dyDescent="0.2">
      <c r="A12" s="25">
        <v>1</v>
      </c>
      <c r="B12" s="12" t="s">
        <v>59</v>
      </c>
      <c r="C12" s="10" t="s">
        <v>44</v>
      </c>
      <c r="D12" s="89">
        <f t="shared" ref="D12:D71" si="1">E12+F12+G12+H12</f>
        <v>54425044</v>
      </c>
      <c r="E12" s="89">
        <v>54425044</v>
      </c>
      <c r="F12" s="89">
        <v>0</v>
      </c>
      <c r="G12" s="89">
        <v>0</v>
      </c>
      <c r="H12" s="89"/>
    </row>
    <row r="13" spans="1:8" s="1" customFormat="1" x14ac:dyDescent="0.2">
      <c r="A13" s="25">
        <v>2</v>
      </c>
      <c r="B13" s="14" t="s">
        <v>60</v>
      </c>
      <c r="C13" s="10" t="s">
        <v>218</v>
      </c>
      <c r="D13" s="89">
        <f t="shared" si="1"/>
        <v>43099474</v>
      </c>
      <c r="E13" s="89">
        <v>43028901</v>
      </c>
      <c r="F13" s="89">
        <v>70573</v>
      </c>
      <c r="G13" s="89">
        <v>0</v>
      </c>
      <c r="H13" s="89"/>
    </row>
    <row r="14" spans="1:8" s="22" customFormat="1" x14ac:dyDescent="0.2">
      <c r="A14" s="25">
        <v>3</v>
      </c>
      <c r="B14" s="27" t="s">
        <v>61</v>
      </c>
      <c r="C14" s="21" t="s">
        <v>5</v>
      </c>
      <c r="D14" s="92">
        <f t="shared" si="1"/>
        <v>250975024</v>
      </c>
      <c r="E14" s="92">
        <v>250975024</v>
      </c>
      <c r="F14" s="92">
        <v>0</v>
      </c>
      <c r="G14" s="92">
        <v>0</v>
      </c>
      <c r="H14" s="92"/>
    </row>
    <row r="15" spans="1:8" s="1" customFormat="1" ht="14.25" customHeight="1" x14ac:dyDescent="0.2">
      <c r="A15" s="25">
        <v>4</v>
      </c>
      <c r="B15" s="12" t="s">
        <v>62</v>
      </c>
      <c r="C15" s="10" t="s">
        <v>219</v>
      </c>
      <c r="D15" s="89">
        <f t="shared" si="1"/>
        <v>47227210</v>
      </c>
      <c r="E15" s="89">
        <v>47227210</v>
      </c>
      <c r="F15" s="89">
        <v>0</v>
      </c>
      <c r="G15" s="89">
        <v>0</v>
      </c>
      <c r="H15" s="89"/>
    </row>
    <row r="16" spans="1:8" s="1" customFormat="1" x14ac:dyDescent="0.2">
      <c r="A16" s="25">
        <v>5</v>
      </c>
      <c r="B16" s="12" t="s">
        <v>63</v>
      </c>
      <c r="C16" s="10" t="s">
        <v>8</v>
      </c>
      <c r="D16" s="89">
        <f>E16+F16+G16+H16</f>
        <v>56313101</v>
      </c>
      <c r="E16" s="89">
        <v>56313101</v>
      </c>
      <c r="F16" s="89">
        <v>0</v>
      </c>
      <c r="G16" s="89">
        <v>0</v>
      </c>
      <c r="H16" s="89"/>
    </row>
    <row r="17" spans="1:8" s="22" customFormat="1" x14ac:dyDescent="0.2">
      <c r="A17" s="25">
        <v>6</v>
      </c>
      <c r="B17" s="27" t="s">
        <v>64</v>
      </c>
      <c r="C17" s="21" t="s">
        <v>65</v>
      </c>
      <c r="D17" s="92">
        <f t="shared" si="1"/>
        <v>627203216</v>
      </c>
      <c r="E17" s="92">
        <v>564928070</v>
      </c>
      <c r="F17" s="92">
        <v>1055884</v>
      </c>
      <c r="G17" s="92">
        <v>0</v>
      </c>
      <c r="H17" s="92">
        <v>61219262</v>
      </c>
    </row>
    <row r="18" spans="1:8" s="1" customFormat="1" x14ac:dyDescent="0.2">
      <c r="A18" s="25">
        <v>7</v>
      </c>
      <c r="B18" s="12" t="s">
        <v>66</v>
      </c>
      <c r="C18" s="10" t="s">
        <v>220</v>
      </c>
      <c r="D18" s="89">
        <f t="shared" si="1"/>
        <v>202396188</v>
      </c>
      <c r="E18" s="89">
        <v>202396188</v>
      </c>
      <c r="F18" s="89">
        <v>0</v>
      </c>
      <c r="G18" s="89">
        <v>0</v>
      </c>
      <c r="H18" s="89"/>
    </row>
    <row r="19" spans="1:8" s="1" customFormat="1" x14ac:dyDescent="0.2">
      <c r="A19" s="25">
        <v>8</v>
      </c>
      <c r="B19" s="26" t="s">
        <v>67</v>
      </c>
      <c r="C19" s="10" t="s">
        <v>17</v>
      </c>
      <c r="D19" s="89">
        <f t="shared" si="1"/>
        <v>40968257</v>
      </c>
      <c r="E19" s="89">
        <v>40927134</v>
      </c>
      <c r="F19" s="89">
        <v>41123</v>
      </c>
      <c r="G19" s="89">
        <v>0</v>
      </c>
      <c r="H19" s="89"/>
    </row>
    <row r="20" spans="1:8" s="1" customFormat="1" x14ac:dyDescent="0.2">
      <c r="A20" s="25">
        <v>9</v>
      </c>
      <c r="B20" s="26" t="s">
        <v>68</v>
      </c>
      <c r="C20" s="10" t="s">
        <v>6</v>
      </c>
      <c r="D20" s="89">
        <f t="shared" si="1"/>
        <v>64523333</v>
      </c>
      <c r="E20" s="89">
        <v>64523333</v>
      </c>
      <c r="F20" s="89">
        <v>0</v>
      </c>
      <c r="G20" s="89">
        <v>0</v>
      </c>
      <c r="H20" s="89"/>
    </row>
    <row r="21" spans="1:8" s="1" customFormat="1" x14ac:dyDescent="0.2">
      <c r="A21" s="25">
        <v>10</v>
      </c>
      <c r="B21" s="26" t="s">
        <v>69</v>
      </c>
      <c r="C21" s="10" t="s">
        <v>18</v>
      </c>
      <c r="D21" s="89">
        <f t="shared" si="1"/>
        <v>51727743</v>
      </c>
      <c r="E21" s="89">
        <v>51727743</v>
      </c>
      <c r="F21" s="89">
        <v>0</v>
      </c>
      <c r="G21" s="89">
        <v>0</v>
      </c>
      <c r="H21" s="89"/>
    </row>
    <row r="22" spans="1:8" s="1" customFormat="1" x14ac:dyDescent="0.2">
      <c r="A22" s="25">
        <v>11</v>
      </c>
      <c r="B22" s="26" t="s">
        <v>70</v>
      </c>
      <c r="C22" s="10" t="s">
        <v>7</v>
      </c>
      <c r="D22" s="89">
        <f t="shared" si="1"/>
        <v>54142376</v>
      </c>
      <c r="E22" s="89">
        <v>54142376</v>
      </c>
      <c r="F22" s="89">
        <v>0</v>
      </c>
      <c r="G22" s="89">
        <v>0</v>
      </c>
      <c r="H22" s="89"/>
    </row>
    <row r="23" spans="1:8" s="1" customFormat="1" x14ac:dyDescent="0.2">
      <c r="A23" s="25">
        <v>12</v>
      </c>
      <c r="B23" s="26" t="s">
        <v>71</v>
      </c>
      <c r="C23" s="10" t="s">
        <v>19</v>
      </c>
      <c r="D23" s="89">
        <f t="shared" si="1"/>
        <v>128239626</v>
      </c>
      <c r="E23" s="89">
        <v>128239626</v>
      </c>
      <c r="F23" s="89">
        <v>0</v>
      </c>
      <c r="G23" s="89">
        <v>0</v>
      </c>
      <c r="H23" s="89"/>
    </row>
    <row r="24" spans="1:8" s="1" customFormat="1" x14ac:dyDescent="0.2">
      <c r="A24" s="25">
        <v>13</v>
      </c>
      <c r="B24" s="26" t="s">
        <v>241</v>
      </c>
      <c r="C24" s="10" t="s">
        <v>242</v>
      </c>
      <c r="D24" s="89">
        <f t="shared" si="1"/>
        <v>0</v>
      </c>
      <c r="E24" s="89"/>
      <c r="F24" s="89"/>
      <c r="G24" s="89"/>
      <c r="H24" s="89"/>
    </row>
    <row r="25" spans="1:8" s="1" customFormat="1" x14ac:dyDescent="0.2">
      <c r="A25" s="25">
        <v>14</v>
      </c>
      <c r="B25" s="26" t="s">
        <v>72</v>
      </c>
      <c r="C25" s="10" t="s">
        <v>22</v>
      </c>
      <c r="D25" s="89">
        <f t="shared" si="1"/>
        <v>59799722</v>
      </c>
      <c r="E25" s="89">
        <v>59799722</v>
      </c>
      <c r="F25" s="89">
        <v>0</v>
      </c>
      <c r="G25" s="89">
        <v>0</v>
      </c>
      <c r="H25" s="89"/>
    </row>
    <row r="26" spans="1:8" s="1" customFormat="1" x14ac:dyDescent="0.2">
      <c r="A26" s="25">
        <v>15</v>
      </c>
      <c r="B26" s="26" t="s">
        <v>73</v>
      </c>
      <c r="C26" s="10" t="s">
        <v>10</v>
      </c>
      <c r="D26" s="89">
        <f t="shared" si="1"/>
        <v>79301293</v>
      </c>
      <c r="E26" s="89">
        <v>79301293</v>
      </c>
      <c r="F26" s="89">
        <v>0</v>
      </c>
      <c r="G26" s="89">
        <v>0</v>
      </c>
      <c r="H26" s="89"/>
    </row>
    <row r="27" spans="1:8" s="1" customFormat="1" x14ac:dyDescent="0.2">
      <c r="A27" s="25">
        <v>16</v>
      </c>
      <c r="B27" s="26" t="s">
        <v>74</v>
      </c>
      <c r="C27" s="10" t="s">
        <v>221</v>
      </c>
      <c r="D27" s="89">
        <f t="shared" si="1"/>
        <v>134070795</v>
      </c>
      <c r="E27" s="89">
        <v>134070795</v>
      </c>
      <c r="F27" s="89">
        <v>0</v>
      </c>
      <c r="G27" s="89">
        <v>0</v>
      </c>
      <c r="H27" s="89"/>
    </row>
    <row r="28" spans="1:8" s="22" customFormat="1" x14ac:dyDescent="0.2">
      <c r="A28" s="25">
        <v>17</v>
      </c>
      <c r="B28" s="27" t="s">
        <v>75</v>
      </c>
      <c r="C28" s="21" t="s">
        <v>9</v>
      </c>
      <c r="D28" s="92">
        <f t="shared" si="1"/>
        <v>625648382</v>
      </c>
      <c r="E28" s="92">
        <v>577626987</v>
      </c>
      <c r="F28" s="92">
        <v>1847386</v>
      </c>
      <c r="G28" s="92">
        <v>0</v>
      </c>
      <c r="H28" s="92">
        <v>46174009</v>
      </c>
    </row>
    <row r="29" spans="1:8" s="1" customFormat="1" x14ac:dyDescent="0.2">
      <c r="A29" s="25">
        <v>18</v>
      </c>
      <c r="B29" s="12" t="s">
        <v>76</v>
      </c>
      <c r="C29" s="10" t="s">
        <v>11</v>
      </c>
      <c r="D29" s="89">
        <f t="shared" si="1"/>
        <v>31231191</v>
      </c>
      <c r="E29" s="89">
        <v>31231191</v>
      </c>
      <c r="F29" s="89">
        <v>0</v>
      </c>
      <c r="G29" s="89">
        <v>0</v>
      </c>
      <c r="H29" s="89"/>
    </row>
    <row r="30" spans="1:8" s="1" customFormat="1" x14ac:dyDescent="0.2">
      <c r="A30" s="25">
        <v>19</v>
      </c>
      <c r="B30" s="12" t="s">
        <v>77</v>
      </c>
      <c r="C30" s="10" t="s">
        <v>222</v>
      </c>
      <c r="D30" s="89">
        <f t="shared" si="1"/>
        <v>30268246</v>
      </c>
      <c r="E30" s="89">
        <v>30268246</v>
      </c>
      <c r="F30" s="89">
        <v>0</v>
      </c>
      <c r="G30" s="89">
        <v>0</v>
      </c>
      <c r="H30" s="89"/>
    </row>
    <row r="31" spans="1:8" x14ac:dyDescent="0.2">
      <c r="A31" s="25">
        <v>20</v>
      </c>
      <c r="B31" s="12" t="s">
        <v>78</v>
      </c>
      <c r="C31" s="10" t="s">
        <v>79</v>
      </c>
      <c r="D31" s="88">
        <f t="shared" si="1"/>
        <v>208926669</v>
      </c>
      <c r="E31" s="88">
        <v>208423652</v>
      </c>
      <c r="F31" s="88">
        <v>503017</v>
      </c>
      <c r="G31" s="88">
        <v>0</v>
      </c>
      <c r="H31" s="88"/>
    </row>
    <row r="32" spans="1:8" s="22" customFormat="1" x14ac:dyDescent="0.2">
      <c r="A32" s="25">
        <v>21</v>
      </c>
      <c r="B32" s="23" t="s">
        <v>80</v>
      </c>
      <c r="C32" s="21" t="s">
        <v>40</v>
      </c>
      <c r="D32" s="92">
        <f t="shared" si="1"/>
        <v>375715635</v>
      </c>
      <c r="E32" s="92">
        <v>327309209</v>
      </c>
      <c r="F32" s="92">
        <v>25850</v>
      </c>
      <c r="G32" s="92">
        <v>30019551</v>
      </c>
      <c r="H32" s="92">
        <v>18361025</v>
      </c>
    </row>
    <row r="33" spans="1:8" s="22" customFormat="1" x14ac:dyDescent="0.2">
      <c r="A33" s="25">
        <v>22</v>
      </c>
      <c r="B33" s="27" t="s">
        <v>81</v>
      </c>
      <c r="C33" s="21" t="s">
        <v>82</v>
      </c>
      <c r="D33" s="92">
        <f t="shared" si="1"/>
        <v>0</v>
      </c>
      <c r="E33" s="92"/>
      <c r="F33" s="92"/>
      <c r="G33" s="92"/>
      <c r="H33" s="92"/>
    </row>
    <row r="34" spans="1:8" s="1" customFormat="1" ht="12" customHeight="1" x14ac:dyDescent="0.2">
      <c r="A34" s="25">
        <v>23</v>
      </c>
      <c r="B34" s="26" t="s">
        <v>83</v>
      </c>
      <c r="C34" s="10" t="s">
        <v>84</v>
      </c>
      <c r="D34" s="89">
        <f t="shared" si="1"/>
        <v>0</v>
      </c>
      <c r="E34" s="89"/>
      <c r="F34" s="89"/>
      <c r="G34" s="89"/>
      <c r="H34" s="89"/>
    </row>
    <row r="35" spans="1:8" s="1" customFormat="1" ht="24" x14ac:dyDescent="0.2">
      <c r="A35" s="25">
        <v>24</v>
      </c>
      <c r="B35" s="26" t="s">
        <v>85</v>
      </c>
      <c r="C35" s="10" t="s">
        <v>86</v>
      </c>
      <c r="D35" s="89">
        <f t="shared" si="1"/>
        <v>0</v>
      </c>
      <c r="E35" s="89"/>
      <c r="F35" s="89"/>
      <c r="G35" s="89"/>
      <c r="H35" s="89"/>
    </row>
    <row r="36" spans="1:8" s="1" customFormat="1" x14ac:dyDescent="0.2">
      <c r="A36" s="25">
        <v>25</v>
      </c>
      <c r="B36" s="12" t="s">
        <v>87</v>
      </c>
      <c r="C36" s="10" t="s">
        <v>88</v>
      </c>
      <c r="D36" s="89">
        <f t="shared" si="1"/>
        <v>1511576860</v>
      </c>
      <c r="E36" s="89">
        <v>1211342650</v>
      </c>
      <c r="F36" s="89">
        <v>58170768</v>
      </c>
      <c r="G36" s="89">
        <v>0</v>
      </c>
      <c r="H36" s="89">
        <v>242063442</v>
      </c>
    </row>
    <row r="37" spans="1:8" s="1" customFormat="1" ht="15.75" customHeight="1" x14ac:dyDescent="0.2">
      <c r="A37" s="25">
        <v>26</v>
      </c>
      <c r="B37" s="26" t="s">
        <v>89</v>
      </c>
      <c r="C37" s="10" t="s">
        <v>90</v>
      </c>
      <c r="D37" s="89">
        <f t="shared" si="1"/>
        <v>96215533</v>
      </c>
      <c r="E37" s="89">
        <v>96215533</v>
      </c>
      <c r="F37" s="89">
        <v>0</v>
      </c>
      <c r="G37" s="89">
        <v>0</v>
      </c>
      <c r="H37" s="89"/>
    </row>
    <row r="38" spans="1:8" s="1" customFormat="1" x14ac:dyDescent="0.2">
      <c r="A38" s="25">
        <v>27</v>
      </c>
      <c r="B38" s="14" t="s">
        <v>91</v>
      </c>
      <c r="C38" s="10" t="s">
        <v>92</v>
      </c>
      <c r="D38" s="89">
        <f t="shared" si="1"/>
        <v>0</v>
      </c>
      <c r="E38" s="89"/>
      <c r="F38" s="89"/>
      <c r="G38" s="89"/>
      <c r="H38" s="89"/>
    </row>
    <row r="39" spans="1:8" s="22" customFormat="1" x14ac:dyDescent="0.2">
      <c r="A39" s="25">
        <v>28</v>
      </c>
      <c r="B39" s="23" t="s">
        <v>93</v>
      </c>
      <c r="C39" s="54" t="s">
        <v>277</v>
      </c>
      <c r="D39" s="92">
        <f t="shared" si="1"/>
        <v>0</v>
      </c>
      <c r="E39" s="92"/>
      <c r="F39" s="92"/>
      <c r="G39" s="92"/>
      <c r="H39" s="92"/>
    </row>
    <row r="40" spans="1:8" s="22" customFormat="1" x14ac:dyDescent="0.2">
      <c r="A40" s="25">
        <v>29</v>
      </c>
      <c r="B40" s="24" t="s">
        <v>94</v>
      </c>
      <c r="C40" s="21" t="s">
        <v>41</v>
      </c>
      <c r="D40" s="92">
        <f t="shared" si="1"/>
        <v>432118743</v>
      </c>
      <c r="E40" s="92">
        <v>382271787</v>
      </c>
      <c r="F40" s="92">
        <v>657654</v>
      </c>
      <c r="G40" s="92">
        <v>0</v>
      </c>
      <c r="H40" s="92">
        <v>49189302</v>
      </c>
    </row>
    <row r="41" spans="1:8" x14ac:dyDescent="0.2">
      <c r="A41" s="25">
        <v>30</v>
      </c>
      <c r="B41" s="12" t="s">
        <v>95</v>
      </c>
      <c r="C41" s="10" t="s">
        <v>39</v>
      </c>
      <c r="D41" s="88">
        <f t="shared" si="1"/>
        <v>543927509</v>
      </c>
      <c r="E41" s="88">
        <v>445597624</v>
      </c>
      <c r="F41" s="88">
        <v>925090</v>
      </c>
      <c r="G41" s="88">
        <v>0</v>
      </c>
      <c r="H41" s="88">
        <v>97404795</v>
      </c>
    </row>
    <row r="42" spans="1:8" s="1" customFormat="1" x14ac:dyDescent="0.2">
      <c r="A42" s="25">
        <v>31</v>
      </c>
      <c r="B42" s="14" t="s">
        <v>96</v>
      </c>
      <c r="C42" s="10" t="s">
        <v>16</v>
      </c>
      <c r="D42" s="89">
        <f t="shared" si="1"/>
        <v>51233392</v>
      </c>
      <c r="E42" s="89">
        <v>51233392</v>
      </c>
      <c r="F42" s="89">
        <v>0</v>
      </c>
      <c r="G42" s="89">
        <v>0</v>
      </c>
      <c r="H42" s="89"/>
    </row>
    <row r="43" spans="1:8" s="1" customFormat="1" x14ac:dyDescent="0.2">
      <c r="A43" s="25">
        <v>32</v>
      </c>
      <c r="B43" s="26" t="s">
        <v>97</v>
      </c>
      <c r="C43" s="10" t="s">
        <v>21</v>
      </c>
      <c r="D43" s="89">
        <f t="shared" si="1"/>
        <v>383054474</v>
      </c>
      <c r="E43" s="89">
        <v>372413155</v>
      </c>
      <c r="F43" s="89">
        <v>548617</v>
      </c>
      <c r="G43" s="89">
        <v>0</v>
      </c>
      <c r="H43" s="89">
        <v>10092702</v>
      </c>
    </row>
    <row r="44" spans="1:8" s="1" customFormat="1" x14ac:dyDescent="0.2">
      <c r="A44" s="25">
        <v>33</v>
      </c>
      <c r="B44" s="14" t="s">
        <v>98</v>
      </c>
      <c r="C44" s="10" t="s">
        <v>25</v>
      </c>
      <c r="D44" s="89">
        <f t="shared" si="1"/>
        <v>63457535</v>
      </c>
      <c r="E44" s="89">
        <v>63457535</v>
      </c>
      <c r="F44" s="89">
        <v>0</v>
      </c>
      <c r="G44" s="89">
        <v>0</v>
      </c>
      <c r="H44" s="89"/>
    </row>
    <row r="45" spans="1:8" x14ac:dyDescent="0.2">
      <c r="A45" s="25">
        <v>34</v>
      </c>
      <c r="B45" s="12" t="s">
        <v>99</v>
      </c>
      <c r="C45" s="10" t="s">
        <v>223</v>
      </c>
      <c r="D45" s="88">
        <f t="shared" si="1"/>
        <v>226078382</v>
      </c>
      <c r="E45" s="88">
        <v>226011325</v>
      </c>
      <c r="F45" s="88">
        <v>67057</v>
      </c>
      <c r="G45" s="88">
        <v>0</v>
      </c>
      <c r="H45" s="88"/>
    </row>
    <row r="46" spans="1:8" s="1" customFormat="1" x14ac:dyDescent="0.2">
      <c r="A46" s="25">
        <v>35</v>
      </c>
      <c r="B46" s="15" t="s">
        <v>100</v>
      </c>
      <c r="C46" s="16" t="s">
        <v>224</v>
      </c>
      <c r="D46" s="89">
        <f t="shared" si="1"/>
        <v>64177950</v>
      </c>
      <c r="E46" s="89">
        <v>64177950</v>
      </c>
      <c r="F46" s="89">
        <v>0</v>
      </c>
      <c r="G46" s="89">
        <v>0</v>
      </c>
      <c r="H46" s="89"/>
    </row>
    <row r="47" spans="1:8" s="1" customFormat="1" x14ac:dyDescent="0.2">
      <c r="A47" s="25">
        <v>36</v>
      </c>
      <c r="B47" s="12" t="s">
        <v>101</v>
      </c>
      <c r="C47" s="10" t="s">
        <v>225</v>
      </c>
      <c r="D47" s="89">
        <f t="shared" si="1"/>
        <v>41155919</v>
      </c>
      <c r="E47" s="89">
        <v>41155919</v>
      </c>
      <c r="F47" s="89">
        <v>0</v>
      </c>
      <c r="G47" s="89">
        <v>0</v>
      </c>
      <c r="H47" s="89"/>
    </row>
    <row r="48" spans="1:8" s="1" customFormat="1" x14ac:dyDescent="0.2">
      <c r="A48" s="25">
        <v>37</v>
      </c>
      <c r="B48" s="12" t="s">
        <v>102</v>
      </c>
      <c r="C48" s="10" t="s">
        <v>24</v>
      </c>
      <c r="D48" s="89">
        <f t="shared" si="1"/>
        <v>56440719</v>
      </c>
      <c r="E48" s="89">
        <v>56440719</v>
      </c>
      <c r="F48" s="89">
        <v>0</v>
      </c>
      <c r="G48" s="89">
        <v>0</v>
      </c>
      <c r="H48" s="89"/>
    </row>
    <row r="49" spans="1:8" s="1" customFormat="1" x14ac:dyDescent="0.2">
      <c r="A49" s="25">
        <v>38</v>
      </c>
      <c r="B49" s="26" t="s">
        <v>103</v>
      </c>
      <c r="C49" s="10" t="s">
        <v>20</v>
      </c>
      <c r="D49" s="89">
        <f t="shared" si="1"/>
        <v>30069714</v>
      </c>
      <c r="E49" s="89">
        <v>30069714</v>
      </c>
      <c r="F49" s="89">
        <v>0</v>
      </c>
      <c r="G49" s="89">
        <v>0</v>
      </c>
      <c r="H49" s="89"/>
    </row>
    <row r="50" spans="1:8" s="1" customFormat="1" x14ac:dyDescent="0.2">
      <c r="A50" s="25">
        <v>39</v>
      </c>
      <c r="B50" s="14" t="s">
        <v>104</v>
      </c>
      <c r="C50" s="10" t="s">
        <v>105</v>
      </c>
      <c r="D50" s="89">
        <f t="shared" si="1"/>
        <v>51139998</v>
      </c>
      <c r="E50" s="89">
        <v>36456150</v>
      </c>
      <c r="F50" s="89">
        <v>193253</v>
      </c>
      <c r="G50" s="89">
        <v>0</v>
      </c>
      <c r="H50" s="89">
        <v>14490595</v>
      </c>
    </row>
    <row r="51" spans="1:8" s="22" customFormat="1" x14ac:dyDescent="0.2">
      <c r="A51" s="25">
        <v>40</v>
      </c>
      <c r="B51" s="27" t="s">
        <v>106</v>
      </c>
      <c r="C51" s="21" t="s">
        <v>107</v>
      </c>
      <c r="D51" s="92">
        <f t="shared" si="1"/>
        <v>461612725</v>
      </c>
      <c r="E51" s="92">
        <v>458007413</v>
      </c>
      <c r="F51" s="92">
        <v>846052</v>
      </c>
      <c r="G51" s="92">
        <v>0</v>
      </c>
      <c r="H51" s="92">
        <v>2759260</v>
      </c>
    </row>
    <row r="52" spans="1:8" s="1" customFormat="1" x14ac:dyDescent="0.2">
      <c r="A52" s="25">
        <v>41</v>
      </c>
      <c r="B52" s="12" t="s">
        <v>108</v>
      </c>
      <c r="C52" s="10" t="s">
        <v>230</v>
      </c>
      <c r="D52" s="89">
        <f t="shared" si="1"/>
        <v>61769616</v>
      </c>
      <c r="E52" s="89">
        <v>61769616</v>
      </c>
      <c r="F52" s="89">
        <v>0</v>
      </c>
      <c r="G52" s="89">
        <v>0</v>
      </c>
      <c r="H52" s="89"/>
    </row>
    <row r="53" spans="1:8" s="1" customFormat="1" ht="10.5" customHeight="1" x14ac:dyDescent="0.2">
      <c r="A53" s="25">
        <v>42</v>
      </c>
      <c r="B53" s="12" t="s">
        <v>109</v>
      </c>
      <c r="C53" s="10" t="s">
        <v>2</v>
      </c>
      <c r="D53" s="89">
        <f t="shared" si="1"/>
        <v>298050457</v>
      </c>
      <c r="E53" s="89">
        <v>297960624</v>
      </c>
      <c r="F53" s="89">
        <v>89833</v>
      </c>
      <c r="G53" s="89">
        <v>0</v>
      </c>
      <c r="H53" s="89"/>
    </row>
    <row r="54" spans="1:8" s="1" customFormat="1" x14ac:dyDescent="0.2">
      <c r="A54" s="25">
        <v>43</v>
      </c>
      <c r="B54" s="26" t="s">
        <v>110</v>
      </c>
      <c r="C54" s="10" t="s">
        <v>3</v>
      </c>
      <c r="D54" s="89">
        <f t="shared" si="1"/>
        <v>46560026</v>
      </c>
      <c r="E54" s="89">
        <v>46560026</v>
      </c>
      <c r="F54" s="89">
        <v>0</v>
      </c>
      <c r="G54" s="89">
        <v>0</v>
      </c>
      <c r="H54" s="89"/>
    </row>
    <row r="55" spans="1:8" s="1" customFormat="1" x14ac:dyDescent="0.2">
      <c r="A55" s="25">
        <v>44</v>
      </c>
      <c r="B55" s="26" t="s">
        <v>111</v>
      </c>
      <c r="C55" s="10" t="s">
        <v>226</v>
      </c>
      <c r="D55" s="89">
        <f t="shared" si="1"/>
        <v>69513462</v>
      </c>
      <c r="E55" s="89">
        <v>69493264</v>
      </c>
      <c r="F55" s="89">
        <v>20198</v>
      </c>
      <c r="G55" s="89">
        <v>0</v>
      </c>
      <c r="H55" s="89"/>
    </row>
    <row r="56" spans="1:8" s="1" customFormat="1" x14ac:dyDescent="0.2">
      <c r="A56" s="25">
        <v>45</v>
      </c>
      <c r="B56" s="14" t="s">
        <v>112</v>
      </c>
      <c r="C56" s="10" t="s">
        <v>0</v>
      </c>
      <c r="D56" s="89">
        <f t="shared" si="1"/>
        <v>86250147</v>
      </c>
      <c r="E56" s="89">
        <v>86250147</v>
      </c>
      <c r="F56" s="89">
        <v>0</v>
      </c>
      <c r="G56" s="89">
        <v>0</v>
      </c>
      <c r="H56" s="89"/>
    </row>
    <row r="57" spans="1:8" s="1" customFormat="1" ht="10.5" customHeight="1" x14ac:dyDescent="0.2">
      <c r="A57" s="25">
        <v>46</v>
      </c>
      <c r="B57" s="26" t="s">
        <v>113</v>
      </c>
      <c r="C57" s="10" t="s">
        <v>4</v>
      </c>
      <c r="D57" s="89">
        <f t="shared" si="1"/>
        <v>31688262</v>
      </c>
      <c r="E57" s="89">
        <v>31688262</v>
      </c>
      <c r="F57" s="89">
        <v>0</v>
      </c>
      <c r="G57" s="89">
        <v>0</v>
      </c>
      <c r="H57" s="89"/>
    </row>
    <row r="58" spans="1:8" s="1" customFormat="1" x14ac:dyDescent="0.2">
      <c r="A58" s="25">
        <v>47</v>
      </c>
      <c r="B58" s="14" t="s">
        <v>114</v>
      </c>
      <c r="C58" s="10" t="s">
        <v>1</v>
      </c>
      <c r="D58" s="89">
        <f t="shared" si="1"/>
        <v>59052051</v>
      </c>
      <c r="E58" s="89">
        <v>59052051</v>
      </c>
      <c r="F58" s="89">
        <v>0</v>
      </c>
      <c r="G58" s="89">
        <v>0</v>
      </c>
      <c r="H58" s="89"/>
    </row>
    <row r="59" spans="1:8" s="1" customFormat="1" x14ac:dyDescent="0.2">
      <c r="A59" s="25">
        <v>48</v>
      </c>
      <c r="B59" s="26" t="s">
        <v>115</v>
      </c>
      <c r="C59" s="10" t="s">
        <v>227</v>
      </c>
      <c r="D59" s="89">
        <f t="shared" si="1"/>
        <v>84402268</v>
      </c>
      <c r="E59" s="89">
        <v>84402268</v>
      </c>
      <c r="F59" s="89">
        <v>0</v>
      </c>
      <c r="G59" s="89">
        <v>0</v>
      </c>
      <c r="H59" s="89"/>
    </row>
    <row r="60" spans="1:8" s="1" customFormat="1" x14ac:dyDescent="0.2">
      <c r="A60" s="25">
        <v>49</v>
      </c>
      <c r="B60" s="26" t="s">
        <v>116</v>
      </c>
      <c r="C60" s="10" t="s">
        <v>26</v>
      </c>
      <c r="D60" s="89">
        <f t="shared" si="1"/>
        <v>542391395</v>
      </c>
      <c r="E60" s="89">
        <v>444890725</v>
      </c>
      <c r="F60" s="89">
        <v>218706</v>
      </c>
      <c r="G60" s="89">
        <v>97281964</v>
      </c>
      <c r="H60" s="89"/>
    </row>
    <row r="61" spans="1:8" s="1" customFormat="1" x14ac:dyDescent="0.2">
      <c r="A61" s="25">
        <v>50</v>
      </c>
      <c r="B61" s="26" t="s">
        <v>117</v>
      </c>
      <c r="C61" s="10" t="s">
        <v>228</v>
      </c>
      <c r="D61" s="89">
        <f t="shared" si="1"/>
        <v>51732829</v>
      </c>
      <c r="E61" s="89">
        <v>51732829</v>
      </c>
      <c r="F61" s="89">
        <v>0</v>
      </c>
      <c r="G61" s="89">
        <v>0</v>
      </c>
      <c r="H61" s="89"/>
    </row>
    <row r="62" spans="1:8" s="1" customFormat="1" x14ac:dyDescent="0.2">
      <c r="A62" s="25">
        <v>51</v>
      </c>
      <c r="B62" s="26" t="s">
        <v>232</v>
      </c>
      <c r="C62" s="10" t="s">
        <v>231</v>
      </c>
      <c r="D62" s="89">
        <f t="shared" si="1"/>
        <v>184547934</v>
      </c>
      <c r="E62" s="89">
        <v>57152661</v>
      </c>
      <c r="F62" s="89">
        <v>0</v>
      </c>
      <c r="G62" s="89">
        <v>0</v>
      </c>
      <c r="H62" s="89">
        <v>127395273</v>
      </c>
    </row>
    <row r="63" spans="1:8" s="1" customFormat="1" x14ac:dyDescent="0.2">
      <c r="A63" s="25">
        <v>52</v>
      </c>
      <c r="B63" s="26" t="s">
        <v>243</v>
      </c>
      <c r="C63" s="10" t="s">
        <v>244</v>
      </c>
      <c r="D63" s="89">
        <f t="shared" si="1"/>
        <v>0</v>
      </c>
      <c r="E63" s="89"/>
      <c r="F63" s="89"/>
      <c r="G63" s="89"/>
      <c r="H63" s="89"/>
    </row>
    <row r="64" spans="1:8" s="1" customFormat="1" x14ac:dyDescent="0.2">
      <c r="A64" s="25">
        <v>53</v>
      </c>
      <c r="B64" s="26" t="s">
        <v>118</v>
      </c>
      <c r="C64" s="10" t="s">
        <v>54</v>
      </c>
      <c r="D64" s="89">
        <f t="shared" si="1"/>
        <v>0</v>
      </c>
      <c r="E64" s="89">
        <v>0</v>
      </c>
      <c r="F64" s="89"/>
      <c r="G64" s="89"/>
      <c r="H64" s="89"/>
    </row>
    <row r="65" spans="1:8" s="1" customFormat="1" x14ac:dyDescent="0.2">
      <c r="A65" s="25">
        <v>54</v>
      </c>
      <c r="B65" s="14" t="s">
        <v>119</v>
      </c>
      <c r="C65" s="10" t="s">
        <v>245</v>
      </c>
      <c r="D65" s="89">
        <f t="shared" si="1"/>
        <v>0</v>
      </c>
      <c r="E65" s="89">
        <v>0</v>
      </c>
      <c r="F65" s="89"/>
      <c r="G65" s="89"/>
      <c r="H65" s="89"/>
    </row>
    <row r="66" spans="1:8" s="1" customFormat="1" ht="24" x14ac:dyDescent="0.2">
      <c r="A66" s="25">
        <v>55</v>
      </c>
      <c r="B66" s="12" t="s">
        <v>120</v>
      </c>
      <c r="C66" s="10" t="s">
        <v>121</v>
      </c>
      <c r="D66" s="89">
        <f t="shared" si="1"/>
        <v>0</v>
      </c>
      <c r="E66" s="89">
        <v>0</v>
      </c>
      <c r="F66" s="89"/>
      <c r="G66" s="89"/>
      <c r="H66" s="89"/>
    </row>
    <row r="67" spans="1:8" s="1" customFormat="1" ht="23.25" customHeight="1" x14ac:dyDescent="0.2">
      <c r="A67" s="25">
        <v>56</v>
      </c>
      <c r="B67" s="14" t="s">
        <v>122</v>
      </c>
      <c r="C67" s="10" t="s">
        <v>246</v>
      </c>
      <c r="D67" s="89">
        <f t="shared" si="1"/>
        <v>0</v>
      </c>
      <c r="E67" s="89">
        <v>0</v>
      </c>
      <c r="F67" s="89"/>
      <c r="G67" s="89"/>
      <c r="H67" s="89"/>
    </row>
    <row r="68" spans="1:8" s="1" customFormat="1" ht="27.75" customHeight="1" x14ac:dyDescent="0.2">
      <c r="A68" s="25">
        <v>57</v>
      </c>
      <c r="B68" s="26" t="s">
        <v>123</v>
      </c>
      <c r="C68" s="10" t="s">
        <v>236</v>
      </c>
      <c r="D68" s="89">
        <f t="shared" si="1"/>
        <v>0</v>
      </c>
      <c r="E68" s="89">
        <v>0</v>
      </c>
      <c r="F68" s="89"/>
      <c r="G68" s="89"/>
      <c r="H68" s="89"/>
    </row>
    <row r="69" spans="1:8" s="1" customFormat="1" ht="24" x14ac:dyDescent="0.2">
      <c r="A69" s="25">
        <v>58</v>
      </c>
      <c r="B69" s="12" t="s">
        <v>124</v>
      </c>
      <c r="C69" s="10" t="s">
        <v>247</v>
      </c>
      <c r="D69" s="89">
        <f t="shared" si="1"/>
        <v>0</v>
      </c>
      <c r="E69" s="89">
        <v>0</v>
      </c>
      <c r="F69" s="89"/>
      <c r="G69" s="89"/>
      <c r="H69" s="89"/>
    </row>
    <row r="70" spans="1:8" s="1" customFormat="1" ht="24" x14ac:dyDescent="0.2">
      <c r="A70" s="25">
        <v>59</v>
      </c>
      <c r="B70" s="12" t="s">
        <v>125</v>
      </c>
      <c r="C70" s="10" t="s">
        <v>248</v>
      </c>
      <c r="D70" s="89">
        <f t="shared" si="1"/>
        <v>0</v>
      </c>
      <c r="E70" s="89">
        <v>0</v>
      </c>
      <c r="F70" s="89"/>
      <c r="G70" s="89"/>
      <c r="H70" s="89"/>
    </row>
    <row r="71" spans="1:8" s="1" customFormat="1" x14ac:dyDescent="0.2">
      <c r="A71" s="25">
        <v>60</v>
      </c>
      <c r="B71" s="14" t="s">
        <v>126</v>
      </c>
      <c r="C71" s="10" t="s">
        <v>249</v>
      </c>
      <c r="D71" s="89">
        <f t="shared" si="1"/>
        <v>0</v>
      </c>
      <c r="E71" s="89">
        <v>0</v>
      </c>
      <c r="F71" s="89"/>
      <c r="G71" s="89"/>
      <c r="H71" s="89"/>
    </row>
    <row r="72" spans="1:8" s="1" customFormat="1" x14ac:dyDescent="0.2">
      <c r="A72" s="25">
        <v>61</v>
      </c>
      <c r="B72" s="14" t="s">
        <v>127</v>
      </c>
      <c r="C72" s="10" t="s">
        <v>53</v>
      </c>
      <c r="D72" s="89">
        <f t="shared" ref="D72:D89" si="2">E72+F72+G72+H72</f>
        <v>0</v>
      </c>
      <c r="E72" s="89">
        <v>0</v>
      </c>
      <c r="F72" s="89"/>
      <c r="G72" s="89"/>
      <c r="H72" s="89"/>
    </row>
    <row r="73" spans="1:8" s="1" customFormat="1" x14ac:dyDescent="0.2">
      <c r="A73" s="25">
        <v>62</v>
      </c>
      <c r="B73" s="14" t="s">
        <v>128</v>
      </c>
      <c r="C73" s="10" t="s">
        <v>250</v>
      </c>
      <c r="D73" s="89">
        <f t="shared" si="2"/>
        <v>0</v>
      </c>
      <c r="E73" s="89">
        <v>0</v>
      </c>
      <c r="F73" s="89"/>
      <c r="G73" s="89"/>
      <c r="H73" s="89"/>
    </row>
    <row r="74" spans="1:8" s="1" customFormat="1" ht="24" x14ac:dyDescent="0.2">
      <c r="A74" s="25">
        <v>63</v>
      </c>
      <c r="B74" s="14" t="s">
        <v>129</v>
      </c>
      <c r="C74" s="10" t="s">
        <v>251</v>
      </c>
      <c r="D74" s="89">
        <f t="shared" si="2"/>
        <v>0</v>
      </c>
      <c r="E74" s="89">
        <v>0</v>
      </c>
      <c r="F74" s="89"/>
      <c r="G74" s="89"/>
      <c r="H74" s="89"/>
    </row>
    <row r="75" spans="1:8" s="1" customFormat="1" ht="24" x14ac:dyDescent="0.2">
      <c r="A75" s="25">
        <v>64</v>
      </c>
      <c r="B75" s="12" t="s">
        <v>130</v>
      </c>
      <c r="C75" s="10" t="s">
        <v>252</v>
      </c>
      <c r="D75" s="89">
        <f t="shared" si="2"/>
        <v>0</v>
      </c>
      <c r="E75" s="89">
        <v>0</v>
      </c>
      <c r="F75" s="89"/>
      <c r="G75" s="89"/>
      <c r="H75" s="89"/>
    </row>
    <row r="76" spans="1:8" s="1" customFormat="1" ht="24" x14ac:dyDescent="0.2">
      <c r="A76" s="25">
        <v>65</v>
      </c>
      <c r="B76" s="14" t="s">
        <v>131</v>
      </c>
      <c r="C76" s="10" t="s">
        <v>253</v>
      </c>
      <c r="D76" s="89">
        <f t="shared" si="2"/>
        <v>0</v>
      </c>
      <c r="E76" s="89">
        <v>0</v>
      </c>
      <c r="F76" s="89"/>
      <c r="G76" s="89"/>
      <c r="H76" s="89"/>
    </row>
    <row r="77" spans="1:8" s="1" customFormat="1" ht="24" x14ac:dyDescent="0.2">
      <c r="A77" s="25">
        <v>66</v>
      </c>
      <c r="B77" s="14" t="s">
        <v>132</v>
      </c>
      <c r="C77" s="10" t="s">
        <v>254</v>
      </c>
      <c r="D77" s="89">
        <f t="shared" si="2"/>
        <v>0</v>
      </c>
      <c r="E77" s="89">
        <v>0</v>
      </c>
      <c r="F77" s="89"/>
      <c r="G77" s="89"/>
      <c r="H77" s="89"/>
    </row>
    <row r="78" spans="1:8" s="1" customFormat="1" ht="24" x14ac:dyDescent="0.2">
      <c r="A78" s="25">
        <v>67</v>
      </c>
      <c r="B78" s="12" t="s">
        <v>133</v>
      </c>
      <c r="C78" s="10" t="s">
        <v>255</v>
      </c>
      <c r="D78" s="89">
        <f t="shared" si="2"/>
        <v>0</v>
      </c>
      <c r="E78" s="89">
        <v>0</v>
      </c>
      <c r="F78" s="89"/>
      <c r="G78" s="89"/>
      <c r="H78" s="89"/>
    </row>
    <row r="79" spans="1:8" s="1" customFormat="1" ht="24" x14ac:dyDescent="0.2">
      <c r="A79" s="25">
        <v>68</v>
      </c>
      <c r="B79" s="12" t="s">
        <v>134</v>
      </c>
      <c r="C79" s="10" t="s">
        <v>256</v>
      </c>
      <c r="D79" s="89">
        <f t="shared" si="2"/>
        <v>0</v>
      </c>
      <c r="E79" s="89">
        <v>0</v>
      </c>
      <c r="F79" s="89"/>
      <c r="G79" s="89"/>
      <c r="H79" s="89"/>
    </row>
    <row r="80" spans="1:8" s="1" customFormat="1" ht="24" x14ac:dyDescent="0.2">
      <c r="A80" s="25">
        <v>69</v>
      </c>
      <c r="B80" s="12" t="s">
        <v>135</v>
      </c>
      <c r="C80" s="10" t="s">
        <v>257</v>
      </c>
      <c r="D80" s="89">
        <f t="shared" si="2"/>
        <v>0</v>
      </c>
      <c r="E80" s="89">
        <v>0</v>
      </c>
      <c r="F80" s="89"/>
      <c r="G80" s="89"/>
      <c r="H80" s="89"/>
    </row>
    <row r="81" spans="1:8" s="1" customFormat="1" x14ac:dyDescent="0.2">
      <c r="A81" s="25">
        <v>70</v>
      </c>
      <c r="B81" s="26" t="s">
        <v>136</v>
      </c>
      <c r="C81" s="10" t="s">
        <v>137</v>
      </c>
      <c r="D81" s="89">
        <f t="shared" si="2"/>
        <v>287342180</v>
      </c>
      <c r="E81" s="89">
        <v>287314298</v>
      </c>
      <c r="F81" s="89">
        <v>27882</v>
      </c>
      <c r="G81" s="89">
        <v>0</v>
      </c>
      <c r="H81" s="89"/>
    </row>
    <row r="82" spans="1:8" s="1" customFormat="1" x14ac:dyDescent="0.2">
      <c r="A82" s="25">
        <v>71</v>
      </c>
      <c r="B82" s="12" t="s">
        <v>138</v>
      </c>
      <c r="C82" s="10" t="s">
        <v>258</v>
      </c>
      <c r="D82" s="89">
        <f t="shared" si="2"/>
        <v>76454023</v>
      </c>
      <c r="E82" s="89">
        <v>76454023</v>
      </c>
      <c r="F82" s="89">
        <v>0</v>
      </c>
      <c r="G82" s="89">
        <v>0</v>
      </c>
      <c r="H82" s="89"/>
    </row>
    <row r="83" spans="1:8" s="1" customFormat="1" x14ac:dyDescent="0.2">
      <c r="A83" s="25">
        <v>72</v>
      </c>
      <c r="B83" s="26" t="s">
        <v>139</v>
      </c>
      <c r="C83" s="10" t="s">
        <v>36</v>
      </c>
      <c r="D83" s="89">
        <f t="shared" si="2"/>
        <v>716376303</v>
      </c>
      <c r="E83" s="89">
        <v>611062003</v>
      </c>
      <c r="F83" s="89">
        <v>21584</v>
      </c>
      <c r="G83" s="89">
        <v>0</v>
      </c>
      <c r="H83" s="89">
        <v>105292716</v>
      </c>
    </row>
    <row r="84" spans="1:8" s="1" customFormat="1" x14ac:dyDescent="0.2">
      <c r="A84" s="25">
        <v>73</v>
      </c>
      <c r="B84" s="12" t="s">
        <v>140</v>
      </c>
      <c r="C84" s="10" t="s">
        <v>38</v>
      </c>
      <c r="D84" s="89">
        <f t="shared" si="2"/>
        <v>31000713</v>
      </c>
      <c r="E84" s="89">
        <v>31000713</v>
      </c>
      <c r="F84" s="89">
        <v>0</v>
      </c>
      <c r="G84" s="89">
        <v>0</v>
      </c>
      <c r="H84" s="89"/>
    </row>
    <row r="85" spans="1:8" s="1" customFormat="1" ht="13.5" customHeight="1" x14ac:dyDescent="0.2">
      <c r="A85" s="25">
        <v>74</v>
      </c>
      <c r="B85" s="12" t="s">
        <v>141</v>
      </c>
      <c r="C85" s="10" t="s">
        <v>37</v>
      </c>
      <c r="D85" s="89">
        <f t="shared" si="2"/>
        <v>634070394</v>
      </c>
      <c r="E85" s="89">
        <v>454865638</v>
      </c>
      <c r="F85" s="89">
        <v>111964237</v>
      </c>
      <c r="G85" s="89">
        <v>0</v>
      </c>
      <c r="H85" s="89">
        <v>67240519</v>
      </c>
    </row>
    <row r="86" spans="1:8" s="1" customFormat="1" ht="14.25" customHeight="1" x14ac:dyDescent="0.2">
      <c r="A86" s="25">
        <v>75</v>
      </c>
      <c r="B86" s="12" t="s">
        <v>142</v>
      </c>
      <c r="C86" s="10" t="s">
        <v>52</v>
      </c>
      <c r="D86" s="89">
        <f t="shared" si="2"/>
        <v>440563257</v>
      </c>
      <c r="E86" s="89">
        <v>339209454</v>
      </c>
      <c r="F86" s="89">
        <v>0</v>
      </c>
      <c r="G86" s="89">
        <v>0</v>
      </c>
      <c r="H86" s="89">
        <v>101353803</v>
      </c>
    </row>
    <row r="87" spans="1:8" s="1" customFormat="1" x14ac:dyDescent="0.2">
      <c r="A87" s="25">
        <v>76</v>
      </c>
      <c r="B87" s="12" t="s">
        <v>143</v>
      </c>
      <c r="C87" s="10" t="s">
        <v>239</v>
      </c>
      <c r="D87" s="89">
        <f t="shared" si="2"/>
        <v>1057670531</v>
      </c>
      <c r="E87" s="89">
        <v>684036829</v>
      </c>
      <c r="F87" s="89">
        <v>155802</v>
      </c>
      <c r="G87" s="89">
        <v>22512609</v>
      </c>
      <c r="H87" s="89">
        <v>350965291</v>
      </c>
    </row>
    <row r="88" spans="1:8" s="1" customFormat="1" x14ac:dyDescent="0.2">
      <c r="A88" s="25">
        <v>77</v>
      </c>
      <c r="B88" s="12" t="s">
        <v>144</v>
      </c>
      <c r="C88" s="10" t="s">
        <v>360</v>
      </c>
      <c r="D88" s="89">
        <f t="shared" si="2"/>
        <v>337273823</v>
      </c>
      <c r="E88" s="89">
        <v>304672883</v>
      </c>
      <c r="F88" s="89">
        <v>0</v>
      </c>
      <c r="G88" s="89">
        <v>0</v>
      </c>
      <c r="H88" s="89">
        <v>32600940</v>
      </c>
    </row>
    <row r="89" spans="1:8" s="1" customFormat="1" x14ac:dyDescent="0.2">
      <c r="A89" s="25">
        <v>78</v>
      </c>
      <c r="B89" s="14" t="s">
        <v>145</v>
      </c>
      <c r="C89" s="10" t="s">
        <v>272</v>
      </c>
      <c r="D89" s="89">
        <f t="shared" si="2"/>
        <v>0</v>
      </c>
      <c r="E89" s="89"/>
      <c r="F89" s="89"/>
      <c r="G89" s="89"/>
      <c r="H89" s="89"/>
    </row>
    <row r="90" spans="1:8" s="1" customFormat="1" ht="24" x14ac:dyDescent="0.2">
      <c r="A90" s="169">
        <v>79</v>
      </c>
      <c r="B90" s="196" t="s">
        <v>146</v>
      </c>
      <c r="C90" s="17" t="s">
        <v>259</v>
      </c>
      <c r="D90" s="89">
        <f>E90+F90+G90+H90</f>
        <v>540637601</v>
      </c>
      <c r="E90" s="89">
        <v>533596181</v>
      </c>
      <c r="F90" s="89">
        <v>0</v>
      </c>
      <c r="G90" s="89">
        <v>0</v>
      </c>
      <c r="H90" s="89">
        <v>7041420</v>
      </c>
    </row>
    <row r="91" spans="1:8" s="1" customFormat="1" ht="36" x14ac:dyDescent="0.2">
      <c r="A91" s="170"/>
      <c r="B91" s="173"/>
      <c r="C91" s="10" t="s">
        <v>358</v>
      </c>
      <c r="D91" s="89">
        <f t="shared" ref="D91:D148" si="3">E91+F91+G91+H91</f>
        <v>0</v>
      </c>
      <c r="E91" s="89"/>
      <c r="F91" s="89"/>
      <c r="G91" s="89"/>
      <c r="H91" s="89"/>
    </row>
    <row r="92" spans="1:8" s="1" customFormat="1" ht="24" x14ac:dyDescent="0.2">
      <c r="A92" s="170"/>
      <c r="B92" s="173"/>
      <c r="C92" s="10" t="s">
        <v>260</v>
      </c>
      <c r="D92" s="89">
        <f t="shared" si="3"/>
        <v>0</v>
      </c>
      <c r="E92" s="89"/>
      <c r="F92" s="89"/>
      <c r="G92" s="89"/>
      <c r="H92" s="89"/>
    </row>
    <row r="93" spans="1:8" s="1" customFormat="1" ht="36" x14ac:dyDescent="0.2">
      <c r="A93" s="171"/>
      <c r="B93" s="174"/>
      <c r="C93" s="85" t="s">
        <v>359</v>
      </c>
      <c r="D93" s="89">
        <f t="shared" si="3"/>
        <v>540637601</v>
      </c>
      <c r="E93" s="89">
        <v>533596181</v>
      </c>
      <c r="F93" s="89">
        <v>0</v>
      </c>
      <c r="G93" s="89">
        <v>0</v>
      </c>
      <c r="H93" s="89">
        <v>7041420</v>
      </c>
    </row>
    <row r="94" spans="1:8" s="1" customFormat="1" ht="24" x14ac:dyDescent="0.2">
      <c r="A94" s="25">
        <v>80</v>
      </c>
      <c r="B94" s="14" t="s">
        <v>147</v>
      </c>
      <c r="C94" s="10" t="s">
        <v>51</v>
      </c>
      <c r="D94" s="89">
        <f t="shared" si="3"/>
        <v>0</v>
      </c>
      <c r="E94" s="89">
        <v>0</v>
      </c>
      <c r="F94" s="89"/>
      <c r="G94" s="89"/>
      <c r="H94" s="89"/>
    </row>
    <row r="95" spans="1:8" s="1" customFormat="1" x14ac:dyDescent="0.2">
      <c r="A95" s="25">
        <v>81</v>
      </c>
      <c r="B95" s="14" t="s">
        <v>148</v>
      </c>
      <c r="C95" s="10" t="s">
        <v>149</v>
      </c>
      <c r="D95" s="89">
        <f t="shared" si="3"/>
        <v>0</v>
      </c>
      <c r="E95" s="89">
        <v>0</v>
      </c>
      <c r="F95" s="89"/>
      <c r="G95" s="89"/>
      <c r="H95" s="89"/>
    </row>
    <row r="96" spans="1:8" s="1" customFormat="1" x14ac:dyDescent="0.2">
      <c r="A96" s="25">
        <v>82</v>
      </c>
      <c r="B96" s="26" t="s">
        <v>150</v>
      </c>
      <c r="C96" s="10" t="s">
        <v>151</v>
      </c>
      <c r="D96" s="89">
        <f t="shared" si="3"/>
        <v>184104800</v>
      </c>
      <c r="E96" s="89">
        <v>184104800</v>
      </c>
      <c r="F96" s="89">
        <v>0</v>
      </c>
      <c r="G96" s="89">
        <v>0</v>
      </c>
      <c r="H96" s="89"/>
    </row>
    <row r="97" spans="1:8" s="1" customFormat="1" x14ac:dyDescent="0.2">
      <c r="A97" s="25">
        <v>83</v>
      </c>
      <c r="B97" s="14" t="s">
        <v>152</v>
      </c>
      <c r="C97" s="10" t="s">
        <v>28</v>
      </c>
      <c r="D97" s="89">
        <f t="shared" si="3"/>
        <v>37862352</v>
      </c>
      <c r="E97" s="89">
        <v>37862352</v>
      </c>
      <c r="F97" s="89">
        <v>0</v>
      </c>
      <c r="G97" s="89">
        <v>0</v>
      </c>
      <c r="H97" s="89"/>
    </row>
    <row r="98" spans="1:8" s="1" customFormat="1" x14ac:dyDescent="0.2">
      <c r="A98" s="25">
        <v>84</v>
      </c>
      <c r="B98" s="26" t="s">
        <v>153</v>
      </c>
      <c r="C98" s="10" t="s">
        <v>12</v>
      </c>
      <c r="D98" s="89">
        <f t="shared" si="3"/>
        <v>41092552</v>
      </c>
      <c r="E98" s="89">
        <v>41092552</v>
      </c>
      <c r="F98" s="89">
        <v>0</v>
      </c>
      <c r="G98" s="89">
        <v>0</v>
      </c>
      <c r="H98" s="89"/>
    </row>
    <row r="99" spans="1:8" s="1" customFormat="1" x14ac:dyDescent="0.2">
      <c r="A99" s="25">
        <v>85</v>
      </c>
      <c r="B99" s="26" t="s">
        <v>154</v>
      </c>
      <c r="C99" s="10" t="s">
        <v>27</v>
      </c>
      <c r="D99" s="89">
        <f t="shared" si="3"/>
        <v>100842406</v>
      </c>
      <c r="E99" s="89">
        <v>100842406</v>
      </c>
      <c r="F99" s="89">
        <v>0</v>
      </c>
      <c r="G99" s="89">
        <v>0</v>
      </c>
      <c r="H99" s="89"/>
    </row>
    <row r="100" spans="1:8" s="1" customFormat="1" x14ac:dyDescent="0.2">
      <c r="A100" s="25">
        <v>86</v>
      </c>
      <c r="B100" s="14" t="s">
        <v>155</v>
      </c>
      <c r="C100" s="10" t="s">
        <v>45</v>
      </c>
      <c r="D100" s="89">
        <f t="shared" si="3"/>
        <v>49944066</v>
      </c>
      <c r="E100" s="89">
        <v>49944066</v>
      </c>
      <c r="F100" s="89">
        <v>0</v>
      </c>
      <c r="G100" s="89">
        <v>0</v>
      </c>
      <c r="H100" s="89"/>
    </row>
    <row r="101" spans="1:8" s="1" customFormat="1" x14ac:dyDescent="0.2">
      <c r="A101" s="25">
        <v>87</v>
      </c>
      <c r="B101" s="14" t="s">
        <v>156</v>
      </c>
      <c r="C101" s="10" t="s">
        <v>33</v>
      </c>
      <c r="D101" s="89">
        <f t="shared" si="3"/>
        <v>80481209</v>
      </c>
      <c r="E101" s="89">
        <v>80434929</v>
      </c>
      <c r="F101" s="89">
        <v>46280</v>
      </c>
      <c r="G101" s="89">
        <v>0</v>
      </c>
      <c r="H101" s="89"/>
    </row>
    <row r="102" spans="1:8" s="1" customFormat="1" x14ac:dyDescent="0.2">
      <c r="A102" s="25">
        <v>88</v>
      </c>
      <c r="B102" s="12" t="s">
        <v>157</v>
      </c>
      <c r="C102" s="10" t="s">
        <v>29</v>
      </c>
      <c r="D102" s="89">
        <f t="shared" si="3"/>
        <v>67070634</v>
      </c>
      <c r="E102" s="89">
        <v>67070634</v>
      </c>
      <c r="F102" s="89">
        <v>0</v>
      </c>
      <c r="G102" s="89">
        <v>0</v>
      </c>
      <c r="H102" s="89"/>
    </row>
    <row r="103" spans="1:8" s="1" customFormat="1" x14ac:dyDescent="0.2">
      <c r="A103" s="25">
        <v>89</v>
      </c>
      <c r="B103" s="12" t="s">
        <v>158</v>
      </c>
      <c r="C103" s="10" t="s">
        <v>30</v>
      </c>
      <c r="D103" s="89">
        <f t="shared" si="3"/>
        <v>104147555</v>
      </c>
      <c r="E103" s="89">
        <v>104102108</v>
      </c>
      <c r="F103" s="89">
        <v>45447</v>
      </c>
      <c r="G103" s="89">
        <v>0</v>
      </c>
      <c r="H103" s="89"/>
    </row>
    <row r="104" spans="1:8" s="1" customFormat="1" x14ac:dyDescent="0.2">
      <c r="A104" s="25">
        <v>90</v>
      </c>
      <c r="B104" s="26" t="s">
        <v>159</v>
      </c>
      <c r="C104" s="10" t="s">
        <v>14</v>
      </c>
      <c r="D104" s="89">
        <f t="shared" si="3"/>
        <v>33145122</v>
      </c>
      <c r="E104" s="89">
        <v>33145122</v>
      </c>
      <c r="F104" s="89">
        <v>0</v>
      </c>
      <c r="G104" s="89">
        <v>0</v>
      </c>
      <c r="H104" s="89"/>
    </row>
    <row r="105" spans="1:8" s="1" customFormat="1" x14ac:dyDescent="0.2">
      <c r="A105" s="25">
        <v>91</v>
      </c>
      <c r="B105" s="12" t="s">
        <v>160</v>
      </c>
      <c r="C105" s="10" t="s">
        <v>31</v>
      </c>
      <c r="D105" s="89">
        <f t="shared" si="3"/>
        <v>49577278</v>
      </c>
      <c r="E105" s="89">
        <v>49577278</v>
      </c>
      <c r="F105" s="89">
        <v>0</v>
      </c>
      <c r="G105" s="89">
        <v>0</v>
      </c>
      <c r="H105" s="89"/>
    </row>
    <row r="106" spans="1:8" s="1" customFormat="1" ht="12" customHeight="1" x14ac:dyDescent="0.2">
      <c r="A106" s="25">
        <v>92</v>
      </c>
      <c r="B106" s="12" t="s">
        <v>161</v>
      </c>
      <c r="C106" s="10" t="s">
        <v>15</v>
      </c>
      <c r="D106" s="89">
        <f t="shared" si="3"/>
        <v>96984652</v>
      </c>
      <c r="E106" s="89">
        <v>89630280</v>
      </c>
      <c r="F106" s="89">
        <v>0</v>
      </c>
      <c r="G106" s="89">
        <v>0</v>
      </c>
      <c r="H106" s="89">
        <v>7354372</v>
      </c>
    </row>
    <row r="107" spans="1:8" s="22" customFormat="1" x14ac:dyDescent="0.2">
      <c r="A107" s="25">
        <v>93</v>
      </c>
      <c r="B107" s="24" t="s">
        <v>162</v>
      </c>
      <c r="C107" s="21" t="s">
        <v>13</v>
      </c>
      <c r="D107" s="92">
        <f t="shared" si="3"/>
        <v>212177376</v>
      </c>
      <c r="E107" s="92">
        <v>154117288</v>
      </c>
      <c r="F107" s="92">
        <v>2749238</v>
      </c>
      <c r="G107" s="92">
        <v>0</v>
      </c>
      <c r="H107" s="92">
        <v>55310850</v>
      </c>
    </row>
    <row r="108" spans="1:8" s="1" customFormat="1" x14ac:dyDescent="0.2">
      <c r="A108" s="25">
        <v>94</v>
      </c>
      <c r="B108" s="26" t="s">
        <v>163</v>
      </c>
      <c r="C108" s="10" t="s">
        <v>32</v>
      </c>
      <c r="D108" s="89">
        <f t="shared" si="3"/>
        <v>42681002</v>
      </c>
      <c r="E108" s="89">
        <v>42681002</v>
      </c>
      <c r="F108" s="89">
        <v>0</v>
      </c>
      <c r="G108" s="89">
        <v>0</v>
      </c>
      <c r="H108" s="89"/>
    </row>
    <row r="109" spans="1:8" s="1" customFormat="1" x14ac:dyDescent="0.2">
      <c r="A109" s="25">
        <v>95</v>
      </c>
      <c r="B109" s="26" t="s">
        <v>164</v>
      </c>
      <c r="C109" s="10" t="s">
        <v>55</v>
      </c>
      <c r="D109" s="89">
        <f t="shared" si="3"/>
        <v>60907649</v>
      </c>
      <c r="E109" s="89">
        <v>60907649</v>
      </c>
      <c r="F109" s="89">
        <v>0</v>
      </c>
      <c r="G109" s="89">
        <v>0</v>
      </c>
      <c r="H109" s="89"/>
    </row>
    <row r="110" spans="1:8" s="1" customFormat="1" x14ac:dyDescent="0.2">
      <c r="A110" s="25">
        <v>96</v>
      </c>
      <c r="B110" s="12" t="s">
        <v>165</v>
      </c>
      <c r="C110" s="10" t="s">
        <v>34</v>
      </c>
      <c r="D110" s="89">
        <f t="shared" si="3"/>
        <v>95410229</v>
      </c>
      <c r="E110" s="89">
        <v>95410229</v>
      </c>
      <c r="F110" s="89">
        <v>0</v>
      </c>
      <c r="G110" s="89">
        <v>0</v>
      </c>
      <c r="H110" s="89"/>
    </row>
    <row r="111" spans="1:8" s="1" customFormat="1" x14ac:dyDescent="0.2">
      <c r="A111" s="25">
        <v>97</v>
      </c>
      <c r="B111" s="14" t="s">
        <v>166</v>
      </c>
      <c r="C111" s="10" t="s">
        <v>229</v>
      </c>
      <c r="D111" s="89">
        <f t="shared" si="3"/>
        <v>40329489</v>
      </c>
      <c r="E111" s="89">
        <v>40329489</v>
      </c>
      <c r="F111" s="89">
        <v>0</v>
      </c>
      <c r="G111" s="89">
        <v>0</v>
      </c>
      <c r="H111" s="89"/>
    </row>
    <row r="112" spans="1:8" s="1" customFormat="1" ht="13.5" customHeight="1" x14ac:dyDescent="0.2">
      <c r="A112" s="25">
        <v>98</v>
      </c>
      <c r="B112" s="12" t="s">
        <v>167</v>
      </c>
      <c r="C112" s="10" t="s">
        <v>168</v>
      </c>
      <c r="D112" s="89">
        <f t="shared" si="3"/>
        <v>0</v>
      </c>
      <c r="E112" s="89">
        <v>0</v>
      </c>
      <c r="F112" s="89"/>
      <c r="G112" s="89"/>
      <c r="H112" s="89"/>
    </row>
    <row r="113" spans="1:8" s="1" customFormat="1" x14ac:dyDescent="0.2">
      <c r="A113" s="25">
        <v>99</v>
      </c>
      <c r="B113" s="12" t="s">
        <v>169</v>
      </c>
      <c r="C113" s="10" t="s">
        <v>170</v>
      </c>
      <c r="D113" s="89">
        <f t="shared" si="3"/>
        <v>0</v>
      </c>
      <c r="E113" s="89">
        <v>0</v>
      </c>
      <c r="F113" s="89"/>
      <c r="G113" s="89"/>
      <c r="H113" s="89"/>
    </row>
    <row r="114" spans="1:8" s="1" customFormat="1" x14ac:dyDescent="0.2">
      <c r="A114" s="25">
        <v>100</v>
      </c>
      <c r="B114" s="26" t="s">
        <v>171</v>
      </c>
      <c r="C114" s="10" t="s">
        <v>172</v>
      </c>
      <c r="D114" s="89">
        <f t="shared" si="3"/>
        <v>0</v>
      </c>
      <c r="E114" s="89">
        <v>0</v>
      </c>
      <c r="F114" s="89"/>
      <c r="G114" s="89"/>
      <c r="H114" s="89"/>
    </row>
    <row r="115" spans="1:8" s="1" customFormat="1" ht="12.75" customHeight="1" x14ac:dyDescent="0.2">
      <c r="A115" s="25">
        <v>101</v>
      </c>
      <c r="B115" s="26" t="s">
        <v>173</v>
      </c>
      <c r="C115" s="10" t="s">
        <v>174</v>
      </c>
      <c r="D115" s="89">
        <f t="shared" si="3"/>
        <v>0</v>
      </c>
      <c r="E115" s="89">
        <v>0</v>
      </c>
      <c r="F115" s="89"/>
      <c r="G115" s="89"/>
      <c r="H115" s="89"/>
    </row>
    <row r="116" spans="1:8" s="1" customFormat="1" ht="24" x14ac:dyDescent="0.2">
      <c r="A116" s="25">
        <v>102</v>
      </c>
      <c r="B116" s="26" t="s">
        <v>175</v>
      </c>
      <c r="C116" s="10" t="s">
        <v>176</v>
      </c>
      <c r="D116" s="89">
        <f t="shared" si="3"/>
        <v>0</v>
      </c>
      <c r="E116" s="89">
        <v>0</v>
      </c>
      <c r="F116" s="89"/>
      <c r="G116" s="89"/>
      <c r="H116" s="89"/>
    </row>
    <row r="117" spans="1:8" s="1" customFormat="1" x14ac:dyDescent="0.2">
      <c r="A117" s="25">
        <v>103</v>
      </c>
      <c r="B117" s="26" t="s">
        <v>177</v>
      </c>
      <c r="C117" s="10" t="s">
        <v>178</v>
      </c>
      <c r="D117" s="89">
        <f t="shared" si="3"/>
        <v>0</v>
      </c>
      <c r="E117" s="89">
        <v>0</v>
      </c>
      <c r="F117" s="89"/>
      <c r="G117" s="89"/>
      <c r="H117" s="89"/>
    </row>
    <row r="118" spans="1:8" s="1" customFormat="1" x14ac:dyDescent="0.2">
      <c r="A118" s="25">
        <v>104</v>
      </c>
      <c r="B118" s="26" t="s">
        <v>179</v>
      </c>
      <c r="C118" s="10" t="s">
        <v>180</v>
      </c>
      <c r="D118" s="89">
        <f t="shared" si="3"/>
        <v>0</v>
      </c>
      <c r="E118" s="89">
        <v>0</v>
      </c>
      <c r="F118" s="89"/>
      <c r="G118" s="89"/>
      <c r="H118" s="89"/>
    </row>
    <row r="119" spans="1:8" s="1" customFormat="1" x14ac:dyDescent="0.2">
      <c r="A119" s="25">
        <v>105</v>
      </c>
      <c r="B119" s="18" t="s">
        <v>181</v>
      </c>
      <c r="C119" s="16" t="s">
        <v>182</v>
      </c>
      <c r="D119" s="89">
        <f t="shared" si="3"/>
        <v>0</v>
      </c>
      <c r="E119" s="89">
        <v>0</v>
      </c>
      <c r="F119" s="89"/>
      <c r="G119" s="89"/>
      <c r="H119" s="89"/>
    </row>
    <row r="120" spans="1:8" s="1" customFormat="1" x14ac:dyDescent="0.2">
      <c r="A120" s="25">
        <v>106</v>
      </c>
      <c r="B120" s="14" t="s">
        <v>183</v>
      </c>
      <c r="C120" s="10" t="s">
        <v>184</v>
      </c>
      <c r="D120" s="89">
        <f t="shared" si="3"/>
        <v>209113796</v>
      </c>
      <c r="E120" s="89">
        <v>7571025</v>
      </c>
      <c r="F120" s="89">
        <v>154786334</v>
      </c>
      <c r="G120" s="89">
        <v>0</v>
      </c>
      <c r="H120" s="89">
        <v>46756437</v>
      </c>
    </row>
    <row r="121" spans="1:8" s="1" customFormat="1" ht="11.25" customHeight="1" x14ac:dyDescent="0.2">
      <c r="A121" s="25">
        <v>107</v>
      </c>
      <c r="B121" s="26" t="s">
        <v>185</v>
      </c>
      <c r="C121" s="10" t="s">
        <v>186</v>
      </c>
      <c r="D121" s="89">
        <f t="shared" si="3"/>
        <v>0</v>
      </c>
      <c r="E121" s="89">
        <v>0</v>
      </c>
      <c r="F121" s="89">
        <v>0</v>
      </c>
      <c r="G121" s="89">
        <v>0</v>
      </c>
      <c r="H121" s="89"/>
    </row>
    <row r="122" spans="1:8" s="1" customFormat="1" x14ac:dyDescent="0.2">
      <c r="A122" s="25">
        <v>108</v>
      </c>
      <c r="B122" s="12" t="s">
        <v>187</v>
      </c>
      <c r="C122" s="19" t="s">
        <v>188</v>
      </c>
      <c r="D122" s="89">
        <f t="shared" si="3"/>
        <v>0</v>
      </c>
      <c r="E122" s="89">
        <v>0</v>
      </c>
      <c r="F122" s="89"/>
      <c r="G122" s="89"/>
      <c r="H122" s="89"/>
    </row>
    <row r="123" spans="1:8" s="1" customFormat="1" x14ac:dyDescent="0.2">
      <c r="A123" s="25">
        <v>109</v>
      </c>
      <c r="B123" s="26" t="s">
        <v>189</v>
      </c>
      <c r="C123" s="10" t="s">
        <v>275</v>
      </c>
      <c r="D123" s="89">
        <f t="shared" si="3"/>
        <v>18633331</v>
      </c>
      <c r="E123" s="89">
        <v>18633331</v>
      </c>
      <c r="F123" s="89">
        <v>0</v>
      </c>
      <c r="G123" s="89">
        <v>0</v>
      </c>
      <c r="H123" s="89"/>
    </row>
    <row r="124" spans="1:8" s="1" customFormat="1" ht="14.25" customHeight="1" x14ac:dyDescent="0.2">
      <c r="A124" s="25">
        <v>110</v>
      </c>
      <c r="B124" s="14" t="s">
        <v>190</v>
      </c>
      <c r="C124" s="10" t="s">
        <v>261</v>
      </c>
      <c r="D124" s="89">
        <f t="shared" si="3"/>
        <v>0</v>
      </c>
      <c r="E124" s="89">
        <v>0</v>
      </c>
      <c r="F124" s="89"/>
      <c r="G124" s="89"/>
      <c r="H124" s="89"/>
    </row>
    <row r="125" spans="1:8" s="1" customFormat="1" x14ac:dyDescent="0.2">
      <c r="A125" s="25">
        <v>111</v>
      </c>
      <c r="B125" s="14" t="s">
        <v>191</v>
      </c>
      <c r="C125" s="10" t="s">
        <v>391</v>
      </c>
      <c r="D125" s="89">
        <f t="shared" si="3"/>
        <v>0</v>
      </c>
      <c r="E125" s="89">
        <v>0</v>
      </c>
      <c r="F125" s="89"/>
      <c r="G125" s="89"/>
      <c r="H125" s="89"/>
    </row>
    <row r="126" spans="1:8" s="1" customFormat="1" x14ac:dyDescent="0.2">
      <c r="A126" s="25">
        <v>112</v>
      </c>
      <c r="B126" s="14" t="s">
        <v>192</v>
      </c>
      <c r="C126" s="10" t="s">
        <v>193</v>
      </c>
      <c r="D126" s="89">
        <f t="shared" si="3"/>
        <v>0</v>
      </c>
      <c r="E126" s="89">
        <v>0</v>
      </c>
      <c r="F126" s="89"/>
      <c r="G126" s="89"/>
      <c r="H126" s="89"/>
    </row>
    <row r="127" spans="1:8" s="1" customFormat="1" ht="13.5" customHeight="1" x14ac:dyDescent="0.2">
      <c r="A127" s="25">
        <v>113</v>
      </c>
      <c r="B127" s="14" t="s">
        <v>194</v>
      </c>
      <c r="C127" s="10" t="s">
        <v>400</v>
      </c>
      <c r="D127" s="89">
        <f t="shared" si="3"/>
        <v>0</v>
      </c>
      <c r="E127" s="89">
        <v>0</v>
      </c>
      <c r="F127" s="89"/>
      <c r="G127" s="89"/>
      <c r="H127" s="89"/>
    </row>
    <row r="128" spans="1:8" s="1" customFormat="1" x14ac:dyDescent="0.2">
      <c r="A128" s="25">
        <v>114</v>
      </c>
      <c r="B128" s="26" t="s">
        <v>195</v>
      </c>
      <c r="C128" s="10" t="s">
        <v>196</v>
      </c>
      <c r="D128" s="89">
        <f t="shared" si="3"/>
        <v>0</v>
      </c>
      <c r="E128" s="89">
        <v>0</v>
      </c>
      <c r="F128" s="89"/>
      <c r="G128" s="89"/>
      <c r="H128" s="89"/>
    </row>
    <row r="129" spans="1:8" s="1" customFormat="1" ht="24" x14ac:dyDescent="0.2">
      <c r="A129" s="25">
        <v>115</v>
      </c>
      <c r="B129" s="26" t="s">
        <v>197</v>
      </c>
      <c r="C129" s="54" t="s">
        <v>357</v>
      </c>
      <c r="D129" s="89">
        <f t="shared" si="3"/>
        <v>0</v>
      </c>
      <c r="E129" s="89">
        <v>0</v>
      </c>
      <c r="F129" s="89"/>
      <c r="G129" s="89"/>
      <c r="H129" s="89"/>
    </row>
    <row r="130" spans="1:8" s="1" customFormat="1" x14ac:dyDescent="0.2">
      <c r="A130" s="25">
        <v>116</v>
      </c>
      <c r="B130" s="26" t="s">
        <v>198</v>
      </c>
      <c r="C130" s="10" t="s">
        <v>235</v>
      </c>
      <c r="D130" s="89">
        <f t="shared" si="3"/>
        <v>2174099651</v>
      </c>
      <c r="E130" s="89">
        <v>1249822923</v>
      </c>
      <c r="F130" s="89">
        <v>248757782</v>
      </c>
      <c r="G130" s="89">
        <v>0</v>
      </c>
      <c r="H130" s="89">
        <v>675518946</v>
      </c>
    </row>
    <row r="131" spans="1:8" ht="10.5" customHeight="1" x14ac:dyDescent="0.2">
      <c r="A131" s="25">
        <v>117</v>
      </c>
      <c r="B131" s="26" t="s">
        <v>199</v>
      </c>
      <c r="C131" s="10" t="s">
        <v>200</v>
      </c>
      <c r="D131" s="88">
        <f t="shared" si="3"/>
        <v>3117305003</v>
      </c>
      <c r="E131" s="88">
        <v>76930066</v>
      </c>
      <c r="F131" s="88">
        <v>2561945109</v>
      </c>
      <c r="G131" s="88">
        <v>0</v>
      </c>
      <c r="H131" s="88">
        <v>478429828</v>
      </c>
    </row>
    <row r="132" spans="1:8" s="1" customFormat="1" x14ac:dyDescent="0.2">
      <c r="A132" s="25">
        <v>118</v>
      </c>
      <c r="B132" s="26" t="s">
        <v>201</v>
      </c>
      <c r="C132" s="10" t="s">
        <v>42</v>
      </c>
      <c r="D132" s="89">
        <f t="shared" si="3"/>
        <v>1368411899</v>
      </c>
      <c r="E132" s="89">
        <v>462187489</v>
      </c>
      <c r="F132" s="89">
        <v>0</v>
      </c>
      <c r="G132" s="89">
        <v>0</v>
      </c>
      <c r="H132" s="89">
        <v>906224410</v>
      </c>
    </row>
    <row r="133" spans="1:8" s="1" customFormat="1" x14ac:dyDescent="0.2">
      <c r="A133" s="25">
        <v>119</v>
      </c>
      <c r="B133" s="12" t="s">
        <v>202</v>
      </c>
      <c r="C133" s="10" t="s">
        <v>48</v>
      </c>
      <c r="D133" s="89">
        <f t="shared" si="3"/>
        <v>1074188522</v>
      </c>
      <c r="E133" s="89">
        <v>674409412</v>
      </c>
      <c r="F133" s="89">
        <v>174503678</v>
      </c>
      <c r="G133" s="89">
        <v>0</v>
      </c>
      <c r="H133" s="89">
        <v>225275432</v>
      </c>
    </row>
    <row r="134" spans="1:8" s="1" customFormat="1" x14ac:dyDescent="0.2">
      <c r="A134" s="25">
        <v>120</v>
      </c>
      <c r="B134" s="12" t="s">
        <v>203</v>
      </c>
      <c r="C134" s="10" t="s">
        <v>238</v>
      </c>
      <c r="D134" s="89">
        <f t="shared" si="3"/>
        <v>313160863</v>
      </c>
      <c r="E134" s="89">
        <v>306383495</v>
      </c>
      <c r="F134" s="89">
        <v>0</v>
      </c>
      <c r="G134" s="89">
        <v>0</v>
      </c>
      <c r="H134" s="89">
        <v>6777368</v>
      </c>
    </row>
    <row r="135" spans="1:8" s="1" customFormat="1" x14ac:dyDescent="0.2">
      <c r="A135" s="25">
        <v>121</v>
      </c>
      <c r="B135" s="12" t="s">
        <v>204</v>
      </c>
      <c r="C135" s="10" t="s">
        <v>50</v>
      </c>
      <c r="D135" s="89">
        <f>E135+F135+G135+H135</f>
        <v>1034112800</v>
      </c>
      <c r="E135" s="89">
        <v>763663980</v>
      </c>
      <c r="F135" s="89">
        <v>0</v>
      </c>
      <c r="G135" s="89">
        <v>0</v>
      </c>
      <c r="H135" s="89">
        <v>270448820</v>
      </c>
    </row>
    <row r="136" spans="1:8" s="1" customFormat="1" x14ac:dyDescent="0.2">
      <c r="A136" s="25">
        <v>122</v>
      </c>
      <c r="B136" s="26" t="s">
        <v>205</v>
      </c>
      <c r="C136" s="10" t="s">
        <v>49</v>
      </c>
      <c r="D136" s="89">
        <f t="shared" si="3"/>
        <v>0</v>
      </c>
      <c r="E136" s="89">
        <v>0</v>
      </c>
      <c r="F136" s="89"/>
      <c r="G136" s="89"/>
      <c r="H136" s="89"/>
    </row>
    <row r="137" spans="1:8" s="1" customFormat="1" x14ac:dyDescent="0.2">
      <c r="A137" s="25">
        <v>123</v>
      </c>
      <c r="B137" s="26" t="s">
        <v>206</v>
      </c>
      <c r="C137" s="10" t="s">
        <v>207</v>
      </c>
      <c r="D137" s="89">
        <f t="shared" si="3"/>
        <v>0</v>
      </c>
      <c r="E137" s="89">
        <v>0</v>
      </c>
      <c r="F137" s="89"/>
      <c r="G137" s="89"/>
      <c r="H137" s="89"/>
    </row>
    <row r="138" spans="1:8" s="1" customFormat="1" x14ac:dyDescent="0.2">
      <c r="A138" s="25">
        <v>124</v>
      </c>
      <c r="B138" s="26" t="s">
        <v>208</v>
      </c>
      <c r="C138" s="10" t="s">
        <v>43</v>
      </c>
      <c r="D138" s="89">
        <f t="shared" si="3"/>
        <v>304039853</v>
      </c>
      <c r="E138" s="89">
        <v>235513554</v>
      </c>
      <c r="F138" s="89">
        <v>0</v>
      </c>
      <c r="G138" s="89">
        <v>0</v>
      </c>
      <c r="H138" s="89">
        <v>68526299</v>
      </c>
    </row>
    <row r="139" spans="1:8" s="1" customFormat="1" x14ac:dyDescent="0.2">
      <c r="A139" s="25">
        <v>125</v>
      </c>
      <c r="B139" s="12" t="s">
        <v>209</v>
      </c>
      <c r="C139" s="10" t="s">
        <v>237</v>
      </c>
      <c r="D139" s="89">
        <f t="shared" si="3"/>
        <v>1205896497</v>
      </c>
      <c r="E139" s="89">
        <v>919574764</v>
      </c>
      <c r="F139" s="89">
        <v>1307356</v>
      </c>
      <c r="G139" s="89">
        <v>0</v>
      </c>
      <c r="H139" s="89">
        <v>285014377</v>
      </c>
    </row>
    <row r="140" spans="1:8" s="1" customFormat="1" x14ac:dyDescent="0.2">
      <c r="A140" s="25">
        <v>126</v>
      </c>
      <c r="B140" s="14" t="s">
        <v>210</v>
      </c>
      <c r="C140" s="10" t="s">
        <v>211</v>
      </c>
      <c r="D140" s="89">
        <f t="shared" si="3"/>
        <v>1008520076</v>
      </c>
      <c r="E140" s="89">
        <v>759088721</v>
      </c>
      <c r="F140" s="89">
        <v>3396089</v>
      </c>
      <c r="G140" s="89">
        <v>0</v>
      </c>
      <c r="H140" s="89">
        <v>246035266</v>
      </c>
    </row>
    <row r="141" spans="1:8" x14ac:dyDescent="0.2">
      <c r="A141" s="25">
        <v>127</v>
      </c>
      <c r="B141" s="26" t="s">
        <v>212</v>
      </c>
      <c r="C141" s="10" t="s">
        <v>213</v>
      </c>
      <c r="D141" s="88">
        <f t="shared" si="3"/>
        <v>744124886</v>
      </c>
      <c r="E141" s="88">
        <v>384346097</v>
      </c>
      <c r="F141" s="88">
        <v>0</v>
      </c>
      <c r="G141" s="88">
        <v>359778789</v>
      </c>
      <c r="H141" s="88"/>
    </row>
    <row r="142" spans="1:8" x14ac:dyDescent="0.2">
      <c r="A142" s="25">
        <v>128</v>
      </c>
      <c r="B142" s="12" t="s">
        <v>214</v>
      </c>
      <c r="C142" s="10" t="s">
        <v>215</v>
      </c>
      <c r="D142" s="88">
        <f t="shared" si="3"/>
        <v>0</v>
      </c>
      <c r="E142" s="88"/>
      <c r="F142" s="88"/>
      <c r="G142" s="88"/>
      <c r="H142" s="88"/>
    </row>
    <row r="143" spans="1:8" ht="12.75" x14ac:dyDescent="0.2">
      <c r="A143" s="25">
        <v>129</v>
      </c>
      <c r="B143" s="20" t="s">
        <v>216</v>
      </c>
      <c r="C143" s="13" t="s">
        <v>217</v>
      </c>
      <c r="D143" s="88">
        <f t="shared" si="3"/>
        <v>0</v>
      </c>
      <c r="E143" s="88"/>
      <c r="F143" s="88"/>
      <c r="G143" s="88"/>
      <c r="H143" s="88"/>
    </row>
    <row r="144" spans="1:8" ht="12.75" x14ac:dyDescent="0.2">
      <c r="A144" s="25">
        <v>130</v>
      </c>
      <c r="B144" s="36" t="s">
        <v>263</v>
      </c>
      <c r="C144" s="37" t="s">
        <v>264</v>
      </c>
      <c r="D144" s="88">
        <f t="shared" si="3"/>
        <v>0</v>
      </c>
      <c r="E144" s="88"/>
      <c r="F144" s="88"/>
      <c r="G144" s="88"/>
      <c r="H144" s="88"/>
    </row>
    <row r="145" spans="1:72" ht="12.75" x14ac:dyDescent="0.2">
      <c r="A145" s="25">
        <v>131</v>
      </c>
      <c r="B145" s="38" t="s">
        <v>265</v>
      </c>
      <c r="C145" s="39" t="s">
        <v>266</v>
      </c>
      <c r="D145" s="88">
        <f t="shared" si="3"/>
        <v>0</v>
      </c>
      <c r="E145" s="88"/>
      <c r="F145" s="88"/>
      <c r="G145" s="88"/>
      <c r="H145" s="88"/>
    </row>
    <row r="146" spans="1:72" ht="12.75" x14ac:dyDescent="0.2">
      <c r="A146" s="25">
        <v>132</v>
      </c>
      <c r="B146" s="98" t="s">
        <v>267</v>
      </c>
      <c r="C146" s="99" t="s">
        <v>268</v>
      </c>
      <c r="D146" s="88">
        <f t="shared" si="3"/>
        <v>0</v>
      </c>
      <c r="E146" s="88"/>
      <c r="F146" s="88"/>
      <c r="G146" s="88"/>
      <c r="H146" s="88"/>
    </row>
    <row r="147" spans="1:72" x14ac:dyDescent="0.2">
      <c r="A147" s="25">
        <v>133</v>
      </c>
      <c r="B147" s="25" t="s">
        <v>273</v>
      </c>
      <c r="C147" s="42" t="s">
        <v>274</v>
      </c>
      <c r="D147" s="88">
        <f t="shared" si="3"/>
        <v>0</v>
      </c>
      <c r="E147" s="88"/>
      <c r="F147" s="88"/>
      <c r="G147" s="88"/>
      <c r="H147" s="88"/>
    </row>
    <row r="148" spans="1:72" x14ac:dyDescent="0.2">
      <c r="A148" s="25">
        <v>134</v>
      </c>
      <c r="B148" s="94" t="s">
        <v>367</v>
      </c>
      <c r="C148" s="42" t="s">
        <v>366</v>
      </c>
      <c r="D148" s="88">
        <f t="shared" si="3"/>
        <v>0</v>
      </c>
      <c r="E148" s="88"/>
      <c r="F148" s="88"/>
      <c r="G148" s="88"/>
      <c r="H148" s="88"/>
    </row>
    <row r="149" spans="1:72" x14ac:dyDescent="0.2">
      <c r="A149" s="25">
        <v>135</v>
      </c>
      <c r="B149" s="91" t="s">
        <v>395</v>
      </c>
      <c r="C149" s="42" t="s">
        <v>389</v>
      </c>
      <c r="D149" s="88">
        <f t="shared" ref="D149" si="4">E149+F149+G149+H149</f>
        <v>0</v>
      </c>
      <c r="E149" s="88"/>
      <c r="F149" s="88"/>
      <c r="G149" s="88"/>
      <c r="H149" s="88"/>
    </row>
    <row r="150" spans="1:72" s="4" customFormat="1" x14ac:dyDescent="0.2">
      <c r="A150" s="6"/>
      <c r="B150" s="6"/>
      <c r="C150" s="7"/>
      <c r="D150" s="50"/>
      <c r="E150" s="50"/>
      <c r="F150" s="50"/>
      <c r="G150" s="50"/>
      <c r="H150" s="5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</row>
    <row r="151" spans="1:72" s="4" customFormat="1" x14ac:dyDescent="0.2">
      <c r="A151" s="6"/>
      <c r="B151" s="6"/>
      <c r="C151" s="7"/>
      <c r="D151" s="50"/>
      <c r="E151" s="50"/>
      <c r="F151" s="50"/>
      <c r="G151" s="50"/>
      <c r="H151" s="5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</row>
    <row r="152" spans="1:72" s="4" customFormat="1" x14ac:dyDescent="0.2">
      <c r="A152" s="6"/>
      <c r="B152" s="6"/>
      <c r="C152" s="7"/>
      <c r="D152" s="50"/>
      <c r="E152" s="50"/>
      <c r="F152" s="50"/>
      <c r="G152" s="50"/>
      <c r="H152" s="5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</row>
    <row r="154" spans="1:72" s="4" customFormat="1" x14ac:dyDescent="0.2">
      <c r="A154" s="6"/>
      <c r="B154" s="6"/>
      <c r="C154" s="7"/>
      <c r="D154" s="50"/>
      <c r="E154" s="50"/>
      <c r="F154" s="50"/>
      <c r="G154" s="50"/>
      <c r="H154" s="5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</row>
    <row r="155" spans="1:72" s="4" customFormat="1" x14ac:dyDescent="0.2">
      <c r="A155" s="6"/>
      <c r="B155" s="6"/>
      <c r="C155" s="7"/>
      <c r="D155" s="50"/>
      <c r="E155" s="50"/>
      <c r="F155" s="50"/>
      <c r="G155" s="50"/>
      <c r="H155" s="5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</row>
  </sheetData>
  <mergeCells count="14">
    <mergeCell ref="A90:A93"/>
    <mergeCell ref="B90:B93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1:C11"/>
  </mergeCells>
  <pageMargins left="0" right="0" top="0" bottom="0" header="0" footer="0"/>
  <pageSetup paperSize="9" scale="85" orientation="portrait" r:id="rId1"/>
  <headerFooter alignWithMargins="0"/>
  <ignoredErrors>
    <ignoredError sqref="B37:B61 B94:B113 B62:B90 B114:B119 B120:B126 B127:B147 B1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0"/>
  <sheetViews>
    <sheetView zoomScale="98" zoomScaleNormal="98" workbookViewId="0">
      <pane xSplit="3" ySplit="12" topLeftCell="L13" activePane="bottomRight" state="frozen"/>
      <selection pane="topRight" activeCell="D1" sqref="D1"/>
      <selection pane="bottomLeft" activeCell="A14" sqref="A14"/>
      <selection pane="bottomRight" activeCell="H18" sqref="H18"/>
    </sheetView>
  </sheetViews>
  <sheetFormatPr defaultRowHeight="12" x14ac:dyDescent="0.2"/>
  <cols>
    <col min="1" max="1" width="4.7109375" style="30" customWidth="1"/>
    <col min="2" max="2" width="9.28515625" style="30" customWidth="1"/>
    <col min="3" max="3" width="43.5703125" style="35" customWidth="1"/>
    <col min="4" max="4" width="12.28515625" style="32" customWidth="1"/>
    <col min="5" max="5" width="12.42578125" style="32" customWidth="1"/>
    <col min="6" max="6" width="13" style="32" customWidth="1"/>
    <col min="7" max="7" width="14.140625" style="32" customWidth="1"/>
    <col min="8" max="8" width="23.28515625" style="32" customWidth="1"/>
    <col min="9" max="9" width="17" style="32" customWidth="1"/>
    <col min="10" max="10" width="13.140625" style="32" customWidth="1"/>
    <col min="11" max="12" width="12.5703125" style="32" customWidth="1"/>
    <col min="13" max="14" width="12.42578125" style="32" customWidth="1"/>
    <col min="15" max="16384" width="9.140625" style="29"/>
  </cols>
  <sheetData>
    <row r="1" spans="1:14" ht="35.25" customHeight="1" x14ac:dyDescent="0.2">
      <c r="A1" s="234" t="s">
        <v>375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2.75" customHeight="1" x14ac:dyDescent="0.2">
      <c r="C2" s="31"/>
      <c r="N2" s="32" t="s">
        <v>293</v>
      </c>
    </row>
    <row r="3" spans="1:14" s="33" customFormat="1" ht="20.25" customHeight="1" x14ac:dyDescent="0.2">
      <c r="A3" s="235" t="s">
        <v>46</v>
      </c>
      <c r="B3" s="235" t="s">
        <v>58</v>
      </c>
      <c r="C3" s="235" t="s">
        <v>47</v>
      </c>
      <c r="D3" s="214" t="s">
        <v>294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s="33" customFormat="1" ht="17.25" customHeight="1" x14ac:dyDescent="0.2">
      <c r="A4" s="235"/>
      <c r="B4" s="235"/>
      <c r="C4" s="235"/>
      <c r="D4" s="213" t="s">
        <v>276</v>
      </c>
      <c r="E4" s="214" t="s">
        <v>289</v>
      </c>
      <c r="F4" s="214"/>
      <c r="G4" s="214"/>
      <c r="H4" s="214"/>
      <c r="I4" s="214"/>
      <c r="J4" s="214"/>
      <c r="K4" s="214"/>
      <c r="L4" s="214"/>
      <c r="M4" s="214"/>
      <c r="N4" s="214"/>
    </row>
    <row r="5" spans="1:14" s="33" customFormat="1" ht="24.75" customHeight="1" x14ac:dyDescent="0.2">
      <c r="A5" s="235"/>
      <c r="B5" s="235"/>
      <c r="C5" s="235"/>
      <c r="D5" s="214"/>
      <c r="E5" s="236" t="s">
        <v>296</v>
      </c>
      <c r="F5" s="236"/>
      <c r="G5" s="213"/>
      <c r="H5" s="213"/>
      <c r="I5" s="213"/>
      <c r="J5" s="214" t="s">
        <v>297</v>
      </c>
      <c r="K5" s="214"/>
      <c r="L5" s="214"/>
      <c r="M5" s="214"/>
      <c r="N5" s="214"/>
    </row>
    <row r="6" spans="1:14" s="33" customFormat="1" ht="24.75" customHeight="1" x14ac:dyDescent="0.2">
      <c r="A6" s="235"/>
      <c r="B6" s="235"/>
      <c r="C6" s="235"/>
      <c r="D6" s="214"/>
      <c r="E6" s="218" t="s">
        <v>298</v>
      </c>
      <c r="F6" s="218" t="s">
        <v>299</v>
      </c>
      <c r="G6" s="220" t="s">
        <v>289</v>
      </c>
      <c r="H6" s="221"/>
      <c r="I6" s="222"/>
      <c r="J6" s="219" t="s">
        <v>240</v>
      </c>
      <c r="K6" s="214" t="s">
        <v>289</v>
      </c>
      <c r="L6" s="214"/>
      <c r="M6" s="214"/>
      <c r="N6" s="214"/>
    </row>
    <row r="7" spans="1:14" ht="49.5" customHeight="1" x14ac:dyDescent="0.2">
      <c r="A7" s="235"/>
      <c r="B7" s="235"/>
      <c r="C7" s="235"/>
      <c r="D7" s="214"/>
      <c r="E7" s="219"/>
      <c r="F7" s="219"/>
      <c r="G7" s="218" t="s">
        <v>300</v>
      </c>
      <c r="H7" s="124" t="s">
        <v>301</v>
      </c>
      <c r="I7" s="213" t="s">
        <v>302</v>
      </c>
      <c r="J7" s="219"/>
      <c r="K7" s="230" t="s">
        <v>388</v>
      </c>
      <c r="L7" s="231"/>
      <c r="M7" s="232" t="s">
        <v>364</v>
      </c>
      <c r="N7" s="232" t="s">
        <v>365</v>
      </c>
    </row>
    <row r="8" spans="1:14" ht="60.75" customHeight="1" x14ac:dyDescent="0.2">
      <c r="A8" s="235"/>
      <c r="B8" s="235"/>
      <c r="C8" s="235"/>
      <c r="D8" s="214"/>
      <c r="E8" s="213"/>
      <c r="F8" s="213"/>
      <c r="G8" s="213"/>
      <c r="H8" s="123" t="s">
        <v>303</v>
      </c>
      <c r="I8" s="214"/>
      <c r="J8" s="213"/>
      <c r="K8" s="121" t="s">
        <v>386</v>
      </c>
      <c r="L8" s="121" t="s">
        <v>387</v>
      </c>
      <c r="M8" s="233"/>
      <c r="N8" s="233"/>
    </row>
    <row r="9" spans="1:14" ht="21" customHeight="1" x14ac:dyDescent="0.2">
      <c r="A9" s="223" t="s">
        <v>240</v>
      </c>
      <c r="B9" s="223"/>
      <c r="C9" s="223"/>
      <c r="D9" s="125">
        <f>D10+D11+D12</f>
        <v>10295675012</v>
      </c>
      <c r="E9" s="125">
        <f t="shared" ref="E9:N9" si="0">E10+E11+E12</f>
        <v>3012430256</v>
      </c>
      <c r="F9" s="125">
        <f t="shared" si="0"/>
        <v>4589619583</v>
      </c>
      <c r="G9" s="125">
        <f t="shared" si="0"/>
        <v>4158942288</v>
      </c>
      <c r="H9" s="125">
        <f t="shared" si="0"/>
        <v>172918867</v>
      </c>
      <c r="I9" s="125">
        <f t="shared" si="0"/>
        <v>257758428</v>
      </c>
      <c r="J9" s="125">
        <f t="shared" si="0"/>
        <v>2693625173</v>
      </c>
      <c r="K9" s="125">
        <f t="shared" si="0"/>
        <v>327939136</v>
      </c>
      <c r="L9" s="125">
        <f t="shared" si="0"/>
        <v>1035122278</v>
      </c>
      <c r="M9" s="125">
        <f t="shared" si="0"/>
        <v>1266572095</v>
      </c>
      <c r="N9" s="125">
        <f t="shared" si="0"/>
        <v>63991664</v>
      </c>
    </row>
    <row r="10" spans="1:14" ht="17.25" customHeight="1" x14ac:dyDescent="0.2">
      <c r="A10" s="224" t="s">
        <v>56</v>
      </c>
      <c r="B10" s="225"/>
      <c r="C10" s="226"/>
      <c r="D10" s="78">
        <f>E10+F10+J10</f>
        <v>198060547</v>
      </c>
      <c r="E10" s="78"/>
      <c r="F10" s="78">
        <f t="shared" ref="F10:F11" si="1">G10+H10+I10</f>
        <v>64378386</v>
      </c>
      <c r="G10" s="78"/>
      <c r="H10" s="78"/>
      <c r="I10" s="78">
        <v>64378386</v>
      </c>
      <c r="J10" s="78">
        <f>SUM(K10:N10)</f>
        <v>133682161</v>
      </c>
      <c r="K10" s="78">
        <v>16075387</v>
      </c>
      <c r="L10" s="78"/>
      <c r="M10" s="78">
        <f>98156000+2653000+16797774</f>
        <v>117606774</v>
      </c>
      <c r="N10" s="34"/>
    </row>
    <row r="11" spans="1:14" ht="16.5" customHeight="1" x14ac:dyDescent="0.2">
      <c r="A11" s="224" t="s">
        <v>304</v>
      </c>
      <c r="B11" s="225"/>
      <c r="C11" s="225"/>
      <c r="D11" s="78">
        <f t="shared" ref="D11" si="2">E11+F11+J11</f>
        <v>31053668</v>
      </c>
      <c r="E11" s="78"/>
      <c r="F11" s="78">
        <f t="shared" si="1"/>
        <v>0</v>
      </c>
      <c r="G11" s="78"/>
      <c r="H11" s="78"/>
      <c r="I11" s="78"/>
      <c r="J11" s="78">
        <f t="shared" ref="J11" si="3">SUM(K11:N11)</f>
        <v>31053668</v>
      </c>
      <c r="K11" s="78"/>
      <c r="L11" s="78">
        <v>31053668</v>
      </c>
      <c r="M11" s="78"/>
      <c r="N11" s="34"/>
    </row>
    <row r="12" spans="1:14" ht="15.75" customHeight="1" x14ac:dyDescent="0.2">
      <c r="A12" s="227" t="s">
        <v>233</v>
      </c>
      <c r="B12" s="228"/>
      <c r="C12" s="229"/>
      <c r="D12" s="125">
        <f>E12+F12+J12</f>
        <v>10066560797</v>
      </c>
      <c r="E12" s="125">
        <f t="shared" ref="E12:N12" si="4">SUM(E13:E148)-E91</f>
        <v>3012430256</v>
      </c>
      <c r="F12" s="125">
        <f t="shared" si="4"/>
        <v>4525241197</v>
      </c>
      <c r="G12" s="125">
        <f t="shared" si="4"/>
        <v>4158942288</v>
      </c>
      <c r="H12" s="125">
        <f t="shared" si="4"/>
        <v>172918867</v>
      </c>
      <c r="I12" s="125">
        <f t="shared" si="4"/>
        <v>193380042</v>
      </c>
      <c r="J12" s="125">
        <f t="shared" si="4"/>
        <v>2528889344</v>
      </c>
      <c r="K12" s="125">
        <f t="shared" si="4"/>
        <v>311863749</v>
      </c>
      <c r="L12" s="125">
        <f t="shared" si="4"/>
        <v>1004068610</v>
      </c>
      <c r="M12" s="125">
        <f t="shared" si="4"/>
        <v>1148965321</v>
      </c>
      <c r="N12" s="125">
        <f t="shared" si="4"/>
        <v>63991664</v>
      </c>
    </row>
    <row r="13" spans="1:14" ht="12" customHeight="1" x14ac:dyDescent="0.2">
      <c r="A13" s="25">
        <v>1</v>
      </c>
      <c r="B13" s="126" t="s">
        <v>59</v>
      </c>
      <c r="C13" s="127" t="s">
        <v>44</v>
      </c>
      <c r="D13" s="78">
        <f>E13+F13+J13</f>
        <v>42859175</v>
      </c>
      <c r="E13" s="78">
        <v>13629011</v>
      </c>
      <c r="F13" s="78">
        <f>G13+H13+I13</f>
        <v>21538284</v>
      </c>
      <c r="G13" s="78">
        <v>18949344</v>
      </c>
      <c r="H13" s="78">
        <v>1714883</v>
      </c>
      <c r="I13" s="78">
        <v>874057</v>
      </c>
      <c r="J13" s="78">
        <f t="shared" ref="J13:J74" si="5">SUM(K13:N13)</f>
        <v>7691880</v>
      </c>
      <c r="K13" s="78">
        <v>1515696</v>
      </c>
      <c r="L13" s="78">
        <v>4841007</v>
      </c>
      <c r="M13" s="78">
        <v>1322262</v>
      </c>
      <c r="N13" s="78">
        <v>12915</v>
      </c>
    </row>
    <row r="14" spans="1:14" ht="12" customHeight="1" x14ac:dyDescent="0.2">
      <c r="A14" s="25">
        <v>2</v>
      </c>
      <c r="B14" s="128" t="s">
        <v>60</v>
      </c>
      <c r="C14" s="127" t="s">
        <v>218</v>
      </c>
      <c r="D14" s="78">
        <f t="shared" ref="D14:D75" si="6">E14+F14+J14</f>
        <v>41636044</v>
      </c>
      <c r="E14" s="78">
        <v>11923355</v>
      </c>
      <c r="F14" s="78">
        <f t="shared" ref="F14:F75" si="7">G14+H14+I14</f>
        <v>20895164</v>
      </c>
      <c r="G14" s="78">
        <v>19988897</v>
      </c>
      <c r="H14" s="78">
        <v>0</v>
      </c>
      <c r="I14" s="78">
        <v>906267</v>
      </c>
      <c r="J14" s="78">
        <f t="shared" si="5"/>
        <v>8817525</v>
      </c>
      <c r="K14" s="78">
        <v>1538052</v>
      </c>
      <c r="L14" s="78">
        <v>4983273</v>
      </c>
      <c r="M14" s="122">
        <v>1436084</v>
      </c>
      <c r="N14" s="122">
        <v>860116</v>
      </c>
    </row>
    <row r="15" spans="1:14" ht="12" customHeight="1" x14ac:dyDescent="0.2">
      <c r="A15" s="25">
        <v>3</v>
      </c>
      <c r="B15" s="129" t="s">
        <v>61</v>
      </c>
      <c r="C15" s="130" t="s">
        <v>5</v>
      </c>
      <c r="D15" s="78">
        <f t="shared" si="6"/>
        <v>143143961</v>
      </c>
      <c r="E15" s="78">
        <v>46159926</v>
      </c>
      <c r="F15" s="78">
        <f t="shared" si="7"/>
        <v>63002391</v>
      </c>
      <c r="G15" s="78">
        <v>60334858</v>
      </c>
      <c r="H15" s="78">
        <v>0</v>
      </c>
      <c r="I15" s="78">
        <v>2667533</v>
      </c>
      <c r="J15" s="78">
        <f t="shared" si="5"/>
        <v>33981644</v>
      </c>
      <c r="K15" s="78">
        <v>4608845</v>
      </c>
      <c r="L15" s="78">
        <v>14240163</v>
      </c>
      <c r="M15" s="122">
        <v>13617547</v>
      </c>
      <c r="N15" s="122">
        <v>1515089</v>
      </c>
    </row>
    <row r="16" spans="1:14" ht="12" customHeight="1" x14ac:dyDescent="0.2">
      <c r="A16" s="25">
        <v>4</v>
      </c>
      <c r="B16" s="126" t="s">
        <v>62</v>
      </c>
      <c r="C16" s="127" t="s">
        <v>219</v>
      </c>
      <c r="D16" s="78">
        <f t="shared" si="6"/>
        <v>44050695</v>
      </c>
      <c r="E16" s="78">
        <v>12758822</v>
      </c>
      <c r="F16" s="78">
        <f t="shared" si="7"/>
        <v>22889781</v>
      </c>
      <c r="G16" s="78">
        <v>21880133</v>
      </c>
      <c r="H16" s="78">
        <v>0</v>
      </c>
      <c r="I16" s="78">
        <v>1009648</v>
      </c>
      <c r="J16" s="78">
        <f t="shared" si="5"/>
        <v>8402092</v>
      </c>
      <c r="K16" s="78">
        <v>1651519</v>
      </c>
      <c r="L16" s="78">
        <v>5457682</v>
      </c>
      <c r="M16" s="122">
        <v>1292891</v>
      </c>
      <c r="N16" s="122">
        <v>0</v>
      </c>
    </row>
    <row r="17" spans="1:14" ht="12" customHeight="1" x14ac:dyDescent="0.2">
      <c r="A17" s="25">
        <v>5</v>
      </c>
      <c r="B17" s="126" t="s">
        <v>63</v>
      </c>
      <c r="C17" s="127" t="s">
        <v>8</v>
      </c>
      <c r="D17" s="78">
        <f t="shared" si="6"/>
        <v>53048551</v>
      </c>
      <c r="E17" s="78">
        <v>19198629</v>
      </c>
      <c r="F17" s="78">
        <f t="shared" si="7"/>
        <v>24119525</v>
      </c>
      <c r="G17" s="78">
        <v>23057704</v>
      </c>
      <c r="H17" s="78">
        <v>0</v>
      </c>
      <c r="I17" s="78">
        <v>1061821</v>
      </c>
      <c r="J17" s="78">
        <f t="shared" si="5"/>
        <v>9730397</v>
      </c>
      <c r="K17" s="78">
        <v>1821329</v>
      </c>
      <c r="L17" s="78">
        <v>5847085</v>
      </c>
      <c r="M17" s="122">
        <v>2049068</v>
      </c>
      <c r="N17" s="122">
        <v>12915</v>
      </c>
    </row>
    <row r="18" spans="1:14" ht="12" customHeight="1" x14ac:dyDescent="0.2">
      <c r="A18" s="25">
        <v>6</v>
      </c>
      <c r="B18" s="129" t="s">
        <v>64</v>
      </c>
      <c r="C18" s="130" t="s">
        <v>65</v>
      </c>
      <c r="D18" s="78">
        <f t="shared" si="6"/>
        <v>370192013</v>
      </c>
      <c r="E18" s="78">
        <v>119151427</v>
      </c>
      <c r="F18" s="78">
        <f t="shared" si="7"/>
        <v>167066197</v>
      </c>
      <c r="G18" s="78">
        <v>159682087</v>
      </c>
      <c r="H18" s="78">
        <v>0</v>
      </c>
      <c r="I18" s="78">
        <v>7384110</v>
      </c>
      <c r="J18" s="78">
        <f t="shared" si="5"/>
        <v>83974389</v>
      </c>
      <c r="K18" s="78">
        <v>10108188</v>
      </c>
      <c r="L18" s="78">
        <v>38364923</v>
      </c>
      <c r="M18" s="122">
        <v>31514104</v>
      </c>
      <c r="N18" s="122">
        <v>3987174</v>
      </c>
    </row>
    <row r="19" spans="1:14" ht="12" customHeight="1" x14ac:dyDescent="0.2">
      <c r="A19" s="25">
        <v>7</v>
      </c>
      <c r="B19" s="131" t="s">
        <v>66</v>
      </c>
      <c r="C19" s="132" t="s">
        <v>220</v>
      </c>
      <c r="D19" s="78">
        <f t="shared" si="6"/>
        <v>137659330</v>
      </c>
      <c r="E19" s="78">
        <v>40496799</v>
      </c>
      <c r="F19" s="78">
        <f t="shared" si="7"/>
        <v>61983434</v>
      </c>
      <c r="G19" s="78">
        <v>59255936</v>
      </c>
      <c r="H19" s="78">
        <v>0</v>
      </c>
      <c r="I19" s="78">
        <v>2727498</v>
      </c>
      <c r="J19" s="78">
        <f t="shared" si="5"/>
        <v>35179097</v>
      </c>
      <c r="K19" s="78">
        <v>4770751</v>
      </c>
      <c r="L19" s="78">
        <v>14585326</v>
      </c>
      <c r="M19" s="122">
        <v>14401130</v>
      </c>
      <c r="N19" s="122">
        <v>1421890</v>
      </c>
    </row>
    <row r="20" spans="1:14" ht="12" customHeight="1" x14ac:dyDescent="0.2">
      <c r="A20" s="25">
        <v>8</v>
      </c>
      <c r="B20" s="129" t="s">
        <v>67</v>
      </c>
      <c r="C20" s="130" t="s">
        <v>17</v>
      </c>
      <c r="D20" s="78">
        <f t="shared" si="6"/>
        <v>52263860</v>
      </c>
      <c r="E20" s="78">
        <v>15726523</v>
      </c>
      <c r="F20" s="78">
        <f t="shared" si="7"/>
        <v>26193714</v>
      </c>
      <c r="G20" s="78">
        <v>25066194</v>
      </c>
      <c r="H20" s="78">
        <v>0</v>
      </c>
      <c r="I20" s="78">
        <v>1127520</v>
      </c>
      <c r="J20" s="78">
        <f t="shared" si="5"/>
        <v>10343623</v>
      </c>
      <c r="K20" s="78">
        <v>1923157</v>
      </c>
      <c r="L20" s="78">
        <v>6194897</v>
      </c>
      <c r="M20" s="122">
        <v>2216959</v>
      </c>
      <c r="N20" s="122">
        <v>8610</v>
      </c>
    </row>
    <row r="21" spans="1:14" ht="12" customHeight="1" x14ac:dyDescent="0.2">
      <c r="A21" s="25">
        <v>9</v>
      </c>
      <c r="B21" s="129" t="s">
        <v>68</v>
      </c>
      <c r="C21" s="130" t="s">
        <v>6</v>
      </c>
      <c r="D21" s="78">
        <f t="shared" si="6"/>
        <v>45889140</v>
      </c>
      <c r="E21" s="78">
        <v>14312547</v>
      </c>
      <c r="F21" s="78">
        <f t="shared" si="7"/>
        <v>22820281</v>
      </c>
      <c r="G21" s="78">
        <v>21810961</v>
      </c>
      <c r="H21" s="78">
        <v>0</v>
      </c>
      <c r="I21" s="78">
        <v>1009320</v>
      </c>
      <c r="J21" s="78">
        <f t="shared" si="5"/>
        <v>8756312</v>
      </c>
      <c r="K21" s="78">
        <v>1561243</v>
      </c>
      <c r="L21" s="78">
        <v>5509543</v>
      </c>
      <c r="M21" s="122">
        <v>1666154</v>
      </c>
      <c r="N21" s="122">
        <v>19372</v>
      </c>
    </row>
    <row r="22" spans="1:14" ht="12" customHeight="1" x14ac:dyDescent="0.2">
      <c r="A22" s="25">
        <v>10</v>
      </c>
      <c r="B22" s="129" t="s">
        <v>69</v>
      </c>
      <c r="C22" s="130" t="s">
        <v>18</v>
      </c>
      <c r="D22" s="78">
        <f t="shared" si="6"/>
        <v>57584396</v>
      </c>
      <c r="E22" s="78">
        <v>16834832</v>
      </c>
      <c r="F22" s="78">
        <f t="shared" si="7"/>
        <v>30728891</v>
      </c>
      <c r="G22" s="78">
        <v>29352099</v>
      </c>
      <c r="H22" s="78">
        <v>0</v>
      </c>
      <c r="I22" s="78">
        <v>1376792</v>
      </c>
      <c r="J22" s="78">
        <f t="shared" si="5"/>
        <v>10020673</v>
      </c>
      <c r="K22" s="78">
        <v>1922049</v>
      </c>
      <c r="L22" s="78">
        <v>6789798</v>
      </c>
      <c r="M22" s="122">
        <v>1287302</v>
      </c>
      <c r="N22" s="122">
        <v>21524</v>
      </c>
    </row>
    <row r="23" spans="1:14" ht="12" customHeight="1" x14ac:dyDescent="0.2">
      <c r="A23" s="25">
        <v>11</v>
      </c>
      <c r="B23" s="129" t="s">
        <v>70</v>
      </c>
      <c r="C23" s="130" t="s">
        <v>7</v>
      </c>
      <c r="D23" s="78">
        <f t="shared" si="6"/>
        <v>46754370</v>
      </c>
      <c r="E23" s="78">
        <v>15163893</v>
      </c>
      <c r="F23" s="78">
        <f t="shared" si="7"/>
        <v>22874367</v>
      </c>
      <c r="G23" s="78">
        <v>21865686</v>
      </c>
      <c r="H23" s="78">
        <v>0</v>
      </c>
      <c r="I23" s="78">
        <v>1008681</v>
      </c>
      <c r="J23" s="78">
        <f t="shared" si="5"/>
        <v>8716110</v>
      </c>
      <c r="K23" s="78">
        <v>1703663</v>
      </c>
      <c r="L23" s="78">
        <v>5620209</v>
      </c>
      <c r="M23" s="122">
        <v>1383628</v>
      </c>
      <c r="N23" s="122">
        <v>8610</v>
      </c>
    </row>
    <row r="24" spans="1:14" ht="12" customHeight="1" x14ac:dyDescent="0.2">
      <c r="A24" s="25">
        <v>12</v>
      </c>
      <c r="B24" s="129" t="s">
        <v>71</v>
      </c>
      <c r="C24" s="130" t="s">
        <v>19</v>
      </c>
      <c r="D24" s="78">
        <f t="shared" si="6"/>
        <v>95158950</v>
      </c>
      <c r="E24" s="78">
        <v>29910084</v>
      </c>
      <c r="F24" s="78">
        <f t="shared" si="7"/>
        <v>46807782</v>
      </c>
      <c r="G24" s="78">
        <v>44773994</v>
      </c>
      <c r="H24" s="78">
        <v>0</v>
      </c>
      <c r="I24" s="78">
        <v>2033788</v>
      </c>
      <c r="J24" s="78">
        <f t="shared" si="5"/>
        <v>18441084</v>
      </c>
      <c r="K24" s="78">
        <v>3486080</v>
      </c>
      <c r="L24" s="78">
        <v>10859310</v>
      </c>
      <c r="M24" s="122">
        <v>2620464</v>
      </c>
      <c r="N24" s="122">
        <v>1475230</v>
      </c>
    </row>
    <row r="25" spans="1:14" ht="12" customHeight="1" x14ac:dyDescent="0.2">
      <c r="A25" s="25">
        <v>13</v>
      </c>
      <c r="B25" s="129" t="s">
        <v>241</v>
      </c>
      <c r="C25" s="127" t="s">
        <v>242</v>
      </c>
      <c r="D25" s="78">
        <f t="shared" si="6"/>
        <v>0</v>
      </c>
      <c r="E25" s="78">
        <v>0</v>
      </c>
      <c r="F25" s="78">
        <f t="shared" si="7"/>
        <v>0</v>
      </c>
      <c r="G25" s="78">
        <v>0</v>
      </c>
      <c r="H25" s="78">
        <v>0</v>
      </c>
      <c r="I25" s="78">
        <v>0</v>
      </c>
      <c r="J25" s="78">
        <f t="shared" si="5"/>
        <v>0</v>
      </c>
      <c r="K25" s="78">
        <v>0</v>
      </c>
      <c r="L25" s="78">
        <v>0</v>
      </c>
      <c r="M25" s="122">
        <v>0</v>
      </c>
      <c r="N25" s="122">
        <v>0</v>
      </c>
    </row>
    <row r="26" spans="1:14" ht="12" customHeight="1" x14ac:dyDescent="0.2">
      <c r="A26" s="25">
        <v>14</v>
      </c>
      <c r="B26" s="129" t="s">
        <v>72</v>
      </c>
      <c r="C26" s="130" t="s">
        <v>22</v>
      </c>
      <c r="D26" s="78">
        <f t="shared" si="6"/>
        <v>64228162</v>
      </c>
      <c r="E26" s="78">
        <v>22691436</v>
      </c>
      <c r="F26" s="78">
        <f t="shared" si="7"/>
        <v>29758318</v>
      </c>
      <c r="G26" s="78">
        <v>28459147</v>
      </c>
      <c r="H26" s="78">
        <v>0</v>
      </c>
      <c r="I26" s="78">
        <v>1299171</v>
      </c>
      <c r="J26" s="78">
        <f t="shared" si="5"/>
        <v>11778408</v>
      </c>
      <c r="K26" s="78">
        <v>2317623</v>
      </c>
      <c r="L26" s="78">
        <v>7379237</v>
      </c>
      <c r="M26" s="122">
        <v>1594622</v>
      </c>
      <c r="N26" s="122">
        <v>486926</v>
      </c>
    </row>
    <row r="27" spans="1:14" ht="12" customHeight="1" x14ac:dyDescent="0.2">
      <c r="A27" s="25">
        <v>15</v>
      </c>
      <c r="B27" s="129" t="s">
        <v>73</v>
      </c>
      <c r="C27" s="130" t="s">
        <v>10</v>
      </c>
      <c r="D27" s="78">
        <f t="shared" si="6"/>
        <v>91909649</v>
      </c>
      <c r="E27" s="78">
        <v>34203048</v>
      </c>
      <c r="F27" s="78">
        <f t="shared" si="7"/>
        <v>40569805</v>
      </c>
      <c r="G27" s="78">
        <v>38802695</v>
      </c>
      <c r="H27" s="78">
        <v>0</v>
      </c>
      <c r="I27" s="78">
        <v>1767110</v>
      </c>
      <c r="J27" s="78">
        <f t="shared" si="5"/>
        <v>17136796</v>
      </c>
      <c r="K27" s="78">
        <v>3238708</v>
      </c>
      <c r="L27" s="78">
        <v>10497623</v>
      </c>
      <c r="M27" s="122">
        <v>3359569</v>
      </c>
      <c r="N27" s="122">
        <v>40896</v>
      </c>
    </row>
    <row r="28" spans="1:14" ht="12" customHeight="1" x14ac:dyDescent="0.2">
      <c r="A28" s="25">
        <v>16</v>
      </c>
      <c r="B28" s="129" t="s">
        <v>74</v>
      </c>
      <c r="C28" s="130" t="s">
        <v>221</v>
      </c>
      <c r="D28" s="78">
        <f t="shared" si="6"/>
        <v>119794858</v>
      </c>
      <c r="E28" s="78">
        <v>43743931</v>
      </c>
      <c r="F28" s="78">
        <f t="shared" si="7"/>
        <v>54862560</v>
      </c>
      <c r="G28" s="78">
        <v>52442304</v>
      </c>
      <c r="H28" s="78">
        <v>0</v>
      </c>
      <c r="I28" s="78">
        <v>2420256</v>
      </c>
      <c r="J28" s="78">
        <f t="shared" si="5"/>
        <v>21188367</v>
      </c>
      <c r="K28" s="78">
        <v>4232576</v>
      </c>
      <c r="L28" s="78">
        <v>13624907</v>
      </c>
      <c r="M28" s="122">
        <v>3285683</v>
      </c>
      <c r="N28" s="122">
        <v>45201</v>
      </c>
    </row>
    <row r="29" spans="1:14" ht="12" customHeight="1" x14ac:dyDescent="0.2">
      <c r="A29" s="25">
        <v>17</v>
      </c>
      <c r="B29" s="129" t="s">
        <v>75</v>
      </c>
      <c r="C29" s="130" t="s">
        <v>9</v>
      </c>
      <c r="D29" s="78">
        <f t="shared" si="6"/>
        <v>256644884</v>
      </c>
      <c r="E29" s="78">
        <v>75219451</v>
      </c>
      <c r="F29" s="78">
        <f t="shared" si="7"/>
        <v>121872299</v>
      </c>
      <c r="G29" s="78">
        <v>104813272</v>
      </c>
      <c r="H29" s="78">
        <v>12371014</v>
      </c>
      <c r="I29" s="78">
        <v>4688013</v>
      </c>
      <c r="J29" s="78">
        <f t="shared" si="5"/>
        <v>59553134</v>
      </c>
      <c r="K29" s="78">
        <v>7801417</v>
      </c>
      <c r="L29" s="78">
        <v>24793406</v>
      </c>
      <c r="M29" s="122">
        <v>25561338</v>
      </c>
      <c r="N29" s="122">
        <v>1396973</v>
      </c>
    </row>
    <row r="30" spans="1:14" ht="12" customHeight="1" x14ac:dyDescent="0.2">
      <c r="A30" s="25">
        <v>18</v>
      </c>
      <c r="B30" s="126" t="s">
        <v>76</v>
      </c>
      <c r="C30" s="127" t="s">
        <v>11</v>
      </c>
      <c r="D30" s="78">
        <f t="shared" si="6"/>
        <v>40440456</v>
      </c>
      <c r="E30" s="78">
        <v>16449373</v>
      </c>
      <c r="F30" s="78">
        <f t="shared" si="7"/>
        <v>16710920</v>
      </c>
      <c r="G30" s="78">
        <v>15966003</v>
      </c>
      <c r="H30" s="78">
        <v>0</v>
      </c>
      <c r="I30" s="78">
        <v>744917</v>
      </c>
      <c r="J30" s="78">
        <f t="shared" si="5"/>
        <v>7280163</v>
      </c>
      <c r="K30" s="78">
        <v>1363623</v>
      </c>
      <c r="L30" s="78">
        <v>4425457</v>
      </c>
      <c r="M30" s="122">
        <v>1491083</v>
      </c>
      <c r="N30" s="122">
        <v>0</v>
      </c>
    </row>
    <row r="31" spans="1:14" ht="12" customHeight="1" x14ac:dyDescent="0.2">
      <c r="A31" s="25">
        <v>19</v>
      </c>
      <c r="B31" s="126" t="s">
        <v>77</v>
      </c>
      <c r="C31" s="127" t="s">
        <v>222</v>
      </c>
      <c r="D31" s="78">
        <f t="shared" si="6"/>
        <v>30716823</v>
      </c>
      <c r="E31" s="78">
        <v>9024638</v>
      </c>
      <c r="F31" s="78">
        <f t="shared" si="7"/>
        <v>15220495</v>
      </c>
      <c r="G31" s="78">
        <v>14603112</v>
      </c>
      <c r="H31" s="78">
        <v>0</v>
      </c>
      <c r="I31" s="78">
        <v>617383</v>
      </c>
      <c r="J31" s="78">
        <f t="shared" si="5"/>
        <v>6471690</v>
      </c>
      <c r="K31" s="78">
        <v>1075409</v>
      </c>
      <c r="L31" s="78">
        <v>3443934</v>
      </c>
      <c r="M31" s="122">
        <v>1945890</v>
      </c>
      <c r="N31" s="122">
        <v>6457</v>
      </c>
    </row>
    <row r="32" spans="1:14" ht="12" customHeight="1" x14ac:dyDescent="0.2">
      <c r="A32" s="25">
        <v>20</v>
      </c>
      <c r="B32" s="126" t="s">
        <v>78</v>
      </c>
      <c r="C32" s="127" t="s">
        <v>79</v>
      </c>
      <c r="D32" s="78">
        <f t="shared" si="6"/>
        <v>155952094</v>
      </c>
      <c r="E32" s="78">
        <v>52353907</v>
      </c>
      <c r="F32" s="78">
        <f t="shared" si="7"/>
        <v>73229591</v>
      </c>
      <c r="G32" s="78">
        <v>70027704</v>
      </c>
      <c r="H32" s="78">
        <v>0</v>
      </c>
      <c r="I32" s="78">
        <v>3201887</v>
      </c>
      <c r="J32" s="78">
        <f t="shared" si="5"/>
        <v>30368596</v>
      </c>
      <c r="K32" s="78">
        <v>4978267</v>
      </c>
      <c r="L32" s="78">
        <v>17612485</v>
      </c>
      <c r="M32" s="122">
        <v>6349309</v>
      </c>
      <c r="N32" s="122">
        <v>1428535</v>
      </c>
    </row>
    <row r="33" spans="1:14" ht="12" customHeight="1" x14ac:dyDescent="0.2">
      <c r="A33" s="25">
        <v>21</v>
      </c>
      <c r="B33" s="126" t="s">
        <v>80</v>
      </c>
      <c r="C33" s="127" t="s">
        <v>40</v>
      </c>
      <c r="D33" s="78">
        <f t="shared" si="6"/>
        <v>146742431</v>
      </c>
      <c r="E33" s="78">
        <v>48109332</v>
      </c>
      <c r="F33" s="78">
        <f t="shared" si="7"/>
        <v>62667251</v>
      </c>
      <c r="G33" s="78">
        <v>59901589</v>
      </c>
      <c r="H33" s="78">
        <v>0</v>
      </c>
      <c r="I33" s="78">
        <v>2765662</v>
      </c>
      <c r="J33" s="78">
        <f t="shared" si="5"/>
        <v>35965848</v>
      </c>
      <c r="K33" s="78">
        <v>4801749</v>
      </c>
      <c r="L33" s="78">
        <v>14476406</v>
      </c>
      <c r="M33" s="122">
        <v>15197694</v>
      </c>
      <c r="N33" s="122">
        <v>1489999</v>
      </c>
    </row>
    <row r="34" spans="1:14" ht="12" customHeight="1" x14ac:dyDescent="0.2">
      <c r="A34" s="25">
        <v>22</v>
      </c>
      <c r="B34" s="129" t="s">
        <v>81</v>
      </c>
      <c r="C34" s="130" t="s">
        <v>82</v>
      </c>
      <c r="D34" s="78">
        <f t="shared" si="6"/>
        <v>57492334</v>
      </c>
      <c r="E34" s="78">
        <v>17905333</v>
      </c>
      <c r="F34" s="78">
        <f t="shared" si="7"/>
        <v>28054386</v>
      </c>
      <c r="G34" s="78">
        <v>26824629</v>
      </c>
      <c r="H34" s="78">
        <v>0</v>
      </c>
      <c r="I34" s="78">
        <v>1229757</v>
      </c>
      <c r="J34" s="78">
        <f t="shared" si="5"/>
        <v>11532615</v>
      </c>
      <c r="K34" s="78">
        <v>2024731</v>
      </c>
      <c r="L34" s="78">
        <v>6604364</v>
      </c>
      <c r="M34" s="122">
        <v>2879970</v>
      </c>
      <c r="N34" s="122">
        <v>23550</v>
      </c>
    </row>
    <row r="35" spans="1:14" ht="12" customHeight="1" x14ac:dyDescent="0.2">
      <c r="A35" s="25">
        <v>23</v>
      </c>
      <c r="B35" s="129" t="s">
        <v>83</v>
      </c>
      <c r="C35" s="130" t="s">
        <v>84</v>
      </c>
      <c r="D35" s="78">
        <f t="shared" si="6"/>
        <v>0</v>
      </c>
      <c r="E35" s="78">
        <v>0</v>
      </c>
      <c r="F35" s="78">
        <f t="shared" si="7"/>
        <v>0</v>
      </c>
      <c r="G35" s="78">
        <v>0</v>
      </c>
      <c r="H35" s="78">
        <v>0</v>
      </c>
      <c r="I35" s="78">
        <v>0</v>
      </c>
      <c r="J35" s="78">
        <f t="shared" si="5"/>
        <v>0</v>
      </c>
      <c r="K35" s="78">
        <v>0</v>
      </c>
      <c r="L35" s="78">
        <v>0</v>
      </c>
      <c r="M35" s="122">
        <v>0</v>
      </c>
      <c r="N35" s="122">
        <v>0</v>
      </c>
    </row>
    <row r="36" spans="1:14" ht="12" customHeight="1" x14ac:dyDescent="0.2">
      <c r="A36" s="25">
        <v>24</v>
      </c>
      <c r="B36" s="129" t="s">
        <v>85</v>
      </c>
      <c r="C36" s="130" t="s">
        <v>86</v>
      </c>
      <c r="D36" s="78">
        <f t="shared" si="6"/>
        <v>0</v>
      </c>
      <c r="E36" s="78">
        <v>0</v>
      </c>
      <c r="F36" s="78">
        <f t="shared" si="7"/>
        <v>0</v>
      </c>
      <c r="G36" s="78">
        <v>0</v>
      </c>
      <c r="H36" s="78">
        <v>0</v>
      </c>
      <c r="I36" s="78">
        <v>0</v>
      </c>
      <c r="J36" s="78">
        <f t="shared" si="5"/>
        <v>0</v>
      </c>
      <c r="K36" s="78">
        <v>0</v>
      </c>
      <c r="L36" s="78">
        <v>0</v>
      </c>
      <c r="M36" s="122">
        <v>0</v>
      </c>
      <c r="N36" s="122">
        <v>0</v>
      </c>
    </row>
    <row r="37" spans="1:14" ht="12" customHeight="1" x14ac:dyDescent="0.2">
      <c r="A37" s="25">
        <v>25</v>
      </c>
      <c r="B37" s="126" t="s">
        <v>87</v>
      </c>
      <c r="C37" s="132" t="s">
        <v>88</v>
      </c>
      <c r="D37" s="78">
        <f t="shared" si="6"/>
        <v>579162028</v>
      </c>
      <c r="E37" s="78">
        <v>103479707</v>
      </c>
      <c r="F37" s="78">
        <f t="shared" si="7"/>
        <v>355693100</v>
      </c>
      <c r="G37" s="78">
        <v>302487247</v>
      </c>
      <c r="H37" s="78">
        <v>38999495</v>
      </c>
      <c r="I37" s="78">
        <v>14206358</v>
      </c>
      <c r="J37" s="78">
        <f t="shared" si="5"/>
        <v>119989221</v>
      </c>
      <c r="K37" s="78">
        <v>2976915</v>
      </c>
      <c r="L37" s="78">
        <v>62320495</v>
      </c>
      <c r="M37" s="122">
        <v>49627433</v>
      </c>
      <c r="N37" s="122">
        <v>5064378</v>
      </c>
    </row>
    <row r="38" spans="1:14" ht="12" customHeight="1" x14ac:dyDescent="0.2">
      <c r="A38" s="25">
        <v>26</v>
      </c>
      <c r="B38" s="129" t="s">
        <v>89</v>
      </c>
      <c r="C38" s="130" t="s">
        <v>90</v>
      </c>
      <c r="D38" s="78">
        <f t="shared" si="6"/>
        <v>162883701</v>
      </c>
      <c r="E38" s="78">
        <v>140552297</v>
      </c>
      <c r="F38" s="78">
        <f t="shared" si="7"/>
        <v>2016371</v>
      </c>
      <c r="G38" s="78">
        <v>2016371</v>
      </c>
      <c r="H38" s="78">
        <v>0</v>
      </c>
      <c r="I38" s="78">
        <v>0</v>
      </c>
      <c r="J38" s="78">
        <f t="shared" si="5"/>
        <v>20315033</v>
      </c>
      <c r="K38" s="78">
        <v>0</v>
      </c>
      <c r="L38" s="78">
        <v>11075689</v>
      </c>
      <c r="M38" s="122">
        <v>9058541</v>
      </c>
      <c r="N38" s="122">
        <v>180803</v>
      </c>
    </row>
    <row r="39" spans="1:14" ht="12" customHeight="1" x14ac:dyDescent="0.2">
      <c r="A39" s="25">
        <v>27</v>
      </c>
      <c r="B39" s="128" t="s">
        <v>91</v>
      </c>
      <c r="C39" s="132" t="s">
        <v>92</v>
      </c>
      <c r="D39" s="78">
        <f t="shared" si="6"/>
        <v>22607645</v>
      </c>
      <c r="E39" s="78">
        <v>0</v>
      </c>
      <c r="F39" s="78">
        <f t="shared" si="7"/>
        <v>0</v>
      </c>
      <c r="G39" s="78">
        <v>0</v>
      </c>
      <c r="H39" s="78">
        <v>0</v>
      </c>
      <c r="I39" s="78">
        <v>0</v>
      </c>
      <c r="J39" s="78">
        <f t="shared" si="5"/>
        <v>22607645</v>
      </c>
      <c r="K39" s="78">
        <v>21148890</v>
      </c>
      <c r="L39" s="78">
        <v>0</v>
      </c>
      <c r="M39" s="122">
        <v>1458755</v>
      </c>
      <c r="N39" s="122">
        <v>0</v>
      </c>
    </row>
    <row r="40" spans="1:14" ht="12" customHeight="1" x14ac:dyDescent="0.2">
      <c r="A40" s="25">
        <v>28</v>
      </c>
      <c r="B40" s="126" t="s">
        <v>93</v>
      </c>
      <c r="C40" s="127" t="s">
        <v>23</v>
      </c>
      <c r="D40" s="78">
        <f t="shared" si="6"/>
        <v>0</v>
      </c>
      <c r="E40" s="78">
        <v>0</v>
      </c>
      <c r="F40" s="78">
        <f t="shared" si="7"/>
        <v>0</v>
      </c>
      <c r="G40" s="78">
        <v>0</v>
      </c>
      <c r="H40" s="78">
        <v>0</v>
      </c>
      <c r="I40" s="78">
        <v>0</v>
      </c>
      <c r="J40" s="78">
        <f t="shared" si="5"/>
        <v>0</v>
      </c>
      <c r="K40" s="78">
        <v>0</v>
      </c>
      <c r="L40" s="78">
        <v>0</v>
      </c>
      <c r="M40" s="122">
        <v>0</v>
      </c>
      <c r="N40" s="122">
        <v>0</v>
      </c>
    </row>
    <row r="41" spans="1:14" ht="12" customHeight="1" x14ac:dyDescent="0.2">
      <c r="A41" s="25">
        <v>29</v>
      </c>
      <c r="B41" s="128" t="s">
        <v>94</v>
      </c>
      <c r="C41" s="127" t="s">
        <v>41</v>
      </c>
      <c r="D41" s="78">
        <f t="shared" si="6"/>
        <v>194624090</v>
      </c>
      <c r="E41" s="78">
        <v>60160817</v>
      </c>
      <c r="F41" s="78">
        <f t="shared" si="7"/>
        <v>90546560</v>
      </c>
      <c r="G41" s="78">
        <v>86624876</v>
      </c>
      <c r="H41" s="78">
        <v>0</v>
      </c>
      <c r="I41" s="78">
        <v>3921684</v>
      </c>
      <c r="J41" s="78">
        <f t="shared" si="5"/>
        <v>43916713</v>
      </c>
      <c r="K41" s="78">
        <v>6303157</v>
      </c>
      <c r="L41" s="78">
        <v>20398227</v>
      </c>
      <c r="M41" s="122">
        <v>16149244</v>
      </c>
      <c r="N41" s="122">
        <v>1066085</v>
      </c>
    </row>
    <row r="42" spans="1:14" ht="12" customHeight="1" x14ac:dyDescent="0.2">
      <c r="A42" s="25">
        <v>30</v>
      </c>
      <c r="B42" s="131" t="s">
        <v>95</v>
      </c>
      <c r="C42" s="132" t="s">
        <v>39</v>
      </c>
      <c r="D42" s="78">
        <f t="shared" si="6"/>
        <v>299595052</v>
      </c>
      <c r="E42" s="78">
        <v>95491150</v>
      </c>
      <c r="F42" s="78">
        <f t="shared" si="7"/>
        <v>134035133</v>
      </c>
      <c r="G42" s="78">
        <v>128145361</v>
      </c>
      <c r="H42" s="78">
        <v>0</v>
      </c>
      <c r="I42" s="78">
        <v>5889772</v>
      </c>
      <c r="J42" s="78">
        <f t="shared" si="5"/>
        <v>70068769</v>
      </c>
      <c r="K42" s="78">
        <v>10547851</v>
      </c>
      <c r="L42" s="78">
        <v>29907079</v>
      </c>
      <c r="M42" s="122">
        <v>27390694</v>
      </c>
      <c r="N42" s="122">
        <v>2223145</v>
      </c>
    </row>
    <row r="43" spans="1:14" ht="12" customHeight="1" x14ac:dyDescent="0.2">
      <c r="A43" s="25">
        <v>31</v>
      </c>
      <c r="B43" s="128" t="s">
        <v>96</v>
      </c>
      <c r="C43" s="127" t="s">
        <v>16</v>
      </c>
      <c r="D43" s="78">
        <f t="shared" si="6"/>
        <v>54016644</v>
      </c>
      <c r="E43" s="78">
        <v>19229537</v>
      </c>
      <c r="F43" s="78">
        <f t="shared" si="7"/>
        <v>24960769</v>
      </c>
      <c r="G43" s="78">
        <v>23849673</v>
      </c>
      <c r="H43" s="78">
        <v>0</v>
      </c>
      <c r="I43" s="78">
        <v>1111096</v>
      </c>
      <c r="J43" s="78">
        <f t="shared" si="5"/>
        <v>9826338</v>
      </c>
      <c r="K43" s="78">
        <v>1982061</v>
      </c>
      <c r="L43" s="78">
        <v>6280717</v>
      </c>
      <c r="M43" s="122">
        <v>1550645</v>
      </c>
      <c r="N43" s="122">
        <v>12915</v>
      </c>
    </row>
    <row r="44" spans="1:14" ht="12" customHeight="1" x14ac:dyDescent="0.2">
      <c r="A44" s="25">
        <v>32</v>
      </c>
      <c r="B44" s="129" t="s">
        <v>97</v>
      </c>
      <c r="C44" s="130" t="s">
        <v>21</v>
      </c>
      <c r="D44" s="78">
        <f t="shared" si="6"/>
        <v>189444927</v>
      </c>
      <c r="E44" s="78">
        <v>59185010</v>
      </c>
      <c r="F44" s="78">
        <f t="shared" si="7"/>
        <v>91016776</v>
      </c>
      <c r="G44" s="78">
        <v>87030405</v>
      </c>
      <c r="H44" s="78">
        <v>0</v>
      </c>
      <c r="I44" s="78">
        <v>3986371</v>
      </c>
      <c r="J44" s="78">
        <f t="shared" si="5"/>
        <v>39243141</v>
      </c>
      <c r="K44" s="78">
        <v>6600337</v>
      </c>
      <c r="L44" s="78">
        <v>20619059</v>
      </c>
      <c r="M44" s="122">
        <v>10654723</v>
      </c>
      <c r="N44" s="122">
        <v>1369022</v>
      </c>
    </row>
    <row r="45" spans="1:14" ht="12" customHeight="1" x14ac:dyDescent="0.2">
      <c r="A45" s="25">
        <v>33</v>
      </c>
      <c r="B45" s="128" t="s">
        <v>98</v>
      </c>
      <c r="C45" s="127" t="s">
        <v>25</v>
      </c>
      <c r="D45" s="78">
        <f t="shared" si="6"/>
        <v>70591696</v>
      </c>
      <c r="E45" s="78">
        <v>23453346</v>
      </c>
      <c r="F45" s="78">
        <f t="shared" si="7"/>
        <v>33208576</v>
      </c>
      <c r="G45" s="78">
        <v>31733639</v>
      </c>
      <c r="H45" s="78">
        <v>0</v>
      </c>
      <c r="I45" s="78">
        <v>1474937</v>
      </c>
      <c r="J45" s="78">
        <f t="shared" si="5"/>
        <v>13929774</v>
      </c>
      <c r="K45" s="78">
        <v>2584170</v>
      </c>
      <c r="L45" s="78">
        <v>8276160</v>
      </c>
      <c r="M45" s="122">
        <v>2412164</v>
      </c>
      <c r="N45" s="122">
        <v>657280</v>
      </c>
    </row>
    <row r="46" spans="1:14" ht="12" customHeight="1" x14ac:dyDescent="0.2">
      <c r="A46" s="25">
        <v>34</v>
      </c>
      <c r="B46" s="126" t="s">
        <v>99</v>
      </c>
      <c r="C46" s="127" t="s">
        <v>223</v>
      </c>
      <c r="D46" s="78">
        <f t="shared" si="6"/>
        <v>177534117</v>
      </c>
      <c r="E46" s="78">
        <v>57447309</v>
      </c>
      <c r="F46" s="78">
        <f t="shared" si="7"/>
        <v>87578336</v>
      </c>
      <c r="G46" s="78">
        <v>83764224</v>
      </c>
      <c r="H46" s="78">
        <v>0</v>
      </c>
      <c r="I46" s="78">
        <v>3814112</v>
      </c>
      <c r="J46" s="78">
        <f t="shared" si="5"/>
        <v>32508472</v>
      </c>
      <c r="K46" s="78">
        <v>6270510</v>
      </c>
      <c r="L46" s="78">
        <v>19797463</v>
      </c>
      <c r="M46" s="122">
        <v>4710726</v>
      </c>
      <c r="N46" s="122">
        <v>1729773</v>
      </c>
    </row>
    <row r="47" spans="1:14" ht="12" customHeight="1" x14ac:dyDescent="0.2">
      <c r="A47" s="25">
        <v>35</v>
      </c>
      <c r="B47" s="133" t="s">
        <v>100</v>
      </c>
      <c r="C47" s="134" t="s">
        <v>224</v>
      </c>
      <c r="D47" s="78">
        <f t="shared" si="6"/>
        <v>62396360</v>
      </c>
      <c r="E47" s="78">
        <v>21247619</v>
      </c>
      <c r="F47" s="78">
        <f t="shared" si="7"/>
        <v>29838286</v>
      </c>
      <c r="G47" s="78">
        <v>28510768</v>
      </c>
      <c r="H47" s="78">
        <v>0</v>
      </c>
      <c r="I47" s="78">
        <v>1327518</v>
      </c>
      <c r="J47" s="78">
        <f t="shared" si="5"/>
        <v>11310455</v>
      </c>
      <c r="K47" s="78">
        <v>2214452</v>
      </c>
      <c r="L47" s="78">
        <v>7424416</v>
      </c>
      <c r="M47" s="122">
        <v>1297668</v>
      </c>
      <c r="N47" s="122">
        <v>373919</v>
      </c>
    </row>
    <row r="48" spans="1:14" ht="12" customHeight="1" x14ac:dyDescent="0.2">
      <c r="A48" s="25">
        <v>36</v>
      </c>
      <c r="B48" s="126" t="s">
        <v>101</v>
      </c>
      <c r="C48" s="127" t="s">
        <v>225</v>
      </c>
      <c r="D48" s="78">
        <f t="shared" si="6"/>
        <v>39469526</v>
      </c>
      <c r="E48" s="78">
        <v>11936929</v>
      </c>
      <c r="F48" s="78">
        <f t="shared" si="7"/>
        <v>20564889</v>
      </c>
      <c r="G48" s="78">
        <v>19686640</v>
      </c>
      <c r="H48" s="78">
        <v>0</v>
      </c>
      <c r="I48" s="78">
        <v>878249</v>
      </c>
      <c r="J48" s="78">
        <f t="shared" si="5"/>
        <v>6967708</v>
      </c>
      <c r="K48" s="78">
        <v>1450073</v>
      </c>
      <c r="L48" s="78">
        <v>4819515</v>
      </c>
      <c r="M48" s="122">
        <v>695968</v>
      </c>
      <c r="N48" s="122">
        <v>2152</v>
      </c>
    </row>
    <row r="49" spans="1:14" ht="12" customHeight="1" x14ac:dyDescent="0.2">
      <c r="A49" s="25">
        <v>37</v>
      </c>
      <c r="B49" s="131" t="s">
        <v>102</v>
      </c>
      <c r="C49" s="132" t="s">
        <v>24</v>
      </c>
      <c r="D49" s="78">
        <f t="shared" si="6"/>
        <v>71098495</v>
      </c>
      <c r="E49" s="78">
        <v>24342491</v>
      </c>
      <c r="F49" s="78">
        <f t="shared" si="7"/>
        <v>33984897</v>
      </c>
      <c r="G49" s="78">
        <v>32482503</v>
      </c>
      <c r="H49" s="78">
        <v>0</v>
      </c>
      <c r="I49" s="78">
        <v>1502394</v>
      </c>
      <c r="J49" s="78">
        <f t="shared" si="5"/>
        <v>12771107</v>
      </c>
      <c r="K49" s="78">
        <v>2433339</v>
      </c>
      <c r="L49" s="78">
        <v>8277275</v>
      </c>
      <c r="M49" s="122">
        <v>2043274</v>
      </c>
      <c r="N49" s="122">
        <v>17219</v>
      </c>
    </row>
    <row r="50" spans="1:14" ht="12" customHeight="1" x14ac:dyDescent="0.2">
      <c r="A50" s="25">
        <v>38</v>
      </c>
      <c r="B50" s="129" t="s">
        <v>103</v>
      </c>
      <c r="C50" s="130" t="s">
        <v>20</v>
      </c>
      <c r="D50" s="78">
        <f t="shared" si="6"/>
        <v>29657204</v>
      </c>
      <c r="E50" s="78">
        <v>7291692</v>
      </c>
      <c r="F50" s="78">
        <f t="shared" si="7"/>
        <v>16363069</v>
      </c>
      <c r="G50" s="78">
        <v>15646171</v>
      </c>
      <c r="H50" s="78">
        <v>0</v>
      </c>
      <c r="I50" s="78">
        <v>716898</v>
      </c>
      <c r="J50" s="78">
        <f t="shared" si="5"/>
        <v>6002443</v>
      </c>
      <c r="K50" s="78">
        <v>1153478</v>
      </c>
      <c r="L50" s="78">
        <v>3822837</v>
      </c>
      <c r="M50" s="122">
        <v>1021823</v>
      </c>
      <c r="N50" s="122">
        <v>4305</v>
      </c>
    </row>
    <row r="51" spans="1:14" ht="12" customHeight="1" x14ac:dyDescent="0.2">
      <c r="A51" s="25">
        <v>39</v>
      </c>
      <c r="B51" s="128" t="s">
        <v>104</v>
      </c>
      <c r="C51" s="127" t="s">
        <v>105</v>
      </c>
      <c r="D51" s="78">
        <f t="shared" si="6"/>
        <v>30062628</v>
      </c>
      <c r="E51" s="78">
        <v>2218614</v>
      </c>
      <c r="F51" s="78">
        <f t="shared" si="7"/>
        <v>23076631</v>
      </c>
      <c r="G51" s="78">
        <v>22016571</v>
      </c>
      <c r="H51" s="78">
        <v>0</v>
      </c>
      <c r="I51" s="78">
        <v>1060060</v>
      </c>
      <c r="J51" s="78">
        <f t="shared" si="5"/>
        <v>4767383</v>
      </c>
      <c r="K51" s="78">
        <v>51693</v>
      </c>
      <c r="L51" s="78">
        <v>4275648</v>
      </c>
      <c r="M51" s="122">
        <v>440042</v>
      </c>
      <c r="N51" s="122">
        <v>0</v>
      </c>
    </row>
    <row r="52" spans="1:14" ht="12" customHeight="1" x14ac:dyDescent="0.2">
      <c r="A52" s="25">
        <v>40</v>
      </c>
      <c r="B52" s="129" t="s">
        <v>106</v>
      </c>
      <c r="C52" s="130" t="s">
        <v>107</v>
      </c>
      <c r="D52" s="78">
        <f t="shared" si="6"/>
        <v>287274864</v>
      </c>
      <c r="E52" s="78">
        <v>83588572</v>
      </c>
      <c r="F52" s="78">
        <f t="shared" si="7"/>
        <v>133782274</v>
      </c>
      <c r="G52" s="78">
        <v>111210601</v>
      </c>
      <c r="H52" s="78">
        <v>17518931</v>
      </c>
      <c r="I52" s="78">
        <v>5052742</v>
      </c>
      <c r="J52" s="78">
        <f t="shared" si="5"/>
        <v>69904018</v>
      </c>
      <c r="K52" s="78">
        <v>8428467</v>
      </c>
      <c r="L52" s="78">
        <v>26334856</v>
      </c>
      <c r="M52" s="122">
        <v>33301823</v>
      </c>
      <c r="N52" s="122">
        <v>1838872</v>
      </c>
    </row>
    <row r="53" spans="1:14" ht="12" customHeight="1" x14ac:dyDescent="0.2">
      <c r="A53" s="25">
        <v>41</v>
      </c>
      <c r="B53" s="126" t="s">
        <v>108</v>
      </c>
      <c r="C53" s="127" t="s">
        <v>230</v>
      </c>
      <c r="D53" s="78">
        <f t="shared" si="6"/>
        <v>53615726</v>
      </c>
      <c r="E53" s="78">
        <v>15372733</v>
      </c>
      <c r="F53" s="78">
        <f t="shared" si="7"/>
        <v>28351530</v>
      </c>
      <c r="G53" s="78">
        <v>27116126</v>
      </c>
      <c r="H53" s="78">
        <v>0</v>
      </c>
      <c r="I53" s="78">
        <v>1235404</v>
      </c>
      <c r="J53" s="78">
        <f t="shared" si="5"/>
        <v>9891463</v>
      </c>
      <c r="K53" s="78">
        <v>2005717</v>
      </c>
      <c r="L53" s="78">
        <v>6424583</v>
      </c>
      <c r="M53" s="122">
        <v>1441791</v>
      </c>
      <c r="N53" s="122">
        <v>19372</v>
      </c>
    </row>
    <row r="54" spans="1:14" ht="12" customHeight="1" x14ac:dyDescent="0.2">
      <c r="A54" s="25">
        <v>42</v>
      </c>
      <c r="B54" s="126" t="s">
        <v>109</v>
      </c>
      <c r="C54" s="127" t="s">
        <v>2</v>
      </c>
      <c r="D54" s="78">
        <f t="shared" si="6"/>
        <v>186250599</v>
      </c>
      <c r="E54" s="78">
        <v>57772581</v>
      </c>
      <c r="F54" s="78">
        <f t="shared" si="7"/>
        <v>93201444</v>
      </c>
      <c r="G54" s="78">
        <v>89099086</v>
      </c>
      <c r="H54" s="78">
        <v>0</v>
      </c>
      <c r="I54" s="78">
        <v>4102358</v>
      </c>
      <c r="J54" s="78">
        <f t="shared" si="5"/>
        <v>35276574</v>
      </c>
      <c r="K54" s="78">
        <v>6794605</v>
      </c>
      <c r="L54" s="78">
        <v>21373188</v>
      </c>
      <c r="M54" s="122">
        <v>5661662</v>
      </c>
      <c r="N54" s="122">
        <v>1447119</v>
      </c>
    </row>
    <row r="55" spans="1:14" ht="12" customHeight="1" x14ac:dyDescent="0.2">
      <c r="A55" s="25">
        <v>43</v>
      </c>
      <c r="B55" s="129" t="s">
        <v>110</v>
      </c>
      <c r="C55" s="130" t="s">
        <v>3</v>
      </c>
      <c r="D55" s="78">
        <f t="shared" si="6"/>
        <v>41586731</v>
      </c>
      <c r="E55" s="78">
        <v>11848249</v>
      </c>
      <c r="F55" s="78">
        <f t="shared" si="7"/>
        <v>21745753</v>
      </c>
      <c r="G55" s="78">
        <v>20821128</v>
      </c>
      <c r="H55" s="78">
        <v>0</v>
      </c>
      <c r="I55" s="78">
        <v>924625</v>
      </c>
      <c r="J55" s="78">
        <f t="shared" si="5"/>
        <v>7992729</v>
      </c>
      <c r="K55" s="78">
        <v>1569563</v>
      </c>
      <c r="L55" s="78">
        <v>5137598</v>
      </c>
      <c r="M55" s="122">
        <v>1274806</v>
      </c>
      <c r="N55" s="122">
        <v>10762</v>
      </c>
    </row>
    <row r="56" spans="1:14" ht="12" customHeight="1" x14ac:dyDescent="0.2">
      <c r="A56" s="25">
        <v>44</v>
      </c>
      <c r="B56" s="129" t="s">
        <v>111</v>
      </c>
      <c r="C56" s="130" t="s">
        <v>226</v>
      </c>
      <c r="D56" s="78">
        <f t="shared" si="6"/>
        <v>65614324</v>
      </c>
      <c r="E56" s="78">
        <v>19752430</v>
      </c>
      <c r="F56" s="78">
        <f t="shared" si="7"/>
        <v>33588372</v>
      </c>
      <c r="G56" s="78">
        <v>32109540</v>
      </c>
      <c r="H56" s="78">
        <v>0</v>
      </c>
      <c r="I56" s="78">
        <v>1478832</v>
      </c>
      <c r="J56" s="78">
        <f t="shared" si="5"/>
        <v>12273522</v>
      </c>
      <c r="K56" s="78">
        <v>2346936</v>
      </c>
      <c r="L56" s="78">
        <v>7772149</v>
      </c>
      <c r="M56" s="122">
        <v>2130760</v>
      </c>
      <c r="N56" s="122">
        <v>23677</v>
      </c>
    </row>
    <row r="57" spans="1:14" ht="12" customHeight="1" x14ac:dyDescent="0.2">
      <c r="A57" s="25">
        <v>45</v>
      </c>
      <c r="B57" s="128" t="s">
        <v>112</v>
      </c>
      <c r="C57" s="127" t="s">
        <v>0</v>
      </c>
      <c r="D57" s="78">
        <f t="shared" si="6"/>
        <v>80129025</v>
      </c>
      <c r="E57" s="78">
        <v>25640733</v>
      </c>
      <c r="F57" s="78">
        <f t="shared" si="7"/>
        <v>39334162</v>
      </c>
      <c r="G57" s="78">
        <v>37610515</v>
      </c>
      <c r="H57" s="78">
        <v>0</v>
      </c>
      <c r="I57" s="78">
        <v>1723647</v>
      </c>
      <c r="J57" s="78">
        <f t="shared" si="5"/>
        <v>15154130</v>
      </c>
      <c r="K57" s="78">
        <v>2894779</v>
      </c>
      <c r="L57" s="78">
        <v>9138667</v>
      </c>
      <c r="M57" s="122">
        <v>3081940</v>
      </c>
      <c r="N57" s="122">
        <v>38744</v>
      </c>
    </row>
    <row r="58" spans="1:14" ht="12" customHeight="1" x14ac:dyDescent="0.2">
      <c r="A58" s="25">
        <v>46</v>
      </c>
      <c r="B58" s="129" t="s">
        <v>113</v>
      </c>
      <c r="C58" s="130" t="s">
        <v>4</v>
      </c>
      <c r="D58" s="78">
        <f t="shared" si="6"/>
        <v>25235729</v>
      </c>
      <c r="E58" s="78">
        <v>6590543</v>
      </c>
      <c r="F58" s="78">
        <f t="shared" si="7"/>
        <v>13973615</v>
      </c>
      <c r="G58" s="78">
        <v>13368793</v>
      </c>
      <c r="H58" s="78">
        <v>0</v>
      </c>
      <c r="I58" s="78">
        <v>604822</v>
      </c>
      <c r="J58" s="78">
        <f t="shared" si="5"/>
        <v>4671571</v>
      </c>
      <c r="K58" s="78">
        <v>912610</v>
      </c>
      <c r="L58" s="78">
        <v>3268308</v>
      </c>
      <c r="M58" s="122">
        <v>484196</v>
      </c>
      <c r="N58" s="122">
        <v>6457</v>
      </c>
    </row>
    <row r="59" spans="1:14" ht="12" customHeight="1" x14ac:dyDescent="0.2">
      <c r="A59" s="25">
        <v>47</v>
      </c>
      <c r="B59" s="128" t="s">
        <v>114</v>
      </c>
      <c r="C59" s="127" t="s">
        <v>1</v>
      </c>
      <c r="D59" s="78">
        <f t="shared" si="6"/>
        <v>55703983</v>
      </c>
      <c r="E59" s="78">
        <v>17342434</v>
      </c>
      <c r="F59" s="78">
        <f t="shared" si="7"/>
        <v>26119926</v>
      </c>
      <c r="G59" s="78">
        <v>24936523</v>
      </c>
      <c r="H59" s="78">
        <v>0</v>
      </c>
      <c r="I59" s="78">
        <v>1183403</v>
      </c>
      <c r="J59" s="78">
        <f t="shared" si="5"/>
        <v>12241623</v>
      </c>
      <c r="K59" s="78">
        <v>2032742</v>
      </c>
      <c r="L59" s="78">
        <v>6548796</v>
      </c>
      <c r="M59" s="122">
        <v>2253380</v>
      </c>
      <c r="N59" s="122">
        <v>1406705</v>
      </c>
    </row>
    <row r="60" spans="1:14" ht="12" customHeight="1" x14ac:dyDescent="0.2">
      <c r="A60" s="25">
        <v>48</v>
      </c>
      <c r="B60" s="129" t="s">
        <v>115</v>
      </c>
      <c r="C60" s="130" t="s">
        <v>227</v>
      </c>
      <c r="D60" s="78">
        <f t="shared" si="6"/>
        <v>83036002</v>
      </c>
      <c r="E60" s="78">
        <v>26932715</v>
      </c>
      <c r="F60" s="78">
        <f t="shared" si="7"/>
        <v>41084685</v>
      </c>
      <c r="G60" s="78">
        <v>39270218</v>
      </c>
      <c r="H60" s="78">
        <v>0</v>
      </c>
      <c r="I60" s="78">
        <v>1814467</v>
      </c>
      <c r="J60" s="78">
        <f t="shared" si="5"/>
        <v>15018602</v>
      </c>
      <c r="K60" s="78">
        <v>2876951</v>
      </c>
      <c r="L60" s="78">
        <v>9457181</v>
      </c>
      <c r="M60" s="122">
        <v>2665098</v>
      </c>
      <c r="N60" s="122">
        <v>19372</v>
      </c>
    </row>
    <row r="61" spans="1:14" ht="12" customHeight="1" x14ac:dyDescent="0.2">
      <c r="A61" s="25">
        <v>49</v>
      </c>
      <c r="B61" s="129" t="s">
        <v>116</v>
      </c>
      <c r="C61" s="130" t="s">
        <v>26</v>
      </c>
      <c r="D61" s="78">
        <f t="shared" si="6"/>
        <v>292685284</v>
      </c>
      <c r="E61" s="78">
        <v>92879042</v>
      </c>
      <c r="F61" s="78">
        <f t="shared" si="7"/>
        <v>138379163</v>
      </c>
      <c r="G61" s="78">
        <v>132139612</v>
      </c>
      <c r="H61" s="78">
        <v>0</v>
      </c>
      <c r="I61" s="78">
        <v>6239551</v>
      </c>
      <c r="J61" s="78">
        <f t="shared" si="5"/>
        <v>61427079</v>
      </c>
      <c r="K61" s="78">
        <v>10215071</v>
      </c>
      <c r="L61" s="78">
        <v>32278023</v>
      </c>
      <c r="M61" s="122">
        <v>16647174</v>
      </c>
      <c r="N61" s="122">
        <v>2286811</v>
      </c>
    </row>
    <row r="62" spans="1:14" ht="12" customHeight="1" x14ac:dyDescent="0.2">
      <c r="A62" s="25">
        <v>50</v>
      </c>
      <c r="B62" s="129" t="s">
        <v>117</v>
      </c>
      <c r="C62" s="130" t="s">
        <v>228</v>
      </c>
      <c r="D62" s="78">
        <f t="shared" si="6"/>
        <v>44038422</v>
      </c>
      <c r="E62" s="78">
        <v>13092826</v>
      </c>
      <c r="F62" s="78">
        <f t="shared" si="7"/>
        <v>22202124</v>
      </c>
      <c r="G62" s="78">
        <v>21229518</v>
      </c>
      <c r="H62" s="78">
        <v>0</v>
      </c>
      <c r="I62" s="78">
        <v>972606</v>
      </c>
      <c r="J62" s="78">
        <f t="shared" si="5"/>
        <v>8743472</v>
      </c>
      <c r="K62" s="78">
        <v>1611821</v>
      </c>
      <c r="L62" s="78">
        <v>5309562</v>
      </c>
      <c r="M62" s="122">
        <v>1809174</v>
      </c>
      <c r="N62" s="122">
        <v>12915</v>
      </c>
    </row>
    <row r="63" spans="1:14" ht="12" customHeight="1" x14ac:dyDescent="0.2">
      <c r="A63" s="25">
        <v>51</v>
      </c>
      <c r="B63" s="129" t="s">
        <v>232</v>
      </c>
      <c r="C63" s="130" t="s">
        <v>231</v>
      </c>
      <c r="D63" s="78">
        <f t="shared" si="6"/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f t="shared" si="5"/>
        <v>0</v>
      </c>
      <c r="K63" s="78">
        <v>0</v>
      </c>
      <c r="L63" s="78">
        <v>0</v>
      </c>
      <c r="M63" s="122">
        <v>0</v>
      </c>
      <c r="N63" s="122">
        <v>0</v>
      </c>
    </row>
    <row r="64" spans="1:14" ht="12" customHeight="1" x14ac:dyDescent="0.2">
      <c r="A64" s="25">
        <v>52</v>
      </c>
      <c r="B64" s="135" t="s">
        <v>243</v>
      </c>
      <c r="C64" s="132" t="s">
        <v>244</v>
      </c>
      <c r="D64" s="78">
        <f t="shared" si="6"/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f t="shared" si="5"/>
        <v>0</v>
      </c>
      <c r="K64" s="78">
        <v>0</v>
      </c>
      <c r="L64" s="78">
        <v>0</v>
      </c>
      <c r="M64" s="122">
        <v>0</v>
      </c>
      <c r="N64" s="122">
        <v>0</v>
      </c>
    </row>
    <row r="65" spans="1:14" ht="12" customHeight="1" x14ac:dyDescent="0.2">
      <c r="A65" s="25">
        <v>53</v>
      </c>
      <c r="B65" s="129" t="s">
        <v>118</v>
      </c>
      <c r="C65" s="130" t="s">
        <v>54</v>
      </c>
      <c r="D65" s="78">
        <f t="shared" si="6"/>
        <v>150167573</v>
      </c>
      <c r="E65" s="78">
        <v>134998464</v>
      </c>
      <c r="F65" s="78">
        <f t="shared" si="7"/>
        <v>2511687</v>
      </c>
      <c r="G65" s="78">
        <v>2511687</v>
      </c>
      <c r="H65" s="78">
        <v>0</v>
      </c>
      <c r="I65" s="78">
        <v>0</v>
      </c>
      <c r="J65" s="78">
        <f t="shared" si="5"/>
        <v>12657422</v>
      </c>
      <c r="K65" s="78">
        <v>0</v>
      </c>
      <c r="L65" s="78">
        <v>10057505</v>
      </c>
      <c r="M65" s="122">
        <v>2404047</v>
      </c>
      <c r="N65" s="122">
        <v>195870</v>
      </c>
    </row>
    <row r="66" spans="1:14" ht="12" customHeight="1" x14ac:dyDescent="0.2">
      <c r="A66" s="25">
        <v>54</v>
      </c>
      <c r="B66" s="128" t="s">
        <v>119</v>
      </c>
      <c r="C66" s="130" t="s">
        <v>305</v>
      </c>
      <c r="D66" s="78">
        <f t="shared" si="6"/>
        <v>104955325</v>
      </c>
      <c r="E66" s="78">
        <v>92499339</v>
      </c>
      <c r="F66" s="78">
        <f t="shared" si="7"/>
        <v>2963193</v>
      </c>
      <c r="G66" s="78">
        <v>2963193</v>
      </c>
      <c r="H66" s="78">
        <v>0</v>
      </c>
      <c r="I66" s="78">
        <v>0</v>
      </c>
      <c r="J66" s="78">
        <f t="shared" si="5"/>
        <v>9492793</v>
      </c>
      <c r="K66" s="78">
        <v>0</v>
      </c>
      <c r="L66" s="78">
        <v>7845252</v>
      </c>
      <c r="M66" s="122">
        <v>1447366</v>
      </c>
      <c r="N66" s="122">
        <v>200175</v>
      </c>
    </row>
    <row r="67" spans="1:14" ht="12" customHeight="1" x14ac:dyDescent="0.2">
      <c r="A67" s="25">
        <v>55</v>
      </c>
      <c r="B67" s="131" t="s">
        <v>120</v>
      </c>
      <c r="C67" s="132" t="s">
        <v>121</v>
      </c>
      <c r="D67" s="78">
        <f t="shared" si="6"/>
        <v>150573657</v>
      </c>
      <c r="E67" s="78">
        <v>131552220</v>
      </c>
      <c r="F67" s="78">
        <f t="shared" si="7"/>
        <v>1137474</v>
      </c>
      <c r="G67" s="78">
        <v>1137474</v>
      </c>
      <c r="H67" s="78">
        <v>0</v>
      </c>
      <c r="I67" s="78">
        <v>0</v>
      </c>
      <c r="J67" s="78">
        <f t="shared" si="5"/>
        <v>17883963</v>
      </c>
      <c r="K67" s="78">
        <v>4588417</v>
      </c>
      <c r="L67" s="78">
        <v>11162486</v>
      </c>
      <c r="M67" s="122">
        <v>1937190</v>
      </c>
      <c r="N67" s="122">
        <v>195870</v>
      </c>
    </row>
    <row r="68" spans="1:14" ht="12" customHeight="1" x14ac:dyDescent="0.2">
      <c r="A68" s="25">
        <v>56</v>
      </c>
      <c r="B68" s="128" t="s">
        <v>122</v>
      </c>
      <c r="C68" s="130" t="s">
        <v>306</v>
      </c>
      <c r="D68" s="78">
        <f t="shared" si="6"/>
        <v>197216331</v>
      </c>
      <c r="E68" s="78">
        <v>167191004</v>
      </c>
      <c r="F68" s="78">
        <f t="shared" si="7"/>
        <v>1997162</v>
      </c>
      <c r="G68" s="78">
        <v>1997162</v>
      </c>
      <c r="H68" s="78">
        <v>0</v>
      </c>
      <c r="I68" s="78">
        <v>0</v>
      </c>
      <c r="J68" s="78">
        <f t="shared" si="5"/>
        <v>28028165</v>
      </c>
      <c r="K68" s="78">
        <v>0</v>
      </c>
      <c r="L68" s="78">
        <v>14330068</v>
      </c>
      <c r="M68" s="122">
        <v>13407520</v>
      </c>
      <c r="N68" s="122">
        <v>290577</v>
      </c>
    </row>
    <row r="69" spans="1:14" ht="12" customHeight="1" x14ac:dyDescent="0.2">
      <c r="A69" s="25">
        <v>57</v>
      </c>
      <c r="B69" s="129" t="s">
        <v>123</v>
      </c>
      <c r="C69" s="130" t="s">
        <v>236</v>
      </c>
      <c r="D69" s="78">
        <f t="shared" si="6"/>
        <v>122951358</v>
      </c>
      <c r="E69" s="78">
        <v>104731028</v>
      </c>
      <c r="F69" s="78">
        <f t="shared" si="7"/>
        <v>1265577</v>
      </c>
      <c r="G69" s="78">
        <v>1265577</v>
      </c>
      <c r="H69" s="78">
        <v>0</v>
      </c>
      <c r="I69" s="78">
        <v>0</v>
      </c>
      <c r="J69" s="78">
        <f t="shared" si="5"/>
        <v>16954753</v>
      </c>
      <c r="K69" s="78">
        <v>2153126</v>
      </c>
      <c r="L69" s="78">
        <v>8647836</v>
      </c>
      <c r="M69" s="122">
        <v>6067694</v>
      </c>
      <c r="N69" s="122">
        <v>86097</v>
      </c>
    </row>
    <row r="70" spans="1:14" ht="12" customHeight="1" x14ac:dyDescent="0.2">
      <c r="A70" s="25">
        <v>58</v>
      </c>
      <c r="B70" s="126" t="s">
        <v>124</v>
      </c>
      <c r="C70" s="130" t="s">
        <v>307</v>
      </c>
      <c r="D70" s="78">
        <f t="shared" si="6"/>
        <v>14721388</v>
      </c>
      <c r="E70" s="78">
        <v>0</v>
      </c>
      <c r="F70" s="78">
        <f t="shared" si="7"/>
        <v>0</v>
      </c>
      <c r="G70" s="78">
        <v>0</v>
      </c>
      <c r="H70" s="78">
        <v>0</v>
      </c>
      <c r="I70" s="78">
        <v>0</v>
      </c>
      <c r="J70" s="78">
        <f t="shared" si="5"/>
        <v>14721388</v>
      </c>
      <c r="K70" s="78">
        <v>8161422</v>
      </c>
      <c r="L70" s="78">
        <v>0</v>
      </c>
      <c r="M70" s="122">
        <v>6559966</v>
      </c>
      <c r="N70" s="122">
        <v>0</v>
      </c>
    </row>
    <row r="71" spans="1:14" ht="12" customHeight="1" x14ac:dyDescent="0.2">
      <c r="A71" s="25">
        <v>59</v>
      </c>
      <c r="B71" s="126" t="s">
        <v>125</v>
      </c>
      <c r="C71" s="130" t="s">
        <v>308</v>
      </c>
      <c r="D71" s="78">
        <f t="shared" si="6"/>
        <v>9907150</v>
      </c>
      <c r="E71" s="78">
        <v>0</v>
      </c>
      <c r="F71" s="78">
        <f t="shared" si="7"/>
        <v>0</v>
      </c>
      <c r="G71" s="78">
        <v>0</v>
      </c>
      <c r="H71" s="78">
        <v>0</v>
      </c>
      <c r="I71" s="78">
        <v>0</v>
      </c>
      <c r="J71" s="78">
        <f t="shared" si="5"/>
        <v>9907150</v>
      </c>
      <c r="K71" s="78">
        <v>6701844</v>
      </c>
      <c r="L71" s="78">
        <v>0</v>
      </c>
      <c r="M71" s="122">
        <v>3205306</v>
      </c>
      <c r="N71" s="122">
        <v>0</v>
      </c>
    </row>
    <row r="72" spans="1:14" ht="12" customHeight="1" x14ac:dyDescent="0.2">
      <c r="A72" s="25">
        <v>60</v>
      </c>
      <c r="B72" s="128" t="s">
        <v>126</v>
      </c>
      <c r="C72" s="130" t="s">
        <v>309</v>
      </c>
      <c r="D72" s="78">
        <f t="shared" si="6"/>
        <v>156684956</v>
      </c>
      <c r="E72" s="78">
        <v>11685985</v>
      </c>
      <c r="F72" s="78">
        <f t="shared" si="7"/>
        <v>115432376</v>
      </c>
      <c r="G72" s="78">
        <v>110329393</v>
      </c>
      <c r="H72" s="78">
        <v>0</v>
      </c>
      <c r="I72" s="78">
        <v>5102983</v>
      </c>
      <c r="J72" s="78">
        <f t="shared" si="5"/>
        <v>29566595</v>
      </c>
      <c r="K72" s="78">
        <v>0</v>
      </c>
      <c r="L72" s="78">
        <v>20149404</v>
      </c>
      <c r="M72" s="122">
        <v>7463615</v>
      </c>
      <c r="N72" s="122">
        <v>1953576</v>
      </c>
    </row>
    <row r="73" spans="1:14" ht="12" customHeight="1" x14ac:dyDescent="0.2">
      <c r="A73" s="25">
        <v>61</v>
      </c>
      <c r="B73" s="128" t="s">
        <v>127</v>
      </c>
      <c r="C73" s="127" t="s">
        <v>53</v>
      </c>
      <c r="D73" s="78">
        <f t="shared" si="6"/>
        <v>106596906</v>
      </c>
      <c r="E73" s="78">
        <v>7103211</v>
      </c>
      <c r="F73" s="78">
        <f t="shared" si="7"/>
        <v>70399718</v>
      </c>
      <c r="G73" s="78">
        <v>67277057</v>
      </c>
      <c r="H73" s="78">
        <v>0</v>
      </c>
      <c r="I73" s="78">
        <v>3122661</v>
      </c>
      <c r="J73" s="78">
        <f t="shared" si="5"/>
        <v>29093977</v>
      </c>
      <c r="K73" s="78">
        <v>0</v>
      </c>
      <c r="L73" s="78">
        <v>12427449</v>
      </c>
      <c r="M73" s="122">
        <v>15569198</v>
      </c>
      <c r="N73" s="122">
        <v>1097330</v>
      </c>
    </row>
    <row r="74" spans="1:14" ht="12" customHeight="1" x14ac:dyDescent="0.2">
      <c r="A74" s="25">
        <v>62</v>
      </c>
      <c r="B74" s="128" t="s">
        <v>128</v>
      </c>
      <c r="C74" s="130" t="s">
        <v>310</v>
      </c>
      <c r="D74" s="78">
        <f t="shared" si="6"/>
        <v>211109355</v>
      </c>
      <c r="E74" s="78">
        <v>15427766</v>
      </c>
      <c r="F74" s="78">
        <f t="shared" si="7"/>
        <v>154002707</v>
      </c>
      <c r="G74" s="78">
        <v>147102648</v>
      </c>
      <c r="H74" s="78">
        <v>0</v>
      </c>
      <c r="I74" s="78">
        <v>6900059</v>
      </c>
      <c r="J74" s="78">
        <f t="shared" si="5"/>
        <v>41678882</v>
      </c>
      <c r="K74" s="78">
        <v>0</v>
      </c>
      <c r="L74" s="78">
        <v>27375266</v>
      </c>
      <c r="M74" s="122">
        <v>12244923</v>
      </c>
      <c r="N74" s="122">
        <v>2058693</v>
      </c>
    </row>
    <row r="75" spans="1:14" ht="12" customHeight="1" x14ac:dyDescent="0.2">
      <c r="A75" s="25">
        <v>63</v>
      </c>
      <c r="B75" s="128" t="s">
        <v>129</v>
      </c>
      <c r="C75" s="130" t="s">
        <v>311</v>
      </c>
      <c r="D75" s="78">
        <f t="shared" si="6"/>
        <v>6006994</v>
      </c>
      <c r="E75" s="78">
        <v>0</v>
      </c>
      <c r="F75" s="78">
        <f t="shared" si="7"/>
        <v>0</v>
      </c>
      <c r="G75" s="78">
        <v>0</v>
      </c>
      <c r="H75" s="78">
        <v>0</v>
      </c>
      <c r="I75" s="78">
        <v>0</v>
      </c>
      <c r="J75" s="78">
        <f t="shared" ref="J75:J135" si="8">SUM(K75:N75)</f>
        <v>6006994</v>
      </c>
      <c r="K75" s="78">
        <v>6006994</v>
      </c>
      <c r="L75" s="78">
        <v>0</v>
      </c>
      <c r="M75" s="122">
        <v>0</v>
      </c>
      <c r="N75" s="122">
        <v>0</v>
      </c>
    </row>
    <row r="76" spans="1:14" ht="12" customHeight="1" x14ac:dyDescent="0.2">
      <c r="A76" s="25">
        <v>64</v>
      </c>
      <c r="B76" s="126" t="s">
        <v>130</v>
      </c>
      <c r="C76" s="130" t="s">
        <v>312</v>
      </c>
      <c r="D76" s="78">
        <f t="shared" ref="D76:D136" si="9">E76+F76+J76</f>
        <v>6079142</v>
      </c>
      <c r="E76" s="78">
        <v>0</v>
      </c>
      <c r="F76" s="78">
        <f t="shared" ref="F76:F136" si="10">G76+H76+I76</f>
        <v>0</v>
      </c>
      <c r="G76" s="78">
        <v>0</v>
      </c>
      <c r="H76" s="78">
        <v>0</v>
      </c>
      <c r="I76" s="78">
        <v>0</v>
      </c>
      <c r="J76" s="78">
        <f t="shared" si="8"/>
        <v>6079142</v>
      </c>
      <c r="K76" s="78">
        <v>6079142</v>
      </c>
      <c r="L76" s="78">
        <v>0</v>
      </c>
      <c r="M76" s="122">
        <v>0</v>
      </c>
      <c r="N76" s="122">
        <v>0</v>
      </c>
    </row>
    <row r="77" spans="1:14" ht="12" customHeight="1" x14ac:dyDescent="0.2">
      <c r="A77" s="25">
        <v>65</v>
      </c>
      <c r="B77" s="128" t="s">
        <v>131</v>
      </c>
      <c r="C77" s="130" t="s">
        <v>313</v>
      </c>
      <c r="D77" s="78">
        <f t="shared" si="9"/>
        <v>7584336</v>
      </c>
      <c r="E77" s="78">
        <v>0</v>
      </c>
      <c r="F77" s="78">
        <f t="shared" si="10"/>
        <v>0</v>
      </c>
      <c r="G77" s="78">
        <v>0</v>
      </c>
      <c r="H77" s="78">
        <v>0</v>
      </c>
      <c r="I77" s="78">
        <v>0</v>
      </c>
      <c r="J77" s="78">
        <f t="shared" si="8"/>
        <v>7584336</v>
      </c>
      <c r="K77" s="78">
        <v>7584336</v>
      </c>
      <c r="L77" s="78">
        <v>0</v>
      </c>
      <c r="M77" s="122">
        <v>0</v>
      </c>
      <c r="N77" s="122">
        <v>0</v>
      </c>
    </row>
    <row r="78" spans="1:14" ht="12" customHeight="1" x14ac:dyDescent="0.2">
      <c r="A78" s="25">
        <v>66</v>
      </c>
      <c r="B78" s="128" t="s">
        <v>132</v>
      </c>
      <c r="C78" s="130" t="s">
        <v>314</v>
      </c>
      <c r="D78" s="78">
        <f t="shared" si="9"/>
        <v>8334138</v>
      </c>
      <c r="E78" s="78">
        <v>0</v>
      </c>
      <c r="F78" s="78">
        <f t="shared" si="10"/>
        <v>0</v>
      </c>
      <c r="G78" s="78">
        <v>0</v>
      </c>
      <c r="H78" s="78">
        <v>0</v>
      </c>
      <c r="I78" s="78">
        <v>0</v>
      </c>
      <c r="J78" s="78">
        <f t="shared" si="8"/>
        <v>8334138</v>
      </c>
      <c r="K78" s="78">
        <v>8334138</v>
      </c>
      <c r="L78" s="78">
        <v>0</v>
      </c>
      <c r="M78" s="122">
        <v>0</v>
      </c>
      <c r="N78" s="122">
        <v>0</v>
      </c>
    </row>
    <row r="79" spans="1:14" ht="12" customHeight="1" x14ac:dyDescent="0.2">
      <c r="A79" s="25">
        <v>67</v>
      </c>
      <c r="B79" s="126" t="s">
        <v>133</v>
      </c>
      <c r="C79" s="130" t="s">
        <v>315</v>
      </c>
      <c r="D79" s="78">
        <f t="shared" si="9"/>
        <v>11548121</v>
      </c>
      <c r="E79" s="78">
        <v>0</v>
      </c>
      <c r="F79" s="78">
        <f t="shared" si="10"/>
        <v>0</v>
      </c>
      <c r="G79" s="78">
        <v>0</v>
      </c>
      <c r="H79" s="78">
        <v>0</v>
      </c>
      <c r="I79" s="78">
        <v>0</v>
      </c>
      <c r="J79" s="78">
        <f t="shared" si="8"/>
        <v>11548121</v>
      </c>
      <c r="K79" s="78">
        <v>10135058</v>
      </c>
      <c r="L79" s="78">
        <v>0</v>
      </c>
      <c r="M79" s="122">
        <v>1413063</v>
      </c>
      <c r="N79" s="122">
        <v>0</v>
      </c>
    </row>
    <row r="80" spans="1:14" ht="12" customHeight="1" x14ac:dyDescent="0.2">
      <c r="A80" s="25">
        <v>68</v>
      </c>
      <c r="B80" s="126" t="s">
        <v>134</v>
      </c>
      <c r="C80" s="130" t="s">
        <v>316</v>
      </c>
      <c r="D80" s="78">
        <f t="shared" si="9"/>
        <v>7792932</v>
      </c>
      <c r="E80" s="78">
        <v>0</v>
      </c>
      <c r="F80" s="78">
        <f t="shared" si="10"/>
        <v>0</v>
      </c>
      <c r="G80" s="78">
        <v>0</v>
      </c>
      <c r="H80" s="78">
        <v>0</v>
      </c>
      <c r="I80" s="78">
        <v>0</v>
      </c>
      <c r="J80" s="78">
        <f t="shared" si="8"/>
        <v>7792932</v>
      </c>
      <c r="K80" s="78">
        <v>7792932</v>
      </c>
      <c r="L80" s="78">
        <v>0</v>
      </c>
      <c r="M80" s="122">
        <v>0</v>
      </c>
      <c r="N80" s="122">
        <v>0</v>
      </c>
    </row>
    <row r="81" spans="1:14" ht="12" customHeight="1" x14ac:dyDescent="0.2">
      <c r="A81" s="25">
        <v>69</v>
      </c>
      <c r="B81" s="126" t="s">
        <v>135</v>
      </c>
      <c r="C81" s="130" t="s">
        <v>317</v>
      </c>
      <c r="D81" s="78">
        <f t="shared" si="9"/>
        <v>6192734</v>
      </c>
      <c r="E81" s="78">
        <v>0</v>
      </c>
      <c r="F81" s="78">
        <f t="shared" si="10"/>
        <v>0</v>
      </c>
      <c r="G81" s="78">
        <v>0</v>
      </c>
      <c r="H81" s="78">
        <v>0</v>
      </c>
      <c r="I81" s="78">
        <v>0</v>
      </c>
      <c r="J81" s="78">
        <f t="shared" si="8"/>
        <v>6192734</v>
      </c>
      <c r="K81" s="78">
        <v>6192734</v>
      </c>
      <c r="L81" s="78">
        <v>0</v>
      </c>
      <c r="M81" s="122">
        <v>0</v>
      </c>
      <c r="N81" s="122">
        <v>0</v>
      </c>
    </row>
    <row r="82" spans="1:14" ht="12" customHeight="1" x14ac:dyDescent="0.2">
      <c r="A82" s="25">
        <v>70</v>
      </c>
      <c r="B82" s="129" t="s">
        <v>136</v>
      </c>
      <c r="C82" s="130" t="s">
        <v>137</v>
      </c>
      <c r="D82" s="78">
        <f t="shared" si="9"/>
        <v>226337611</v>
      </c>
      <c r="E82" s="78">
        <v>89362232</v>
      </c>
      <c r="F82" s="78">
        <f t="shared" si="10"/>
        <v>87370058</v>
      </c>
      <c r="G82" s="78">
        <v>83443874</v>
      </c>
      <c r="H82" s="78">
        <v>0</v>
      </c>
      <c r="I82" s="78">
        <v>3926184</v>
      </c>
      <c r="J82" s="78">
        <f t="shared" si="8"/>
        <v>49605321</v>
      </c>
      <c r="K82" s="78">
        <v>6707432</v>
      </c>
      <c r="L82" s="78">
        <v>21452277</v>
      </c>
      <c r="M82" s="122">
        <v>19808612</v>
      </c>
      <c r="N82" s="122">
        <v>1637000</v>
      </c>
    </row>
    <row r="83" spans="1:14" ht="12" customHeight="1" x14ac:dyDescent="0.2">
      <c r="A83" s="25">
        <v>71</v>
      </c>
      <c r="B83" s="126" t="s">
        <v>138</v>
      </c>
      <c r="C83" s="130" t="s">
        <v>318</v>
      </c>
      <c r="D83" s="78">
        <f t="shared" si="9"/>
        <v>310058938</v>
      </c>
      <c r="E83" s="78">
        <v>41441747</v>
      </c>
      <c r="F83" s="78">
        <f t="shared" si="10"/>
        <v>205838353</v>
      </c>
      <c r="G83" s="78">
        <v>196515825</v>
      </c>
      <c r="H83" s="78">
        <v>0</v>
      </c>
      <c r="I83" s="78">
        <v>9322528</v>
      </c>
      <c r="J83" s="78">
        <f t="shared" si="8"/>
        <v>62778838</v>
      </c>
      <c r="K83" s="78">
        <v>0</v>
      </c>
      <c r="L83" s="78">
        <v>37390041</v>
      </c>
      <c r="M83" s="122">
        <v>23148109</v>
      </c>
      <c r="N83" s="122">
        <v>2240688</v>
      </c>
    </row>
    <row r="84" spans="1:14" ht="12" customHeight="1" x14ac:dyDescent="0.2">
      <c r="A84" s="25">
        <v>72</v>
      </c>
      <c r="B84" s="129" t="s">
        <v>139</v>
      </c>
      <c r="C84" s="130" t="s">
        <v>36</v>
      </c>
      <c r="D84" s="78">
        <f t="shared" si="9"/>
        <v>180728428</v>
      </c>
      <c r="E84" s="78">
        <v>12089816</v>
      </c>
      <c r="F84" s="78">
        <f t="shared" si="10"/>
        <v>122758321</v>
      </c>
      <c r="G84" s="78">
        <v>117323508</v>
      </c>
      <c r="H84" s="78">
        <v>0</v>
      </c>
      <c r="I84" s="78">
        <v>5434813</v>
      </c>
      <c r="J84" s="78">
        <f t="shared" si="8"/>
        <v>45880291</v>
      </c>
      <c r="K84" s="78">
        <v>4678776</v>
      </c>
      <c r="L84" s="78">
        <v>21039871</v>
      </c>
      <c r="M84" s="122">
        <v>18077379</v>
      </c>
      <c r="N84" s="122">
        <v>2084265</v>
      </c>
    </row>
    <row r="85" spans="1:14" ht="12" customHeight="1" x14ac:dyDescent="0.2">
      <c r="A85" s="25">
        <v>73</v>
      </c>
      <c r="B85" s="131" t="s">
        <v>140</v>
      </c>
      <c r="C85" s="132" t="s">
        <v>38</v>
      </c>
      <c r="D85" s="78">
        <f t="shared" si="9"/>
        <v>105523333</v>
      </c>
      <c r="E85" s="78">
        <v>7655072</v>
      </c>
      <c r="F85" s="78">
        <f t="shared" si="10"/>
        <v>75773785</v>
      </c>
      <c r="G85" s="78">
        <v>72395089</v>
      </c>
      <c r="H85" s="78">
        <v>0</v>
      </c>
      <c r="I85" s="78">
        <v>3378696</v>
      </c>
      <c r="J85" s="78">
        <f t="shared" si="8"/>
        <v>22094476</v>
      </c>
      <c r="K85" s="78">
        <v>3753425</v>
      </c>
      <c r="L85" s="78">
        <v>13945264</v>
      </c>
      <c r="M85" s="122">
        <v>4395787</v>
      </c>
      <c r="N85" s="122">
        <v>0</v>
      </c>
    </row>
    <row r="86" spans="1:14" ht="12" customHeight="1" x14ac:dyDescent="0.2">
      <c r="A86" s="25">
        <v>74</v>
      </c>
      <c r="B86" s="126" t="s">
        <v>141</v>
      </c>
      <c r="C86" s="130" t="s">
        <v>37</v>
      </c>
      <c r="D86" s="78">
        <f t="shared" si="9"/>
        <v>389363989</v>
      </c>
      <c r="E86" s="78">
        <v>20073145</v>
      </c>
      <c r="F86" s="78">
        <f t="shared" si="10"/>
        <v>304510077</v>
      </c>
      <c r="G86" s="78">
        <v>192051051</v>
      </c>
      <c r="H86" s="78">
        <v>102314544</v>
      </c>
      <c r="I86" s="78">
        <v>10144482</v>
      </c>
      <c r="J86" s="78">
        <f t="shared" si="8"/>
        <v>64780767</v>
      </c>
      <c r="K86" s="78">
        <v>5481681</v>
      </c>
      <c r="L86" s="78">
        <v>35137613</v>
      </c>
      <c r="M86" s="122">
        <v>21727597</v>
      </c>
      <c r="N86" s="122">
        <v>2433876</v>
      </c>
    </row>
    <row r="87" spans="1:14" ht="12" customHeight="1" x14ac:dyDescent="0.2">
      <c r="A87" s="25">
        <v>75</v>
      </c>
      <c r="B87" s="131" t="s">
        <v>142</v>
      </c>
      <c r="C87" s="132" t="s">
        <v>52</v>
      </c>
      <c r="D87" s="78">
        <f t="shared" si="9"/>
        <v>113818397</v>
      </c>
      <c r="E87" s="78">
        <v>93617595</v>
      </c>
      <c r="F87" s="78">
        <f t="shared" si="10"/>
        <v>2274379</v>
      </c>
      <c r="G87" s="78">
        <v>2274379</v>
      </c>
      <c r="H87" s="78">
        <v>0</v>
      </c>
      <c r="I87" s="78">
        <v>0</v>
      </c>
      <c r="J87" s="78">
        <f t="shared" si="8"/>
        <v>17926423</v>
      </c>
      <c r="K87" s="78">
        <v>0</v>
      </c>
      <c r="L87" s="78">
        <v>8219665</v>
      </c>
      <c r="M87" s="122">
        <v>9599137</v>
      </c>
      <c r="N87" s="122">
        <v>107621</v>
      </c>
    </row>
    <row r="88" spans="1:14" ht="12" customHeight="1" x14ac:dyDescent="0.2">
      <c r="A88" s="25">
        <v>76</v>
      </c>
      <c r="B88" s="126" t="s">
        <v>143</v>
      </c>
      <c r="C88" s="130" t="s">
        <v>319</v>
      </c>
      <c r="D88" s="78">
        <f t="shared" si="9"/>
        <v>266211468</v>
      </c>
      <c r="E88" s="78">
        <v>15976888</v>
      </c>
      <c r="F88" s="78">
        <f t="shared" si="10"/>
        <v>161408756</v>
      </c>
      <c r="G88" s="78">
        <v>153820545</v>
      </c>
      <c r="H88" s="78">
        <v>0</v>
      </c>
      <c r="I88" s="78">
        <v>7588211</v>
      </c>
      <c r="J88" s="78">
        <f t="shared" si="8"/>
        <v>88825824</v>
      </c>
      <c r="K88" s="78">
        <v>1093346</v>
      </c>
      <c r="L88" s="78">
        <v>27829868</v>
      </c>
      <c r="M88" s="122">
        <v>57379388</v>
      </c>
      <c r="N88" s="122">
        <v>2523222</v>
      </c>
    </row>
    <row r="89" spans="1:14" ht="12" customHeight="1" x14ac:dyDescent="0.2">
      <c r="A89" s="25">
        <v>77</v>
      </c>
      <c r="B89" s="131" t="s">
        <v>144</v>
      </c>
      <c r="C89" s="10" t="s">
        <v>360</v>
      </c>
      <c r="D89" s="78">
        <f t="shared" si="9"/>
        <v>12957138</v>
      </c>
      <c r="E89" s="78">
        <v>0</v>
      </c>
      <c r="F89" s="78">
        <f t="shared" si="10"/>
        <v>0</v>
      </c>
      <c r="G89" s="78">
        <v>0</v>
      </c>
      <c r="H89" s="78">
        <v>0</v>
      </c>
      <c r="I89" s="78">
        <v>0</v>
      </c>
      <c r="J89" s="78">
        <f t="shared" si="8"/>
        <v>12957138</v>
      </c>
      <c r="K89" s="78">
        <v>0</v>
      </c>
      <c r="L89" s="78">
        <v>0</v>
      </c>
      <c r="M89" s="122">
        <v>12957138</v>
      </c>
      <c r="N89" s="122">
        <v>0</v>
      </c>
    </row>
    <row r="90" spans="1:14" ht="12" customHeight="1" x14ac:dyDescent="0.2">
      <c r="A90" s="25">
        <v>78</v>
      </c>
      <c r="B90" s="128" t="s">
        <v>145</v>
      </c>
      <c r="C90" s="136" t="s">
        <v>272</v>
      </c>
      <c r="D90" s="78">
        <f t="shared" si="9"/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f t="shared" si="8"/>
        <v>0</v>
      </c>
      <c r="K90" s="78">
        <v>0</v>
      </c>
      <c r="L90" s="78">
        <v>0</v>
      </c>
      <c r="M90" s="122">
        <v>0</v>
      </c>
      <c r="N90" s="122">
        <v>0</v>
      </c>
    </row>
    <row r="91" spans="1:14" ht="22.5" customHeight="1" x14ac:dyDescent="0.2">
      <c r="A91" s="169">
        <v>79</v>
      </c>
      <c r="B91" s="215" t="s">
        <v>146</v>
      </c>
      <c r="C91" s="130" t="s">
        <v>259</v>
      </c>
      <c r="D91" s="78">
        <f t="shared" si="9"/>
        <v>16076498</v>
      </c>
      <c r="E91" s="78">
        <v>908331</v>
      </c>
      <c r="F91" s="78">
        <f t="shared" ref="F91" si="11">F92+F93+F94</f>
        <v>6935121</v>
      </c>
      <c r="G91" s="78">
        <v>6532228</v>
      </c>
      <c r="H91" s="78">
        <v>0</v>
      </c>
      <c r="I91" s="78">
        <v>402893</v>
      </c>
      <c r="J91" s="78">
        <f t="shared" si="8"/>
        <v>8233046</v>
      </c>
      <c r="K91" s="78">
        <v>0</v>
      </c>
      <c r="L91" s="78">
        <v>1485367</v>
      </c>
      <c r="M91" s="78">
        <v>6747679</v>
      </c>
      <c r="N91" s="78">
        <v>0</v>
      </c>
    </row>
    <row r="92" spans="1:14" ht="36" customHeight="1" x14ac:dyDescent="0.2">
      <c r="A92" s="170"/>
      <c r="B92" s="216"/>
      <c r="C92" s="10" t="s">
        <v>358</v>
      </c>
      <c r="D92" s="78">
        <f t="shared" si="9"/>
        <v>11813130</v>
      </c>
      <c r="E92" s="78">
        <v>908331</v>
      </c>
      <c r="F92" s="78">
        <f t="shared" si="10"/>
        <v>6935121</v>
      </c>
      <c r="G92" s="78">
        <v>6532228</v>
      </c>
      <c r="H92" s="78">
        <v>0</v>
      </c>
      <c r="I92" s="78">
        <v>402893</v>
      </c>
      <c r="J92" s="78">
        <f t="shared" si="8"/>
        <v>3969678</v>
      </c>
      <c r="K92" s="78">
        <v>0</v>
      </c>
      <c r="L92" s="78">
        <v>1485367</v>
      </c>
      <c r="M92" s="122">
        <v>2484311</v>
      </c>
      <c r="N92" s="122">
        <v>0</v>
      </c>
    </row>
    <row r="93" spans="1:14" ht="25.5" customHeight="1" x14ac:dyDescent="0.2">
      <c r="A93" s="170"/>
      <c r="B93" s="216"/>
      <c r="C93" s="10" t="s">
        <v>260</v>
      </c>
      <c r="D93" s="78">
        <f t="shared" si="9"/>
        <v>2455128</v>
      </c>
      <c r="E93" s="78">
        <v>0</v>
      </c>
      <c r="F93" s="78">
        <f t="shared" si="10"/>
        <v>0</v>
      </c>
      <c r="G93" s="78">
        <v>0</v>
      </c>
      <c r="H93" s="78">
        <v>0</v>
      </c>
      <c r="I93" s="78">
        <v>0</v>
      </c>
      <c r="J93" s="78">
        <f t="shared" si="8"/>
        <v>2455128</v>
      </c>
      <c r="K93" s="78">
        <v>0</v>
      </c>
      <c r="L93" s="78">
        <v>0</v>
      </c>
      <c r="M93" s="122">
        <v>2455128</v>
      </c>
      <c r="N93" s="122">
        <v>0</v>
      </c>
    </row>
    <row r="94" spans="1:14" ht="38.25" customHeight="1" x14ac:dyDescent="0.2">
      <c r="A94" s="171"/>
      <c r="B94" s="217"/>
      <c r="C94" s="85" t="s">
        <v>359</v>
      </c>
      <c r="D94" s="78">
        <f t="shared" si="9"/>
        <v>1808240</v>
      </c>
      <c r="E94" s="78">
        <v>0</v>
      </c>
      <c r="F94" s="78">
        <f t="shared" si="10"/>
        <v>0</v>
      </c>
      <c r="G94" s="78">
        <v>0</v>
      </c>
      <c r="H94" s="78">
        <v>0</v>
      </c>
      <c r="I94" s="78">
        <v>0</v>
      </c>
      <c r="J94" s="78">
        <f t="shared" si="8"/>
        <v>1808240</v>
      </c>
      <c r="K94" s="78">
        <v>0</v>
      </c>
      <c r="L94" s="78">
        <v>0</v>
      </c>
      <c r="M94" s="122">
        <v>1808240</v>
      </c>
      <c r="N94" s="122">
        <v>0</v>
      </c>
    </row>
    <row r="95" spans="1:14" ht="12" customHeight="1" x14ac:dyDescent="0.2">
      <c r="A95" s="25">
        <v>80</v>
      </c>
      <c r="B95" s="128" t="s">
        <v>147</v>
      </c>
      <c r="C95" s="127" t="s">
        <v>51</v>
      </c>
      <c r="D95" s="78">
        <f t="shared" si="9"/>
        <v>1734651</v>
      </c>
      <c r="E95" s="78">
        <v>0</v>
      </c>
      <c r="F95" s="78">
        <f t="shared" si="10"/>
        <v>0</v>
      </c>
      <c r="G95" s="78">
        <v>0</v>
      </c>
      <c r="H95" s="78">
        <v>0</v>
      </c>
      <c r="I95" s="78">
        <v>0</v>
      </c>
      <c r="J95" s="78">
        <f t="shared" si="8"/>
        <v>1734651</v>
      </c>
      <c r="K95" s="78">
        <v>0</v>
      </c>
      <c r="L95" s="78">
        <v>0</v>
      </c>
      <c r="M95" s="122">
        <v>1734651</v>
      </c>
      <c r="N95" s="122">
        <v>0</v>
      </c>
    </row>
    <row r="96" spans="1:14" ht="12" customHeight="1" x14ac:dyDescent="0.2">
      <c r="A96" s="25">
        <v>81</v>
      </c>
      <c r="B96" s="128" t="s">
        <v>148</v>
      </c>
      <c r="C96" s="132" t="s">
        <v>149</v>
      </c>
      <c r="D96" s="78">
        <f t="shared" si="9"/>
        <v>10093048</v>
      </c>
      <c r="E96" s="78">
        <v>756089</v>
      </c>
      <c r="F96" s="78">
        <f t="shared" si="10"/>
        <v>7430658</v>
      </c>
      <c r="G96" s="78">
        <v>7106991</v>
      </c>
      <c r="H96" s="78">
        <v>0</v>
      </c>
      <c r="I96" s="78">
        <v>323667</v>
      </c>
      <c r="J96" s="78">
        <f t="shared" si="8"/>
        <v>1906301</v>
      </c>
      <c r="K96" s="78">
        <v>156108</v>
      </c>
      <c r="L96" s="78">
        <v>1361921</v>
      </c>
      <c r="M96" s="122">
        <v>388272</v>
      </c>
      <c r="N96" s="122">
        <v>0</v>
      </c>
    </row>
    <row r="97" spans="1:14" ht="12" customHeight="1" x14ac:dyDescent="0.2">
      <c r="A97" s="25">
        <v>82</v>
      </c>
      <c r="B97" s="129" t="s">
        <v>150</v>
      </c>
      <c r="C97" s="130" t="s">
        <v>151</v>
      </c>
      <c r="D97" s="78">
        <f t="shared" si="9"/>
        <v>58462307</v>
      </c>
      <c r="E97" s="78">
        <v>4168209</v>
      </c>
      <c r="F97" s="78">
        <f t="shared" si="10"/>
        <v>42266839</v>
      </c>
      <c r="G97" s="78">
        <v>40370247</v>
      </c>
      <c r="H97" s="78">
        <v>0</v>
      </c>
      <c r="I97" s="78">
        <v>1896592</v>
      </c>
      <c r="J97" s="78">
        <f t="shared" si="8"/>
        <v>12027259</v>
      </c>
      <c r="K97" s="78">
        <v>2102027</v>
      </c>
      <c r="L97" s="78">
        <v>7256807</v>
      </c>
      <c r="M97" s="122">
        <v>2668425</v>
      </c>
      <c r="N97" s="122">
        <v>0</v>
      </c>
    </row>
    <row r="98" spans="1:14" ht="12" customHeight="1" x14ac:dyDescent="0.2">
      <c r="A98" s="25">
        <v>83</v>
      </c>
      <c r="B98" s="128" t="s">
        <v>152</v>
      </c>
      <c r="C98" s="127" t="s">
        <v>28</v>
      </c>
      <c r="D98" s="78">
        <f t="shared" si="9"/>
        <v>37103538</v>
      </c>
      <c r="E98" s="78">
        <v>11815087</v>
      </c>
      <c r="F98" s="78">
        <f t="shared" si="10"/>
        <v>18217303</v>
      </c>
      <c r="G98" s="78">
        <v>17416348</v>
      </c>
      <c r="H98" s="78">
        <v>0</v>
      </c>
      <c r="I98" s="78">
        <v>800955</v>
      </c>
      <c r="J98" s="78">
        <f t="shared" si="8"/>
        <v>7071148</v>
      </c>
      <c r="K98" s="78">
        <v>1214008</v>
      </c>
      <c r="L98" s="78">
        <v>4478940</v>
      </c>
      <c r="M98" s="122">
        <v>1360981</v>
      </c>
      <c r="N98" s="122">
        <v>17219</v>
      </c>
    </row>
    <row r="99" spans="1:14" ht="12" customHeight="1" x14ac:dyDescent="0.2">
      <c r="A99" s="25">
        <v>84</v>
      </c>
      <c r="B99" s="129" t="s">
        <v>153</v>
      </c>
      <c r="C99" s="130" t="s">
        <v>12</v>
      </c>
      <c r="D99" s="78">
        <f t="shared" si="9"/>
        <v>39307105</v>
      </c>
      <c r="E99" s="78">
        <v>13857512</v>
      </c>
      <c r="F99" s="78">
        <f t="shared" si="10"/>
        <v>18249111</v>
      </c>
      <c r="G99" s="78">
        <v>17436562</v>
      </c>
      <c r="H99" s="78">
        <v>0</v>
      </c>
      <c r="I99" s="78">
        <v>812549</v>
      </c>
      <c r="J99" s="78">
        <f t="shared" si="8"/>
        <v>7200482</v>
      </c>
      <c r="K99" s="78">
        <v>1435971</v>
      </c>
      <c r="L99" s="78">
        <v>4615091</v>
      </c>
      <c r="M99" s="122">
        <v>1140810</v>
      </c>
      <c r="N99" s="122">
        <v>8610</v>
      </c>
    </row>
    <row r="100" spans="1:14" ht="12" customHeight="1" x14ac:dyDescent="0.2">
      <c r="A100" s="25">
        <v>85</v>
      </c>
      <c r="B100" s="129" t="s">
        <v>154</v>
      </c>
      <c r="C100" s="130" t="s">
        <v>27</v>
      </c>
      <c r="D100" s="78">
        <f t="shared" si="9"/>
        <v>110794522</v>
      </c>
      <c r="E100" s="78">
        <v>37534663</v>
      </c>
      <c r="F100" s="78">
        <f t="shared" si="10"/>
        <v>51762428</v>
      </c>
      <c r="G100" s="78">
        <v>49510286</v>
      </c>
      <c r="H100" s="78">
        <v>0</v>
      </c>
      <c r="I100" s="78">
        <v>2252142</v>
      </c>
      <c r="J100" s="78">
        <f t="shared" si="8"/>
        <v>21497431</v>
      </c>
      <c r="K100" s="78">
        <v>3853544</v>
      </c>
      <c r="L100" s="78">
        <v>12138012</v>
      </c>
      <c r="M100" s="122">
        <v>4414636</v>
      </c>
      <c r="N100" s="122">
        <v>1091239</v>
      </c>
    </row>
    <row r="101" spans="1:14" ht="12" customHeight="1" x14ac:dyDescent="0.2">
      <c r="A101" s="25">
        <v>86</v>
      </c>
      <c r="B101" s="128" t="s">
        <v>155</v>
      </c>
      <c r="C101" s="132" t="s">
        <v>45</v>
      </c>
      <c r="D101" s="78">
        <f t="shared" si="9"/>
        <v>48034830</v>
      </c>
      <c r="E101" s="78">
        <v>16755786</v>
      </c>
      <c r="F101" s="78">
        <f t="shared" si="10"/>
        <v>22147460</v>
      </c>
      <c r="G101" s="78">
        <v>21167764</v>
      </c>
      <c r="H101" s="78">
        <v>0</v>
      </c>
      <c r="I101" s="78">
        <v>979696</v>
      </c>
      <c r="J101" s="78">
        <f t="shared" si="8"/>
        <v>9131584</v>
      </c>
      <c r="K101" s="78">
        <v>1704438</v>
      </c>
      <c r="L101" s="78">
        <v>5569946</v>
      </c>
      <c r="M101" s="122">
        <v>1850743</v>
      </c>
      <c r="N101" s="122">
        <v>6457</v>
      </c>
    </row>
    <row r="102" spans="1:14" ht="12" customHeight="1" x14ac:dyDescent="0.2">
      <c r="A102" s="25">
        <v>87</v>
      </c>
      <c r="B102" s="128" t="s">
        <v>156</v>
      </c>
      <c r="C102" s="127" t="s">
        <v>33</v>
      </c>
      <c r="D102" s="78">
        <f t="shared" si="9"/>
        <v>57703628</v>
      </c>
      <c r="E102" s="78">
        <v>15570655</v>
      </c>
      <c r="F102" s="78">
        <f t="shared" si="10"/>
        <v>28362368</v>
      </c>
      <c r="G102" s="78">
        <v>27103495</v>
      </c>
      <c r="H102" s="78">
        <v>0</v>
      </c>
      <c r="I102" s="78">
        <v>1258873</v>
      </c>
      <c r="J102" s="78">
        <f t="shared" si="8"/>
        <v>13770605</v>
      </c>
      <c r="K102" s="78">
        <v>2028899</v>
      </c>
      <c r="L102" s="78">
        <v>6433594</v>
      </c>
      <c r="M102" s="122">
        <v>4156852</v>
      </c>
      <c r="N102" s="122">
        <v>1151260</v>
      </c>
    </row>
    <row r="103" spans="1:14" ht="12" customHeight="1" x14ac:dyDescent="0.2">
      <c r="A103" s="25">
        <v>88</v>
      </c>
      <c r="B103" s="126" t="s">
        <v>157</v>
      </c>
      <c r="C103" s="127" t="s">
        <v>29</v>
      </c>
      <c r="D103" s="78">
        <f t="shared" si="9"/>
        <v>131693725</v>
      </c>
      <c r="E103" s="78">
        <v>48275970</v>
      </c>
      <c r="F103" s="78">
        <f t="shared" si="10"/>
        <v>60335809</v>
      </c>
      <c r="G103" s="78">
        <v>57707827</v>
      </c>
      <c r="H103" s="78">
        <v>0</v>
      </c>
      <c r="I103" s="78">
        <v>2627982</v>
      </c>
      <c r="J103" s="78">
        <f t="shared" si="8"/>
        <v>23081946</v>
      </c>
      <c r="K103" s="78">
        <v>4772925</v>
      </c>
      <c r="L103" s="78">
        <v>14986664</v>
      </c>
      <c r="M103" s="122">
        <v>2089073</v>
      </c>
      <c r="N103" s="122">
        <v>1233284</v>
      </c>
    </row>
    <row r="104" spans="1:14" ht="12" customHeight="1" x14ac:dyDescent="0.2">
      <c r="A104" s="25">
        <v>89</v>
      </c>
      <c r="B104" s="126" t="s">
        <v>158</v>
      </c>
      <c r="C104" s="127" t="s">
        <v>30</v>
      </c>
      <c r="D104" s="78">
        <f t="shared" si="9"/>
        <v>105877286</v>
      </c>
      <c r="E104" s="78">
        <v>36484586</v>
      </c>
      <c r="F104" s="78">
        <f t="shared" si="10"/>
        <v>47754510</v>
      </c>
      <c r="G104" s="78">
        <v>45638613</v>
      </c>
      <c r="H104" s="78">
        <v>0</v>
      </c>
      <c r="I104" s="78">
        <v>2115897</v>
      </c>
      <c r="J104" s="78">
        <f t="shared" si="8"/>
        <v>21638190</v>
      </c>
      <c r="K104" s="78">
        <v>3608968</v>
      </c>
      <c r="L104" s="78">
        <v>12001672</v>
      </c>
      <c r="M104" s="122">
        <v>4827544</v>
      </c>
      <c r="N104" s="122">
        <v>1200006</v>
      </c>
    </row>
    <row r="105" spans="1:14" ht="12" customHeight="1" x14ac:dyDescent="0.2">
      <c r="A105" s="25">
        <v>90</v>
      </c>
      <c r="B105" s="129" t="s">
        <v>159</v>
      </c>
      <c r="C105" s="130" t="s">
        <v>14</v>
      </c>
      <c r="D105" s="78">
        <f t="shared" si="9"/>
        <v>35862085</v>
      </c>
      <c r="E105" s="78">
        <v>10966163</v>
      </c>
      <c r="F105" s="78">
        <f t="shared" si="10"/>
        <v>17178578</v>
      </c>
      <c r="G105" s="78">
        <v>16439458</v>
      </c>
      <c r="H105" s="78">
        <v>0</v>
      </c>
      <c r="I105" s="78">
        <v>739120</v>
      </c>
      <c r="J105" s="78">
        <f t="shared" si="8"/>
        <v>7717344</v>
      </c>
      <c r="K105" s="78">
        <v>1317055</v>
      </c>
      <c r="L105" s="78">
        <v>4195165</v>
      </c>
      <c r="M105" s="122">
        <v>1307798</v>
      </c>
      <c r="N105" s="122">
        <v>897326</v>
      </c>
    </row>
    <row r="106" spans="1:14" ht="12" customHeight="1" x14ac:dyDescent="0.2">
      <c r="A106" s="25">
        <v>91</v>
      </c>
      <c r="B106" s="131" t="s">
        <v>160</v>
      </c>
      <c r="C106" s="132" t="s">
        <v>31</v>
      </c>
      <c r="D106" s="78">
        <f t="shared" si="9"/>
        <v>55612401</v>
      </c>
      <c r="E106" s="78">
        <v>18710711</v>
      </c>
      <c r="F106" s="78">
        <f t="shared" si="10"/>
        <v>26246316</v>
      </c>
      <c r="G106" s="78">
        <v>25081115</v>
      </c>
      <c r="H106" s="78">
        <v>0</v>
      </c>
      <c r="I106" s="78">
        <v>1165201</v>
      </c>
      <c r="J106" s="78">
        <f t="shared" si="8"/>
        <v>10655374</v>
      </c>
      <c r="K106" s="78">
        <v>2030919</v>
      </c>
      <c r="L106" s="78">
        <v>6610042</v>
      </c>
      <c r="M106" s="122">
        <v>1997194</v>
      </c>
      <c r="N106" s="122">
        <v>17219</v>
      </c>
    </row>
    <row r="107" spans="1:14" ht="12" customHeight="1" x14ac:dyDescent="0.2">
      <c r="A107" s="25">
        <v>92</v>
      </c>
      <c r="B107" s="126" t="s">
        <v>161</v>
      </c>
      <c r="C107" s="127" t="s">
        <v>15</v>
      </c>
      <c r="D107" s="78">
        <f t="shared" si="9"/>
        <v>52304896</v>
      </c>
      <c r="E107" s="78">
        <v>17429699</v>
      </c>
      <c r="F107" s="78">
        <f t="shared" si="10"/>
        <v>24753236</v>
      </c>
      <c r="G107" s="78">
        <v>23660498</v>
      </c>
      <c r="H107" s="78">
        <v>0</v>
      </c>
      <c r="I107" s="78">
        <v>1092738</v>
      </c>
      <c r="J107" s="78">
        <f t="shared" si="8"/>
        <v>10121961</v>
      </c>
      <c r="K107" s="78">
        <v>1980145</v>
      </c>
      <c r="L107" s="78">
        <v>6206874</v>
      </c>
      <c r="M107" s="122">
        <v>1926332</v>
      </c>
      <c r="N107" s="122">
        <v>8610</v>
      </c>
    </row>
    <row r="108" spans="1:14" ht="12" customHeight="1" x14ac:dyDescent="0.2">
      <c r="A108" s="25">
        <v>93</v>
      </c>
      <c r="B108" s="128" t="s">
        <v>162</v>
      </c>
      <c r="C108" s="127" t="s">
        <v>13</v>
      </c>
      <c r="D108" s="78">
        <f t="shared" si="9"/>
        <v>76481598</v>
      </c>
      <c r="E108" s="78">
        <v>25516685</v>
      </c>
      <c r="F108" s="78">
        <f t="shared" si="10"/>
        <v>29930571</v>
      </c>
      <c r="G108" s="78">
        <v>28617546</v>
      </c>
      <c r="H108" s="78">
        <v>0</v>
      </c>
      <c r="I108" s="78">
        <v>1313025</v>
      </c>
      <c r="J108" s="78">
        <f t="shared" si="8"/>
        <v>21034342</v>
      </c>
      <c r="K108" s="78">
        <v>2397104</v>
      </c>
      <c r="L108" s="78">
        <v>7651119</v>
      </c>
      <c r="M108" s="122">
        <v>9981568</v>
      </c>
      <c r="N108" s="122">
        <v>1004551</v>
      </c>
    </row>
    <row r="109" spans="1:14" ht="12" customHeight="1" x14ac:dyDescent="0.2">
      <c r="A109" s="25">
        <v>94</v>
      </c>
      <c r="B109" s="129" t="s">
        <v>163</v>
      </c>
      <c r="C109" s="130" t="s">
        <v>32</v>
      </c>
      <c r="D109" s="78">
        <f t="shared" si="9"/>
        <v>42199035</v>
      </c>
      <c r="E109" s="78">
        <v>14249019</v>
      </c>
      <c r="F109" s="78">
        <f t="shared" si="10"/>
        <v>19341167</v>
      </c>
      <c r="G109" s="78">
        <v>18500599</v>
      </c>
      <c r="H109" s="78">
        <v>0</v>
      </c>
      <c r="I109" s="78">
        <v>840568</v>
      </c>
      <c r="J109" s="78">
        <f t="shared" si="8"/>
        <v>8608849</v>
      </c>
      <c r="K109" s="78">
        <v>1535666</v>
      </c>
      <c r="L109" s="78">
        <v>4828962</v>
      </c>
      <c r="M109" s="122">
        <v>2218392</v>
      </c>
      <c r="N109" s="122">
        <v>25829</v>
      </c>
    </row>
    <row r="110" spans="1:14" ht="12" customHeight="1" x14ac:dyDescent="0.2">
      <c r="A110" s="25">
        <v>95</v>
      </c>
      <c r="B110" s="129" t="s">
        <v>164</v>
      </c>
      <c r="C110" s="130" t="s">
        <v>55</v>
      </c>
      <c r="D110" s="78">
        <f t="shared" si="9"/>
        <v>59257538</v>
      </c>
      <c r="E110" s="78">
        <v>17846018</v>
      </c>
      <c r="F110" s="78">
        <f t="shared" si="10"/>
        <v>29043211</v>
      </c>
      <c r="G110" s="78">
        <v>27755306</v>
      </c>
      <c r="H110" s="78">
        <v>0</v>
      </c>
      <c r="I110" s="78">
        <v>1287905</v>
      </c>
      <c r="J110" s="78">
        <f t="shared" si="8"/>
        <v>12368309</v>
      </c>
      <c r="K110" s="78">
        <v>2103722</v>
      </c>
      <c r="L110" s="78">
        <v>6823076</v>
      </c>
      <c r="M110" s="122">
        <v>2094762</v>
      </c>
      <c r="N110" s="122">
        <v>1346749</v>
      </c>
    </row>
    <row r="111" spans="1:14" ht="12" customHeight="1" x14ac:dyDescent="0.2">
      <c r="A111" s="25">
        <v>96</v>
      </c>
      <c r="B111" s="126" t="s">
        <v>165</v>
      </c>
      <c r="C111" s="127" t="s">
        <v>34</v>
      </c>
      <c r="D111" s="78">
        <f t="shared" si="9"/>
        <v>103504280</v>
      </c>
      <c r="E111" s="78">
        <v>34390915</v>
      </c>
      <c r="F111" s="78">
        <f t="shared" si="10"/>
        <v>50302054</v>
      </c>
      <c r="G111" s="78">
        <v>48077931</v>
      </c>
      <c r="H111" s="78">
        <v>0</v>
      </c>
      <c r="I111" s="78">
        <v>2224123</v>
      </c>
      <c r="J111" s="78">
        <f t="shared" si="8"/>
        <v>18811311</v>
      </c>
      <c r="K111" s="78">
        <v>3243874</v>
      </c>
      <c r="L111" s="78">
        <v>11985070</v>
      </c>
      <c r="M111" s="122">
        <v>2557442</v>
      </c>
      <c r="N111" s="122">
        <v>1024925</v>
      </c>
    </row>
    <row r="112" spans="1:14" ht="12" customHeight="1" x14ac:dyDescent="0.2">
      <c r="A112" s="25">
        <v>97</v>
      </c>
      <c r="B112" s="128" t="s">
        <v>166</v>
      </c>
      <c r="C112" s="127" t="s">
        <v>229</v>
      </c>
      <c r="D112" s="78">
        <f t="shared" si="9"/>
        <v>45572588</v>
      </c>
      <c r="E112" s="78">
        <v>13709335</v>
      </c>
      <c r="F112" s="78">
        <f t="shared" si="10"/>
        <v>23066063</v>
      </c>
      <c r="G112" s="78">
        <v>22046769</v>
      </c>
      <c r="H112" s="78">
        <v>0</v>
      </c>
      <c r="I112" s="78">
        <v>1019294</v>
      </c>
      <c r="J112" s="78">
        <f t="shared" si="8"/>
        <v>8797190</v>
      </c>
      <c r="K112" s="78">
        <v>1700614</v>
      </c>
      <c r="L112" s="78">
        <v>5660829</v>
      </c>
      <c r="M112" s="122">
        <v>1414223</v>
      </c>
      <c r="N112" s="122">
        <v>21524</v>
      </c>
    </row>
    <row r="113" spans="1:14" ht="12" customHeight="1" x14ac:dyDescent="0.2">
      <c r="A113" s="25">
        <v>98</v>
      </c>
      <c r="B113" s="126" t="s">
        <v>167</v>
      </c>
      <c r="C113" s="130" t="s">
        <v>168</v>
      </c>
      <c r="D113" s="78">
        <f t="shared" si="9"/>
        <v>1547187</v>
      </c>
      <c r="E113" s="78">
        <v>0</v>
      </c>
      <c r="F113" s="78">
        <v>0</v>
      </c>
      <c r="G113" s="78">
        <v>0</v>
      </c>
      <c r="H113" s="78">
        <v>0</v>
      </c>
      <c r="I113" s="78">
        <v>0</v>
      </c>
      <c r="J113" s="78">
        <f t="shared" si="8"/>
        <v>1547187</v>
      </c>
      <c r="K113" s="78">
        <v>0</v>
      </c>
      <c r="L113" s="78">
        <v>0</v>
      </c>
      <c r="M113" s="122">
        <v>1547187</v>
      </c>
      <c r="N113" s="122">
        <v>0</v>
      </c>
    </row>
    <row r="114" spans="1:14" ht="12" customHeight="1" x14ac:dyDescent="0.2">
      <c r="A114" s="25">
        <v>99</v>
      </c>
      <c r="B114" s="126" t="s">
        <v>169</v>
      </c>
      <c r="C114" s="127" t="s">
        <v>170</v>
      </c>
      <c r="D114" s="78">
        <f t="shared" si="9"/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f t="shared" si="8"/>
        <v>0</v>
      </c>
      <c r="K114" s="78">
        <v>0</v>
      </c>
      <c r="L114" s="78">
        <v>0</v>
      </c>
      <c r="M114" s="122">
        <v>0</v>
      </c>
      <c r="N114" s="122">
        <v>0</v>
      </c>
    </row>
    <row r="115" spans="1:14" ht="12" customHeight="1" x14ac:dyDescent="0.2">
      <c r="A115" s="25">
        <v>100</v>
      </c>
      <c r="B115" s="129" t="s">
        <v>171</v>
      </c>
      <c r="C115" s="130" t="s">
        <v>172</v>
      </c>
      <c r="D115" s="78">
        <f t="shared" si="9"/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f t="shared" si="8"/>
        <v>0</v>
      </c>
      <c r="K115" s="78">
        <v>0</v>
      </c>
      <c r="L115" s="78">
        <v>0</v>
      </c>
      <c r="M115" s="122">
        <v>0</v>
      </c>
      <c r="N115" s="122">
        <v>0</v>
      </c>
    </row>
    <row r="116" spans="1:14" ht="12" customHeight="1" x14ac:dyDescent="0.2">
      <c r="A116" s="25">
        <v>101</v>
      </c>
      <c r="B116" s="129" t="s">
        <v>173</v>
      </c>
      <c r="C116" s="130" t="s">
        <v>174</v>
      </c>
      <c r="D116" s="78">
        <f t="shared" si="9"/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f t="shared" si="8"/>
        <v>0</v>
      </c>
      <c r="K116" s="78">
        <v>0</v>
      </c>
      <c r="L116" s="78">
        <v>0</v>
      </c>
      <c r="M116" s="122">
        <v>0</v>
      </c>
      <c r="N116" s="122">
        <v>0</v>
      </c>
    </row>
    <row r="117" spans="1:14" ht="12" customHeight="1" x14ac:dyDescent="0.2">
      <c r="A117" s="25">
        <v>102</v>
      </c>
      <c r="B117" s="129" t="s">
        <v>175</v>
      </c>
      <c r="C117" s="130" t="s">
        <v>176</v>
      </c>
      <c r="D117" s="78">
        <f t="shared" si="9"/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f t="shared" si="8"/>
        <v>0</v>
      </c>
      <c r="K117" s="78">
        <v>0</v>
      </c>
      <c r="L117" s="78">
        <v>0</v>
      </c>
      <c r="M117" s="122">
        <v>0</v>
      </c>
      <c r="N117" s="122">
        <v>0</v>
      </c>
    </row>
    <row r="118" spans="1:14" ht="12" customHeight="1" x14ac:dyDescent="0.2">
      <c r="A118" s="25">
        <v>103</v>
      </c>
      <c r="B118" s="129" t="s">
        <v>177</v>
      </c>
      <c r="C118" s="130" t="s">
        <v>178</v>
      </c>
      <c r="D118" s="78">
        <f t="shared" si="9"/>
        <v>0</v>
      </c>
      <c r="E118" s="78"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f t="shared" si="8"/>
        <v>0</v>
      </c>
      <c r="K118" s="78">
        <v>0</v>
      </c>
      <c r="L118" s="78">
        <v>0</v>
      </c>
      <c r="M118" s="122">
        <v>0</v>
      </c>
      <c r="N118" s="122">
        <v>0</v>
      </c>
    </row>
    <row r="119" spans="1:14" ht="12" customHeight="1" x14ac:dyDescent="0.2">
      <c r="A119" s="25">
        <v>104</v>
      </c>
      <c r="B119" s="129" t="s">
        <v>179</v>
      </c>
      <c r="C119" s="130" t="s">
        <v>180</v>
      </c>
      <c r="D119" s="78">
        <f t="shared" si="9"/>
        <v>5720130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f t="shared" si="8"/>
        <v>5720130</v>
      </c>
      <c r="K119" s="78">
        <v>0</v>
      </c>
      <c r="L119" s="78">
        <v>0</v>
      </c>
      <c r="M119" s="122">
        <v>5720130</v>
      </c>
      <c r="N119" s="122">
        <v>0</v>
      </c>
    </row>
    <row r="120" spans="1:14" ht="12" customHeight="1" x14ac:dyDescent="0.2">
      <c r="A120" s="25">
        <v>105</v>
      </c>
      <c r="B120" s="137" t="s">
        <v>181</v>
      </c>
      <c r="C120" s="138" t="s">
        <v>182</v>
      </c>
      <c r="D120" s="78">
        <f t="shared" si="9"/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f t="shared" si="8"/>
        <v>0</v>
      </c>
      <c r="K120" s="78">
        <v>0</v>
      </c>
      <c r="L120" s="78">
        <v>0</v>
      </c>
      <c r="M120" s="122">
        <v>0</v>
      </c>
      <c r="N120" s="122">
        <v>0</v>
      </c>
    </row>
    <row r="121" spans="1:14" ht="12" customHeight="1" x14ac:dyDescent="0.2">
      <c r="A121" s="25">
        <v>106</v>
      </c>
      <c r="B121" s="128" t="s">
        <v>183</v>
      </c>
      <c r="C121" s="127" t="s">
        <v>184</v>
      </c>
      <c r="D121" s="78">
        <f t="shared" si="9"/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f t="shared" si="8"/>
        <v>0</v>
      </c>
      <c r="K121" s="78">
        <v>0</v>
      </c>
      <c r="L121" s="78">
        <v>0</v>
      </c>
      <c r="M121" s="122">
        <v>0</v>
      </c>
      <c r="N121" s="122">
        <v>0</v>
      </c>
    </row>
    <row r="122" spans="1:14" ht="12" customHeight="1" x14ac:dyDescent="0.2">
      <c r="A122" s="25">
        <v>107</v>
      </c>
      <c r="B122" s="129" t="s">
        <v>185</v>
      </c>
      <c r="C122" s="130" t="s">
        <v>186</v>
      </c>
      <c r="D122" s="78">
        <f t="shared" si="9"/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f t="shared" si="8"/>
        <v>0</v>
      </c>
      <c r="K122" s="78">
        <v>0</v>
      </c>
      <c r="L122" s="78">
        <v>0</v>
      </c>
      <c r="M122" s="122">
        <v>0</v>
      </c>
      <c r="N122" s="122">
        <v>0</v>
      </c>
    </row>
    <row r="123" spans="1:14" ht="12" customHeight="1" x14ac:dyDescent="0.2">
      <c r="A123" s="25">
        <v>108</v>
      </c>
      <c r="B123" s="126" t="s">
        <v>187</v>
      </c>
      <c r="C123" s="139" t="s">
        <v>188</v>
      </c>
      <c r="D123" s="78">
        <f t="shared" si="9"/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f t="shared" si="8"/>
        <v>0</v>
      </c>
      <c r="K123" s="78">
        <v>0</v>
      </c>
      <c r="L123" s="78">
        <v>0</v>
      </c>
      <c r="M123" s="122">
        <v>0</v>
      </c>
      <c r="N123" s="122">
        <v>0</v>
      </c>
    </row>
    <row r="124" spans="1:14" ht="12" customHeight="1" x14ac:dyDescent="0.2">
      <c r="A124" s="25">
        <v>109</v>
      </c>
      <c r="B124" s="129" t="s">
        <v>189</v>
      </c>
      <c r="C124" s="136" t="s">
        <v>275</v>
      </c>
      <c r="D124" s="78">
        <f t="shared" si="9"/>
        <v>0</v>
      </c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f t="shared" si="8"/>
        <v>0</v>
      </c>
      <c r="K124" s="78">
        <v>0</v>
      </c>
      <c r="L124" s="78">
        <v>0</v>
      </c>
      <c r="M124" s="122">
        <v>0</v>
      </c>
      <c r="N124" s="122">
        <v>0</v>
      </c>
    </row>
    <row r="125" spans="1:14" ht="12" customHeight="1" x14ac:dyDescent="0.2">
      <c r="A125" s="25">
        <v>110</v>
      </c>
      <c r="B125" s="128" t="s">
        <v>190</v>
      </c>
      <c r="C125" s="130" t="s">
        <v>320</v>
      </c>
      <c r="D125" s="78">
        <f t="shared" si="9"/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f t="shared" si="8"/>
        <v>0</v>
      </c>
      <c r="K125" s="78">
        <v>0</v>
      </c>
      <c r="L125" s="78">
        <v>0</v>
      </c>
      <c r="M125" s="122">
        <v>0</v>
      </c>
      <c r="N125" s="122">
        <v>0</v>
      </c>
    </row>
    <row r="126" spans="1:14" ht="12" customHeight="1" x14ac:dyDescent="0.2">
      <c r="A126" s="25">
        <v>111</v>
      </c>
      <c r="B126" s="128" t="s">
        <v>191</v>
      </c>
      <c r="C126" s="10" t="s">
        <v>391</v>
      </c>
      <c r="D126" s="78">
        <f t="shared" si="9"/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f t="shared" si="8"/>
        <v>0</v>
      </c>
      <c r="K126" s="78">
        <v>0</v>
      </c>
      <c r="L126" s="78">
        <v>0</v>
      </c>
      <c r="M126" s="122">
        <v>0</v>
      </c>
      <c r="N126" s="122">
        <v>0</v>
      </c>
    </row>
    <row r="127" spans="1:14" ht="12" customHeight="1" x14ac:dyDescent="0.2">
      <c r="A127" s="25">
        <v>112</v>
      </c>
      <c r="B127" s="128" t="s">
        <v>192</v>
      </c>
      <c r="C127" s="130" t="s">
        <v>193</v>
      </c>
      <c r="D127" s="78">
        <f t="shared" si="9"/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f t="shared" si="8"/>
        <v>0</v>
      </c>
      <c r="K127" s="78">
        <v>0</v>
      </c>
      <c r="L127" s="78">
        <v>0</v>
      </c>
      <c r="M127" s="122">
        <v>0</v>
      </c>
      <c r="N127" s="122">
        <v>0</v>
      </c>
    </row>
    <row r="128" spans="1:14" ht="12" customHeight="1" x14ac:dyDescent="0.2">
      <c r="A128" s="25">
        <v>113</v>
      </c>
      <c r="B128" s="128" t="s">
        <v>194</v>
      </c>
      <c r="C128" s="10" t="s">
        <v>400</v>
      </c>
      <c r="D128" s="78">
        <f t="shared" si="9"/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f t="shared" si="8"/>
        <v>0</v>
      </c>
      <c r="K128" s="78">
        <v>0</v>
      </c>
      <c r="L128" s="78">
        <v>0</v>
      </c>
      <c r="M128" s="122">
        <v>0</v>
      </c>
      <c r="N128" s="122">
        <v>0</v>
      </c>
    </row>
    <row r="129" spans="1:14" ht="12" customHeight="1" x14ac:dyDescent="0.2">
      <c r="A129" s="25">
        <v>114</v>
      </c>
      <c r="B129" s="129" t="s">
        <v>195</v>
      </c>
      <c r="C129" s="130" t="s">
        <v>196</v>
      </c>
      <c r="D129" s="78">
        <f t="shared" si="9"/>
        <v>1844723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f t="shared" si="8"/>
        <v>1844723</v>
      </c>
      <c r="K129" s="78">
        <v>0</v>
      </c>
      <c r="L129" s="78">
        <v>0</v>
      </c>
      <c r="M129" s="122">
        <v>1844723</v>
      </c>
      <c r="N129" s="122">
        <v>0</v>
      </c>
    </row>
    <row r="130" spans="1:14" ht="12" customHeight="1" x14ac:dyDescent="0.2">
      <c r="A130" s="25">
        <v>115</v>
      </c>
      <c r="B130" s="129" t="s">
        <v>197</v>
      </c>
      <c r="C130" s="54" t="s">
        <v>357</v>
      </c>
      <c r="D130" s="78">
        <f t="shared" si="9"/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f t="shared" si="8"/>
        <v>0</v>
      </c>
      <c r="K130" s="78">
        <v>0</v>
      </c>
      <c r="L130" s="78">
        <v>0</v>
      </c>
      <c r="M130" s="122">
        <v>0</v>
      </c>
      <c r="N130" s="122">
        <v>0</v>
      </c>
    </row>
    <row r="131" spans="1:14" ht="12" customHeight="1" x14ac:dyDescent="0.2">
      <c r="A131" s="25">
        <v>116</v>
      </c>
      <c r="B131" s="129" t="s">
        <v>198</v>
      </c>
      <c r="C131" s="130" t="s">
        <v>235</v>
      </c>
      <c r="D131" s="78">
        <f t="shared" si="9"/>
        <v>93213690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f t="shared" si="8"/>
        <v>93213690</v>
      </c>
      <c r="K131" s="78">
        <v>0</v>
      </c>
      <c r="L131" s="78">
        <v>0</v>
      </c>
      <c r="M131" s="122">
        <v>93213690</v>
      </c>
      <c r="N131" s="122">
        <v>0</v>
      </c>
    </row>
    <row r="132" spans="1:14" ht="12" customHeight="1" x14ac:dyDescent="0.2">
      <c r="A132" s="25">
        <v>117</v>
      </c>
      <c r="B132" s="129" t="s">
        <v>199</v>
      </c>
      <c r="C132" s="130" t="s">
        <v>200</v>
      </c>
      <c r="D132" s="78">
        <f t="shared" si="9"/>
        <v>191038500</v>
      </c>
      <c r="E132" s="78">
        <v>0</v>
      </c>
      <c r="F132" s="78">
        <f t="shared" si="10"/>
        <v>0</v>
      </c>
      <c r="G132" s="78">
        <v>0</v>
      </c>
      <c r="H132" s="78">
        <v>0</v>
      </c>
      <c r="I132" s="78">
        <v>0</v>
      </c>
      <c r="J132" s="78">
        <f t="shared" si="8"/>
        <v>191038500</v>
      </c>
      <c r="K132" s="78">
        <v>0</v>
      </c>
      <c r="L132" s="78">
        <v>0</v>
      </c>
      <c r="M132" s="122">
        <v>191038500</v>
      </c>
      <c r="N132" s="122">
        <v>0</v>
      </c>
    </row>
    <row r="133" spans="1:14" ht="12" customHeight="1" x14ac:dyDescent="0.2">
      <c r="A133" s="25">
        <v>118</v>
      </c>
      <c r="B133" s="129" t="s">
        <v>201</v>
      </c>
      <c r="C133" s="130" t="s">
        <v>42</v>
      </c>
      <c r="D133" s="78">
        <f t="shared" si="9"/>
        <v>32690567</v>
      </c>
      <c r="E133" s="78">
        <v>0</v>
      </c>
      <c r="F133" s="78">
        <f t="shared" si="10"/>
        <v>0</v>
      </c>
      <c r="G133" s="78">
        <v>0</v>
      </c>
      <c r="H133" s="78">
        <v>0</v>
      </c>
      <c r="I133" s="78">
        <v>0</v>
      </c>
      <c r="J133" s="78">
        <f t="shared" si="8"/>
        <v>32690567</v>
      </c>
      <c r="K133" s="78">
        <v>0</v>
      </c>
      <c r="L133" s="78">
        <v>0</v>
      </c>
      <c r="M133" s="122">
        <v>32690567</v>
      </c>
      <c r="N133" s="122">
        <v>0</v>
      </c>
    </row>
    <row r="134" spans="1:14" ht="12" customHeight="1" x14ac:dyDescent="0.2">
      <c r="A134" s="25">
        <v>119</v>
      </c>
      <c r="B134" s="126" t="s">
        <v>202</v>
      </c>
      <c r="C134" s="127" t="s">
        <v>48</v>
      </c>
      <c r="D134" s="78">
        <f t="shared" si="9"/>
        <v>52756717</v>
      </c>
      <c r="E134" s="78">
        <v>0</v>
      </c>
      <c r="F134" s="78">
        <f t="shared" si="10"/>
        <v>0</v>
      </c>
      <c r="G134" s="78">
        <v>0</v>
      </c>
      <c r="H134" s="78">
        <v>0</v>
      </c>
      <c r="I134" s="78">
        <v>0</v>
      </c>
      <c r="J134" s="78">
        <f t="shared" si="8"/>
        <v>52756717</v>
      </c>
      <c r="K134" s="78">
        <v>0</v>
      </c>
      <c r="L134" s="78">
        <v>0</v>
      </c>
      <c r="M134" s="122">
        <v>52756717</v>
      </c>
      <c r="N134" s="122">
        <v>0</v>
      </c>
    </row>
    <row r="135" spans="1:14" ht="12" customHeight="1" x14ac:dyDescent="0.2">
      <c r="A135" s="25">
        <v>120</v>
      </c>
      <c r="B135" s="126" t="s">
        <v>203</v>
      </c>
      <c r="C135" s="130" t="s">
        <v>238</v>
      </c>
      <c r="D135" s="78">
        <f t="shared" si="9"/>
        <v>21369914</v>
      </c>
      <c r="E135" s="78">
        <v>0</v>
      </c>
      <c r="F135" s="78">
        <f t="shared" si="10"/>
        <v>0</v>
      </c>
      <c r="G135" s="78">
        <v>0</v>
      </c>
      <c r="H135" s="78">
        <v>0</v>
      </c>
      <c r="I135" s="78">
        <v>0</v>
      </c>
      <c r="J135" s="78">
        <f t="shared" si="8"/>
        <v>21369914</v>
      </c>
      <c r="K135" s="78">
        <v>0</v>
      </c>
      <c r="L135" s="78">
        <v>0</v>
      </c>
      <c r="M135" s="122">
        <v>21369914</v>
      </c>
      <c r="N135" s="122">
        <v>0</v>
      </c>
    </row>
    <row r="136" spans="1:14" ht="12" customHeight="1" x14ac:dyDescent="0.2">
      <c r="A136" s="25">
        <v>121</v>
      </c>
      <c r="B136" s="131" t="s">
        <v>204</v>
      </c>
      <c r="C136" s="132" t="s">
        <v>50</v>
      </c>
      <c r="D136" s="78">
        <f t="shared" si="9"/>
        <v>19028648</v>
      </c>
      <c r="E136" s="78">
        <v>0</v>
      </c>
      <c r="F136" s="78">
        <f t="shared" si="10"/>
        <v>0</v>
      </c>
      <c r="G136" s="78">
        <v>0</v>
      </c>
      <c r="H136" s="78">
        <v>0</v>
      </c>
      <c r="I136" s="78">
        <v>0</v>
      </c>
      <c r="J136" s="78">
        <f t="shared" ref="J136:J148" si="12">SUM(K136:N136)</f>
        <v>19028648</v>
      </c>
      <c r="K136" s="78">
        <v>0</v>
      </c>
      <c r="L136" s="78">
        <v>0</v>
      </c>
      <c r="M136" s="122">
        <v>19028648</v>
      </c>
      <c r="N136" s="122">
        <v>0</v>
      </c>
    </row>
    <row r="137" spans="1:14" ht="12" customHeight="1" x14ac:dyDescent="0.2">
      <c r="A137" s="25">
        <v>122</v>
      </c>
      <c r="B137" s="129" t="s">
        <v>205</v>
      </c>
      <c r="C137" s="130" t="s">
        <v>49</v>
      </c>
      <c r="D137" s="78">
        <f t="shared" ref="D137:D148" si="13">E137+F137+J137</f>
        <v>33594207</v>
      </c>
      <c r="E137" s="78">
        <v>0</v>
      </c>
      <c r="F137" s="78">
        <f t="shared" ref="F137:F141" si="14">G137+H137+I137</f>
        <v>0</v>
      </c>
      <c r="G137" s="78">
        <v>0</v>
      </c>
      <c r="H137" s="78">
        <v>0</v>
      </c>
      <c r="I137" s="78">
        <v>0</v>
      </c>
      <c r="J137" s="78">
        <f t="shared" si="12"/>
        <v>33594207</v>
      </c>
      <c r="K137" s="78">
        <v>0</v>
      </c>
      <c r="L137" s="78">
        <v>0</v>
      </c>
      <c r="M137" s="122">
        <v>33594207</v>
      </c>
      <c r="N137" s="122">
        <v>0</v>
      </c>
    </row>
    <row r="138" spans="1:14" ht="12" customHeight="1" x14ac:dyDescent="0.2">
      <c r="A138" s="25">
        <v>123</v>
      </c>
      <c r="B138" s="129" t="s">
        <v>206</v>
      </c>
      <c r="C138" s="130" t="s">
        <v>207</v>
      </c>
      <c r="D138" s="78">
        <f t="shared" si="13"/>
        <v>11779529</v>
      </c>
      <c r="E138" s="78">
        <v>0</v>
      </c>
      <c r="F138" s="78">
        <f t="shared" si="14"/>
        <v>0</v>
      </c>
      <c r="G138" s="78">
        <v>0</v>
      </c>
      <c r="H138" s="78">
        <v>0</v>
      </c>
      <c r="I138" s="78">
        <v>0</v>
      </c>
      <c r="J138" s="78">
        <f t="shared" si="12"/>
        <v>11779529</v>
      </c>
      <c r="K138" s="78">
        <v>0</v>
      </c>
      <c r="L138" s="78">
        <v>0</v>
      </c>
      <c r="M138" s="122">
        <v>11779529</v>
      </c>
      <c r="N138" s="122">
        <v>0</v>
      </c>
    </row>
    <row r="139" spans="1:14" ht="12" customHeight="1" x14ac:dyDescent="0.2">
      <c r="A139" s="25">
        <v>124</v>
      </c>
      <c r="B139" s="129" t="s">
        <v>208</v>
      </c>
      <c r="C139" s="130" t="s">
        <v>43</v>
      </c>
      <c r="D139" s="78">
        <f t="shared" si="13"/>
        <v>21416201</v>
      </c>
      <c r="E139" s="78">
        <v>0</v>
      </c>
      <c r="F139" s="78">
        <f t="shared" si="14"/>
        <v>0</v>
      </c>
      <c r="G139" s="78">
        <v>0</v>
      </c>
      <c r="H139" s="78">
        <v>0</v>
      </c>
      <c r="I139" s="78">
        <v>0</v>
      </c>
      <c r="J139" s="78">
        <f t="shared" si="12"/>
        <v>21416201</v>
      </c>
      <c r="K139" s="78">
        <v>0</v>
      </c>
      <c r="L139" s="78">
        <v>0</v>
      </c>
      <c r="M139" s="122">
        <v>21416201</v>
      </c>
      <c r="N139" s="122">
        <v>0</v>
      </c>
    </row>
    <row r="140" spans="1:14" ht="12" customHeight="1" x14ac:dyDescent="0.2">
      <c r="A140" s="25">
        <v>125</v>
      </c>
      <c r="B140" s="131" t="s">
        <v>209</v>
      </c>
      <c r="C140" s="132" t="s">
        <v>237</v>
      </c>
      <c r="D140" s="78">
        <f t="shared" si="13"/>
        <v>118400157</v>
      </c>
      <c r="E140" s="78">
        <v>8795271</v>
      </c>
      <c r="F140" s="78">
        <f t="shared" si="14"/>
        <v>87866553</v>
      </c>
      <c r="G140" s="78">
        <v>83966452</v>
      </c>
      <c r="H140" s="78">
        <v>0</v>
      </c>
      <c r="I140" s="78">
        <v>3900101</v>
      </c>
      <c r="J140" s="78">
        <f t="shared" si="12"/>
        <v>21738333</v>
      </c>
      <c r="K140" s="78">
        <v>0</v>
      </c>
      <c r="L140" s="78">
        <v>15340654</v>
      </c>
      <c r="M140" s="122">
        <v>5076650</v>
      </c>
      <c r="N140" s="122">
        <v>1321029</v>
      </c>
    </row>
    <row r="141" spans="1:14" ht="12" customHeight="1" x14ac:dyDescent="0.2">
      <c r="A141" s="25">
        <v>126</v>
      </c>
      <c r="B141" s="128" t="s">
        <v>210</v>
      </c>
      <c r="C141" s="132" t="s">
        <v>211</v>
      </c>
      <c r="D141" s="78">
        <f t="shared" si="13"/>
        <v>179954732</v>
      </c>
      <c r="E141" s="78">
        <v>47468367</v>
      </c>
      <c r="F141" s="78">
        <f t="shared" si="14"/>
        <v>95896341</v>
      </c>
      <c r="G141" s="78">
        <v>91633334</v>
      </c>
      <c r="H141" s="78">
        <v>0</v>
      </c>
      <c r="I141" s="78">
        <v>4263007</v>
      </c>
      <c r="J141" s="78">
        <f t="shared" si="12"/>
        <v>36590024</v>
      </c>
      <c r="K141" s="78">
        <v>3382096</v>
      </c>
      <c r="L141" s="78">
        <v>20940414</v>
      </c>
      <c r="M141" s="122">
        <v>9830331</v>
      </c>
      <c r="N141" s="122">
        <v>2437183</v>
      </c>
    </row>
    <row r="142" spans="1:14" ht="12" customHeight="1" x14ac:dyDescent="0.2">
      <c r="A142" s="25">
        <v>127</v>
      </c>
      <c r="B142" s="129" t="s">
        <v>212</v>
      </c>
      <c r="C142" s="130" t="s">
        <v>213</v>
      </c>
      <c r="D142" s="78">
        <f t="shared" si="13"/>
        <v>3855622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f t="shared" si="12"/>
        <v>3855622</v>
      </c>
      <c r="K142" s="78">
        <v>0</v>
      </c>
      <c r="L142" s="78">
        <v>0</v>
      </c>
      <c r="M142" s="122">
        <v>3855622</v>
      </c>
      <c r="N142" s="122">
        <v>0</v>
      </c>
    </row>
    <row r="143" spans="1:14" ht="12" customHeight="1" x14ac:dyDescent="0.2">
      <c r="A143" s="25">
        <v>128</v>
      </c>
      <c r="B143" s="126" t="s">
        <v>214</v>
      </c>
      <c r="C143" s="127" t="s">
        <v>215</v>
      </c>
      <c r="D143" s="78">
        <f t="shared" si="13"/>
        <v>14776038</v>
      </c>
      <c r="E143" s="7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f t="shared" si="12"/>
        <v>14776038</v>
      </c>
      <c r="K143" s="78">
        <v>0</v>
      </c>
      <c r="L143" s="78">
        <v>0</v>
      </c>
      <c r="M143" s="122">
        <v>14776038</v>
      </c>
      <c r="N143" s="122">
        <v>0</v>
      </c>
    </row>
    <row r="144" spans="1:14" ht="12" customHeight="1" x14ac:dyDescent="0.2">
      <c r="A144" s="25">
        <v>129</v>
      </c>
      <c r="B144" s="140" t="s">
        <v>216</v>
      </c>
      <c r="C144" s="141" t="s">
        <v>217</v>
      </c>
      <c r="D144" s="78">
        <f t="shared" si="13"/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f t="shared" si="12"/>
        <v>0</v>
      </c>
      <c r="K144" s="78">
        <v>0</v>
      </c>
      <c r="L144" s="78">
        <v>0</v>
      </c>
      <c r="M144" s="122">
        <v>0</v>
      </c>
      <c r="N144" s="122">
        <v>0</v>
      </c>
    </row>
    <row r="145" spans="1:14" ht="12" customHeight="1" x14ac:dyDescent="0.2">
      <c r="A145" s="25">
        <v>130</v>
      </c>
      <c r="B145" s="142" t="s">
        <v>263</v>
      </c>
      <c r="C145" s="143" t="s">
        <v>264</v>
      </c>
      <c r="D145" s="78">
        <f t="shared" si="13"/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f t="shared" si="12"/>
        <v>0</v>
      </c>
      <c r="K145" s="78">
        <v>0</v>
      </c>
      <c r="L145" s="78">
        <v>0</v>
      </c>
      <c r="M145" s="122">
        <v>0</v>
      </c>
      <c r="N145" s="122">
        <v>0</v>
      </c>
    </row>
    <row r="146" spans="1:14" ht="12" customHeight="1" x14ac:dyDescent="0.2">
      <c r="A146" s="25">
        <v>131</v>
      </c>
      <c r="B146" s="144" t="s">
        <v>265</v>
      </c>
      <c r="C146" s="145" t="s">
        <v>266</v>
      </c>
      <c r="D146" s="78">
        <f t="shared" si="13"/>
        <v>0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f t="shared" si="12"/>
        <v>0</v>
      </c>
      <c r="K146" s="78">
        <v>0</v>
      </c>
      <c r="L146" s="78">
        <v>0</v>
      </c>
      <c r="M146" s="122">
        <v>0</v>
      </c>
      <c r="N146" s="122">
        <v>0</v>
      </c>
    </row>
    <row r="147" spans="1:14" ht="12" customHeight="1" x14ac:dyDescent="0.2">
      <c r="A147" s="25">
        <v>132</v>
      </c>
      <c r="B147" s="101" t="s">
        <v>267</v>
      </c>
      <c r="C147" s="102" t="s">
        <v>268</v>
      </c>
      <c r="D147" s="78">
        <f t="shared" si="13"/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f t="shared" si="12"/>
        <v>0</v>
      </c>
      <c r="K147" s="78">
        <v>0</v>
      </c>
      <c r="L147" s="78">
        <v>0</v>
      </c>
      <c r="M147" s="122">
        <v>0</v>
      </c>
      <c r="N147" s="122">
        <v>0</v>
      </c>
    </row>
    <row r="148" spans="1:14" x14ac:dyDescent="0.2">
      <c r="A148" s="25">
        <v>133</v>
      </c>
      <c r="B148" s="146" t="s">
        <v>273</v>
      </c>
      <c r="C148" s="147" t="s">
        <v>274</v>
      </c>
      <c r="D148" s="78">
        <f t="shared" si="13"/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f t="shared" si="12"/>
        <v>0</v>
      </c>
      <c r="K148" s="78">
        <v>0</v>
      </c>
      <c r="L148" s="78">
        <v>0</v>
      </c>
      <c r="M148" s="122">
        <v>0</v>
      </c>
      <c r="N148" s="122">
        <v>0</v>
      </c>
    </row>
    <row r="149" spans="1:14" x14ac:dyDescent="0.2">
      <c r="A149" s="25">
        <v>134</v>
      </c>
      <c r="B149" s="91" t="s">
        <v>367</v>
      </c>
      <c r="C149" s="42" t="s">
        <v>366</v>
      </c>
      <c r="D149" s="78">
        <f t="shared" ref="D149:D150" si="15">E149+F149+J149</f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f t="shared" ref="J149:J150" si="16">SUM(K149:N149)</f>
        <v>0</v>
      </c>
      <c r="K149" s="78">
        <v>0</v>
      </c>
      <c r="L149" s="78">
        <v>0</v>
      </c>
      <c r="M149" s="78">
        <v>0</v>
      </c>
      <c r="N149" s="78">
        <v>0</v>
      </c>
    </row>
    <row r="150" spans="1:14" x14ac:dyDescent="0.2">
      <c r="A150" s="25">
        <v>135</v>
      </c>
      <c r="B150" s="91" t="s">
        <v>395</v>
      </c>
      <c r="C150" s="42" t="s">
        <v>389</v>
      </c>
      <c r="D150" s="78">
        <f t="shared" si="15"/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f t="shared" si="16"/>
        <v>0</v>
      </c>
      <c r="K150" s="78">
        <v>0</v>
      </c>
      <c r="L150" s="78">
        <v>0</v>
      </c>
      <c r="M150" s="78">
        <v>0</v>
      </c>
      <c r="N150" s="78">
        <v>0</v>
      </c>
    </row>
  </sheetData>
  <mergeCells count="25">
    <mergeCell ref="A1:N1"/>
    <mergeCell ref="D3:N3"/>
    <mergeCell ref="E4:N4"/>
    <mergeCell ref="J5:N5"/>
    <mergeCell ref="K6:N6"/>
    <mergeCell ref="A3:A8"/>
    <mergeCell ref="B3:B8"/>
    <mergeCell ref="C3:C8"/>
    <mergeCell ref="D4:D8"/>
    <mergeCell ref="E5:I5"/>
    <mergeCell ref="J6:J8"/>
    <mergeCell ref="G7:G8"/>
    <mergeCell ref="I7:I8"/>
    <mergeCell ref="A91:A94"/>
    <mergeCell ref="B91:B94"/>
    <mergeCell ref="E6:E8"/>
    <mergeCell ref="F6:F8"/>
    <mergeCell ref="G6:I6"/>
    <mergeCell ref="A9:C9"/>
    <mergeCell ref="A10:C10"/>
    <mergeCell ref="A11:C11"/>
    <mergeCell ref="A12:C12"/>
    <mergeCell ref="K7:L7"/>
    <mergeCell ref="N7:N8"/>
    <mergeCell ref="M7:M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0"/>
  <sheetViews>
    <sheetView zoomScale="98" zoomScaleNormal="98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L26" sqref="L26"/>
    </sheetView>
  </sheetViews>
  <sheetFormatPr defaultRowHeight="12" x14ac:dyDescent="0.2"/>
  <cols>
    <col min="1" max="1" width="4.7109375" style="30" customWidth="1"/>
    <col min="2" max="2" width="9.28515625" style="30" customWidth="1"/>
    <col min="3" max="3" width="43.5703125" style="35" customWidth="1"/>
    <col min="4" max="6" width="14" style="32" customWidth="1"/>
    <col min="7" max="7" width="15.140625" style="32" customWidth="1"/>
    <col min="8" max="8" width="14" style="32" customWidth="1"/>
    <col min="9" max="16384" width="9.140625" style="29"/>
  </cols>
  <sheetData>
    <row r="1" spans="1:8" ht="45.75" customHeight="1" x14ac:dyDescent="0.2">
      <c r="A1" s="234" t="s">
        <v>374</v>
      </c>
      <c r="B1" s="234"/>
      <c r="C1" s="234"/>
      <c r="D1" s="234"/>
      <c r="E1" s="234"/>
      <c r="F1" s="234"/>
      <c r="G1" s="234"/>
      <c r="H1" s="234"/>
    </row>
    <row r="2" spans="1:8" ht="12.75" customHeight="1" x14ac:dyDescent="0.2">
      <c r="C2" s="31"/>
      <c r="H2" s="32" t="s">
        <v>293</v>
      </c>
    </row>
    <row r="3" spans="1:8" s="33" customFormat="1" ht="20.25" customHeight="1" x14ac:dyDescent="0.2">
      <c r="A3" s="235" t="s">
        <v>46</v>
      </c>
      <c r="B3" s="235" t="s">
        <v>58</v>
      </c>
      <c r="C3" s="235" t="s">
        <v>47</v>
      </c>
      <c r="D3" s="214" t="s">
        <v>295</v>
      </c>
      <c r="E3" s="214"/>
      <c r="F3" s="214"/>
      <c r="G3" s="214"/>
      <c r="H3" s="214"/>
    </row>
    <row r="4" spans="1:8" s="33" customFormat="1" ht="17.25" customHeight="1" x14ac:dyDescent="0.2">
      <c r="A4" s="235"/>
      <c r="B4" s="235"/>
      <c r="C4" s="235"/>
      <c r="D4" s="214"/>
      <c r="E4" s="214"/>
      <c r="F4" s="214"/>
      <c r="G4" s="214"/>
      <c r="H4" s="214"/>
    </row>
    <row r="5" spans="1:8" s="33" customFormat="1" ht="20.25" customHeight="1" x14ac:dyDescent="0.2">
      <c r="A5" s="235"/>
      <c r="B5" s="235"/>
      <c r="C5" s="235"/>
      <c r="D5" s="218" t="s">
        <v>240</v>
      </c>
      <c r="E5" s="214" t="s">
        <v>289</v>
      </c>
      <c r="F5" s="214"/>
      <c r="G5" s="214"/>
      <c r="H5" s="214"/>
    </row>
    <row r="6" spans="1:8" s="33" customFormat="1" ht="24.75" customHeight="1" x14ac:dyDescent="0.2">
      <c r="A6" s="235"/>
      <c r="B6" s="235"/>
      <c r="C6" s="235"/>
      <c r="D6" s="219"/>
      <c r="E6" s="218" t="s">
        <v>382</v>
      </c>
      <c r="F6" s="218" t="s">
        <v>383</v>
      </c>
      <c r="G6" s="218" t="s">
        <v>384</v>
      </c>
      <c r="H6" s="218" t="s">
        <v>385</v>
      </c>
    </row>
    <row r="7" spans="1:8" ht="15" customHeight="1" x14ac:dyDescent="0.2">
      <c r="A7" s="235"/>
      <c r="B7" s="235"/>
      <c r="C7" s="235"/>
      <c r="D7" s="219"/>
      <c r="E7" s="219"/>
      <c r="F7" s="219"/>
      <c r="G7" s="219"/>
      <c r="H7" s="219"/>
    </row>
    <row r="8" spans="1:8" ht="21.75" customHeight="1" x14ac:dyDescent="0.2">
      <c r="A8" s="235"/>
      <c r="B8" s="235"/>
      <c r="C8" s="235"/>
      <c r="D8" s="213"/>
      <c r="E8" s="213"/>
      <c r="F8" s="213"/>
      <c r="G8" s="213"/>
      <c r="H8" s="213"/>
    </row>
    <row r="9" spans="1:8" ht="21" customHeight="1" x14ac:dyDescent="0.2">
      <c r="A9" s="223" t="s">
        <v>240</v>
      </c>
      <c r="B9" s="223"/>
      <c r="C9" s="223"/>
      <c r="D9" s="125">
        <f>D10+D11+D12</f>
        <v>2520250519</v>
      </c>
      <c r="E9" s="125">
        <f t="shared" ref="E9:H9" si="0">E10+E11+E12</f>
        <v>610557798</v>
      </c>
      <c r="F9" s="125">
        <f t="shared" si="0"/>
        <v>305996644</v>
      </c>
      <c r="G9" s="125">
        <f t="shared" si="0"/>
        <v>1424671088</v>
      </c>
      <c r="H9" s="125">
        <f t="shared" si="0"/>
        <v>179024989</v>
      </c>
    </row>
    <row r="10" spans="1:8" ht="17.25" customHeight="1" x14ac:dyDescent="0.2">
      <c r="A10" s="224" t="s">
        <v>56</v>
      </c>
      <c r="B10" s="225"/>
      <c r="C10" s="226"/>
      <c r="D10" s="34"/>
      <c r="E10" s="34"/>
      <c r="F10" s="34"/>
      <c r="G10" s="34"/>
      <c r="H10" s="34"/>
    </row>
    <row r="11" spans="1:8" ht="16.5" customHeight="1" x14ac:dyDescent="0.2">
      <c r="A11" s="224" t="s">
        <v>304</v>
      </c>
      <c r="B11" s="225"/>
      <c r="C11" s="225"/>
      <c r="D11" s="34"/>
      <c r="E11" s="34"/>
      <c r="F11" s="34"/>
      <c r="G11" s="34"/>
      <c r="H11" s="34"/>
    </row>
    <row r="12" spans="1:8" ht="15.75" customHeight="1" x14ac:dyDescent="0.2">
      <c r="A12" s="227" t="s">
        <v>233</v>
      </c>
      <c r="B12" s="228"/>
      <c r="C12" s="229"/>
      <c r="D12" s="125">
        <f>SUM(D13:D148)-D91</f>
        <v>2520250519</v>
      </c>
      <c r="E12" s="125">
        <f>SUM(E13:E148)-E91</f>
        <v>610557798</v>
      </c>
      <c r="F12" s="125">
        <f>SUM(F13:F148)-F91</f>
        <v>305996644</v>
      </c>
      <c r="G12" s="125">
        <f>SUM(G13:G148)-G91</f>
        <v>1424671088</v>
      </c>
      <c r="H12" s="125">
        <f>SUM(H13:H148)-H91</f>
        <v>179024989</v>
      </c>
    </row>
    <row r="13" spans="1:8" ht="12" customHeight="1" x14ac:dyDescent="0.2">
      <c r="A13" s="25">
        <v>1</v>
      </c>
      <c r="B13" s="126" t="s">
        <v>59</v>
      </c>
      <c r="C13" s="127" t="s">
        <v>44</v>
      </c>
      <c r="D13" s="78">
        <f>SUM(E13:H13)</f>
        <v>15935062</v>
      </c>
      <c r="E13" s="78">
        <v>2296869</v>
      </c>
      <c r="F13" s="78">
        <v>1772275</v>
      </c>
      <c r="G13" s="78">
        <v>9703387</v>
      </c>
      <c r="H13" s="78">
        <v>2162531</v>
      </c>
    </row>
    <row r="14" spans="1:8" ht="12" customHeight="1" x14ac:dyDescent="0.2">
      <c r="A14" s="25">
        <v>2</v>
      </c>
      <c r="B14" s="128" t="s">
        <v>60</v>
      </c>
      <c r="C14" s="127" t="s">
        <v>218</v>
      </c>
      <c r="D14" s="78">
        <f t="shared" ref="D14:D75" si="1">SUM(E14:H14)</f>
        <v>11870264</v>
      </c>
      <c r="E14" s="122">
        <v>2776397</v>
      </c>
      <c r="F14" s="122">
        <v>1327895</v>
      </c>
      <c r="G14" s="122">
        <v>6703574</v>
      </c>
      <c r="H14" s="122">
        <v>1062398</v>
      </c>
    </row>
    <row r="15" spans="1:8" ht="12" customHeight="1" x14ac:dyDescent="0.2">
      <c r="A15" s="25">
        <v>3</v>
      </c>
      <c r="B15" s="129" t="s">
        <v>61</v>
      </c>
      <c r="C15" s="130" t="s">
        <v>5</v>
      </c>
      <c r="D15" s="78">
        <f t="shared" si="1"/>
        <v>37362331</v>
      </c>
      <c r="E15" s="122">
        <v>7877462</v>
      </c>
      <c r="F15" s="122">
        <v>3882749</v>
      </c>
      <c r="G15" s="122">
        <v>18159529</v>
      </c>
      <c r="H15" s="122">
        <v>7442591</v>
      </c>
    </row>
    <row r="16" spans="1:8" ht="12" customHeight="1" x14ac:dyDescent="0.2">
      <c r="A16" s="25">
        <v>4</v>
      </c>
      <c r="B16" s="126" t="s">
        <v>62</v>
      </c>
      <c r="C16" s="127" t="s">
        <v>219</v>
      </c>
      <c r="D16" s="78">
        <f t="shared" si="1"/>
        <v>14138988</v>
      </c>
      <c r="E16" s="122">
        <v>3669431</v>
      </c>
      <c r="F16" s="122">
        <v>2194369</v>
      </c>
      <c r="G16" s="122">
        <v>6902198</v>
      </c>
      <c r="H16" s="122">
        <v>1372990</v>
      </c>
    </row>
    <row r="17" spans="1:8" ht="12" customHeight="1" x14ac:dyDescent="0.2">
      <c r="A17" s="25">
        <v>5</v>
      </c>
      <c r="B17" s="126" t="s">
        <v>63</v>
      </c>
      <c r="C17" s="127" t="s">
        <v>8</v>
      </c>
      <c r="D17" s="78">
        <f t="shared" si="1"/>
        <v>13948534</v>
      </c>
      <c r="E17" s="122">
        <v>2738174</v>
      </c>
      <c r="F17" s="122">
        <v>1428831</v>
      </c>
      <c r="G17" s="122">
        <v>8502878</v>
      </c>
      <c r="H17" s="122">
        <v>1278651</v>
      </c>
    </row>
    <row r="18" spans="1:8" ht="12" customHeight="1" x14ac:dyDescent="0.2">
      <c r="A18" s="25">
        <v>6</v>
      </c>
      <c r="B18" s="129" t="s">
        <v>64</v>
      </c>
      <c r="C18" s="130" t="s">
        <v>65</v>
      </c>
      <c r="D18" s="78">
        <f t="shared" si="1"/>
        <v>97768680</v>
      </c>
      <c r="E18" s="122">
        <v>20644024</v>
      </c>
      <c r="F18" s="122">
        <v>11519784</v>
      </c>
      <c r="G18" s="122">
        <v>59385780</v>
      </c>
      <c r="H18" s="122">
        <v>6219092</v>
      </c>
    </row>
    <row r="19" spans="1:8" ht="12" customHeight="1" x14ac:dyDescent="0.2">
      <c r="A19" s="25">
        <v>7</v>
      </c>
      <c r="B19" s="131" t="s">
        <v>66</v>
      </c>
      <c r="C19" s="132" t="s">
        <v>220</v>
      </c>
      <c r="D19" s="78">
        <f t="shared" si="1"/>
        <v>38645221</v>
      </c>
      <c r="E19" s="122">
        <v>7655073</v>
      </c>
      <c r="F19" s="122">
        <v>4324507</v>
      </c>
      <c r="G19" s="122">
        <v>23458128</v>
      </c>
      <c r="H19" s="122">
        <v>3207513</v>
      </c>
    </row>
    <row r="20" spans="1:8" ht="12" customHeight="1" x14ac:dyDescent="0.2">
      <c r="A20" s="25">
        <v>8</v>
      </c>
      <c r="B20" s="129" t="s">
        <v>67</v>
      </c>
      <c r="C20" s="130" t="s">
        <v>17</v>
      </c>
      <c r="D20" s="78">
        <f t="shared" si="1"/>
        <v>14081652</v>
      </c>
      <c r="E20" s="122">
        <v>3634683</v>
      </c>
      <c r="F20" s="122">
        <v>1983322</v>
      </c>
      <c r="G20" s="122">
        <v>6867147</v>
      </c>
      <c r="H20" s="122">
        <v>1596500</v>
      </c>
    </row>
    <row r="21" spans="1:8" ht="12" customHeight="1" x14ac:dyDescent="0.2">
      <c r="A21" s="25">
        <v>9</v>
      </c>
      <c r="B21" s="129" t="s">
        <v>68</v>
      </c>
      <c r="C21" s="130" t="s">
        <v>6</v>
      </c>
      <c r="D21" s="78">
        <f t="shared" si="1"/>
        <v>15220791</v>
      </c>
      <c r="E21" s="122">
        <v>2859793</v>
      </c>
      <c r="F21" s="122">
        <v>1593998</v>
      </c>
      <c r="G21" s="122">
        <v>9665415</v>
      </c>
      <c r="H21" s="122">
        <v>1101585</v>
      </c>
    </row>
    <row r="22" spans="1:8" ht="12" customHeight="1" x14ac:dyDescent="0.2">
      <c r="A22" s="25">
        <v>10</v>
      </c>
      <c r="B22" s="129" t="s">
        <v>69</v>
      </c>
      <c r="C22" s="130" t="s">
        <v>18</v>
      </c>
      <c r="D22" s="78">
        <f t="shared" si="1"/>
        <v>22123994</v>
      </c>
      <c r="E22" s="122">
        <v>4402622</v>
      </c>
      <c r="F22" s="122">
        <v>2526016</v>
      </c>
      <c r="G22" s="122">
        <v>13427595</v>
      </c>
      <c r="H22" s="122">
        <v>1767761</v>
      </c>
    </row>
    <row r="23" spans="1:8" ht="12" customHeight="1" x14ac:dyDescent="0.2">
      <c r="A23" s="25">
        <v>11</v>
      </c>
      <c r="B23" s="129" t="s">
        <v>70</v>
      </c>
      <c r="C23" s="130" t="s">
        <v>7</v>
      </c>
      <c r="D23" s="78">
        <f t="shared" si="1"/>
        <v>13835589</v>
      </c>
      <c r="E23" s="122">
        <v>2244747</v>
      </c>
      <c r="F23" s="122">
        <v>1285948</v>
      </c>
      <c r="G23" s="122">
        <v>8643083</v>
      </c>
      <c r="H23" s="122">
        <v>1661811</v>
      </c>
    </row>
    <row r="24" spans="1:8" ht="12" customHeight="1" x14ac:dyDescent="0.2">
      <c r="A24" s="25">
        <v>12</v>
      </c>
      <c r="B24" s="129" t="s">
        <v>71</v>
      </c>
      <c r="C24" s="130" t="s">
        <v>19</v>
      </c>
      <c r="D24" s="78">
        <f t="shared" si="1"/>
        <v>28529306</v>
      </c>
      <c r="E24" s="122">
        <v>5736961</v>
      </c>
      <c r="F24" s="122">
        <v>2814403</v>
      </c>
      <c r="G24" s="122">
        <v>18136162</v>
      </c>
      <c r="H24" s="122">
        <v>1841780</v>
      </c>
    </row>
    <row r="25" spans="1:8" ht="12" customHeight="1" x14ac:dyDescent="0.2">
      <c r="A25" s="25">
        <v>13</v>
      </c>
      <c r="B25" s="129" t="s">
        <v>241</v>
      </c>
      <c r="C25" s="127" t="s">
        <v>242</v>
      </c>
      <c r="D25" s="78">
        <f t="shared" si="1"/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ht="12" customHeight="1" x14ac:dyDescent="0.2">
      <c r="A26" s="25">
        <v>14</v>
      </c>
      <c r="B26" s="129" t="s">
        <v>72</v>
      </c>
      <c r="C26" s="130" t="s">
        <v>22</v>
      </c>
      <c r="D26" s="78">
        <f t="shared" si="1"/>
        <v>13929207</v>
      </c>
      <c r="E26" s="122">
        <v>2390690</v>
      </c>
      <c r="F26" s="122">
        <v>1565160</v>
      </c>
      <c r="G26" s="122">
        <v>8310095</v>
      </c>
      <c r="H26" s="122">
        <v>1663262</v>
      </c>
    </row>
    <row r="27" spans="1:8" ht="12" customHeight="1" x14ac:dyDescent="0.2">
      <c r="A27" s="25">
        <v>15</v>
      </c>
      <c r="B27" s="129" t="s">
        <v>73</v>
      </c>
      <c r="C27" s="130" t="s">
        <v>10</v>
      </c>
      <c r="D27" s="78">
        <f t="shared" si="1"/>
        <v>14348194</v>
      </c>
      <c r="E27" s="122">
        <v>2960564</v>
      </c>
      <c r="F27" s="122">
        <v>2447364</v>
      </c>
      <c r="G27" s="122">
        <v>8587585</v>
      </c>
      <c r="H27" s="122">
        <v>352681</v>
      </c>
    </row>
    <row r="28" spans="1:8" ht="12" customHeight="1" x14ac:dyDescent="0.2">
      <c r="A28" s="25">
        <v>16</v>
      </c>
      <c r="B28" s="129" t="s">
        <v>74</v>
      </c>
      <c r="C28" s="130" t="s">
        <v>221</v>
      </c>
      <c r="D28" s="78">
        <f t="shared" si="1"/>
        <v>21262298</v>
      </c>
      <c r="E28" s="122">
        <v>3794525</v>
      </c>
      <c r="F28" s="122">
        <v>3641552</v>
      </c>
      <c r="G28" s="122">
        <v>12416947</v>
      </c>
      <c r="H28" s="122">
        <v>1409274</v>
      </c>
    </row>
    <row r="29" spans="1:8" ht="12" customHeight="1" x14ac:dyDescent="0.2">
      <c r="A29" s="25">
        <v>17</v>
      </c>
      <c r="B29" s="129" t="s">
        <v>75</v>
      </c>
      <c r="C29" s="130" t="s">
        <v>9</v>
      </c>
      <c r="D29" s="78">
        <f t="shared" si="1"/>
        <v>52358166</v>
      </c>
      <c r="E29" s="122">
        <v>13350335</v>
      </c>
      <c r="F29" s="122">
        <v>4269451</v>
      </c>
      <c r="G29" s="122">
        <v>30944516</v>
      </c>
      <c r="H29" s="122">
        <v>3793864</v>
      </c>
    </row>
    <row r="30" spans="1:8" ht="12" customHeight="1" x14ac:dyDescent="0.2">
      <c r="A30" s="25">
        <v>18</v>
      </c>
      <c r="B30" s="126" t="s">
        <v>76</v>
      </c>
      <c r="C30" s="127" t="s">
        <v>11</v>
      </c>
      <c r="D30" s="78">
        <f t="shared" si="1"/>
        <v>6505253</v>
      </c>
      <c r="E30" s="122">
        <v>1184920</v>
      </c>
      <c r="F30" s="122">
        <v>652805</v>
      </c>
      <c r="G30" s="122">
        <v>3946200</v>
      </c>
      <c r="H30" s="122">
        <v>721328</v>
      </c>
    </row>
    <row r="31" spans="1:8" ht="12" customHeight="1" x14ac:dyDescent="0.2">
      <c r="A31" s="25">
        <v>19</v>
      </c>
      <c r="B31" s="126" t="s">
        <v>77</v>
      </c>
      <c r="C31" s="127" t="s">
        <v>222</v>
      </c>
      <c r="D31" s="78">
        <f t="shared" si="1"/>
        <v>7998443</v>
      </c>
      <c r="E31" s="122">
        <v>1299590</v>
      </c>
      <c r="F31" s="122">
        <v>758984</v>
      </c>
      <c r="G31" s="122">
        <v>4796195</v>
      </c>
      <c r="H31" s="122">
        <v>1143674</v>
      </c>
    </row>
    <row r="32" spans="1:8" ht="12" customHeight="1" x14ac:dyDescent="0.2">
      <c r="A32" s="25">
        <v>20</v>
      </c>
      <c r="B32" s="126" t="s">
        <v>78</v>
      </c>
      <c r="C32" s="127" t="s">
        <v>79</v>
      </c>
      <c r="D32" s="78">
        <f t="shared" si="1"/>
        <v>40839303</v>
      </c>
      <c r="E32" s="122">
        <v>8509883</v>
      </c>
      <c r="F32" s="122">
        <v>5080870</v>
      </c>
      <c r="G32" s="122">
        <v>25698494</v>
      </c>
      <c r="H32" s="122">
        <v>1550056</v>
      </c>
    </row>
    <row r="33" spans="1:8" ht="12" customHeight="1" x14ac:dyDescent="0.2">
      <c r="A33" s="25">
        <v>21</v>
      </c>
      <c r="B33" s="126" t="s">
        <v>80</v>
      </c>
      <c r="C33" s="127" t="s">
        <v>40</v>
      </c>
      <c r="D33" s="78">
        <f t="shared" si="1"/>
        <v>33445174</v>
      </c>
      <c r="E33" s="122">
        <v>6793312</v>
      </c>
      <c r="F33" s="122">
        <v>3885371</v>
      </c>
      <c r="G33" s="122">
        <v>18445782</v>
      </c>
      <c r="H33" s="122">
        <v>4320709</v>
      </c>
    </row>
    <row r="34" spans="1:8" ht="12" customHeight="1" x14ac:dyDescent="0.2">
      <c r="A34" s="25">
        <v>22</v>
      </c>
      <c r="B34" s="129" t="s">
        <v>81</v>
      </c>
      <c r="C34" s="130" t="s">
        <v>82</v>
      </c>
      <c r="D34" s="78">
        <f t="shared" si="1"/>
        <v>11955647</v>
      </c>
      <c r="E34" s="122">
        <v>3871583</v>
      </c>
      <c r="F34" s="122">
        <v>2505118</v>
      </c>
      <c r="G34" s="122">
        <v>5076091</v>
      </c>
      <c r="H34" s="122">
        <v>502855</v>
      </c>
    </row>
    <row r="35" spans="1:8" ht="12" customHeight="1" x14ac:dyDescent="0.2">
      <c r="A35" s="25">
        <v>23</v>
      </c>
      <c r="B35" s="129" t="s">
        <v>83</v>
      </c>
      <c r="C35" s="130" t="s">
        <v>84</v>
      </c>
      <c r="D35" s="78">
        <f t="shared" si="1"/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8" ht="12" customHeight="1" x14ac:dyDescent="0.2">
      <c r="A36" s="25">
        <v>24</v>
      </c>
      <c r="B36" s="129" t="s">
        <v>85</v>
      </c>
      <c r="C36" s="130" t="s">
        <v>86</v>
      </c>
      <c r="D36" s="78">
        <f t="shared" si="1"/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8" ht="12" customHeight="1" x14ac:dyDescent="0.2">
      <c r="A37" s="25">
        <v>25</v>
      </c>
      <c r="B37" s="126" t="s">
        <v>87</v>
      </c>
      <c r="C37" s="132" t="s">
        <v>88</v>
      </c>
      <c r="D37" s="78">
        <f t="shared" si="1"/>
        <v>221037561</v>
      </c>
      <c r="E37" s="122">
        <v>74309453</v>
      </c>
      <c r="F37" s="122">
        <v>24679447</v>
      </c>
      <c r="G37" s="122">
        <v>115269343</v>
      </c>
      <c r="H37" s="122">
        <v>6779318</v>
      </c>
    </row>
    <row r="38" spans="1:8" ht="12" customHeight="1" x14ac:dyDescent="0.2">
      <c r="A38" s="25">
        <v>26</v>
      </c>
      <c r="B38" s="129" t="s">
        <v>89</v>
      </c>
      <c r="C38" s="130" t="s">
        <v>90</v>
      </c>
      <c r="D38" s="78">
        <f t="shared" si="1"/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8" ht="12" customHeight="1" x14ac:dyDescent="0.2">
      <c r="A39" s="25">
        <v>27</v>
      </c>
      <c r="B39" s="128" t="s">
        <v>91</v>
      </c>
      <c r="C39" s="132" t="s">
        <v>92</v>
      </c>
      <c r="D39" s="78">
        <f t="shared" si="1"/>
        <v>0</v>
      </c>
      <c r="E39" s="122">
        <v>0</v>
      </c>
      <c r="F39" s="122">
        <v>0</v>
      </c>
      <c r="G39" s="122">
        <v>0</v>
      </c>
      <c r="H39" s="122">
        <v>0</v>
      </c>
    </row>
    <row r="40" spans="1:8" ht="12" customHeight="1" x14ac:dyDescent="0.2">
      <c r="A40" s="25">
        <v>28</v>
      </c>
      <c r="B40" s="126" t="s">
        <v>93</v>
      </c>
      <c r="C40" s="127" t="s">
        <v>23</v>
      </c>
      <c r="D40" s="78">
        <f t="shared" si="1"/>
        <v>0</v>
      </c>
      <c r="E40" s="122">
        <v>0</v>
      </c>
      <c r="F40" s="122">
        <v>0</v>
      </c>
      <c r="G40" s="122">
        <v>0</v>
      </c>
      <c r="H40" s="122">
        <v>0</v>
      </c>
    </row>
    <row r="41" spans="1:8" ht="12" customHeight="1" x14ac:dyDescent="0.2">
      <c r="A41" s="25">
        <v>29</v>
      </c>
      <c r="B41" s="128" t="s">
        <v>94</v>
      </c>
      <c r="C41" s="127" t="s">
        <v>41</v>
      </c>
      <c r="D41" s="78">
        <f t="shared" si="1"/>
        <v>41431106</v>
      </c>
      <c r="E41" s="122">
        <v>13086247</v>
      </c>
      <c r="F41" s="122">
        <v>5006151</v>
      </c>
      <c r="G41" s="122">
        <v>22462085</v>
      </c>
      <c r="H41" s="122">
        <v>876623</v>
      </c>
    </row>
    <row r="42" spans="1:8" ht="12" customHeight="1" x14ac:dyDescent="0.2">
      <c r="A42" s="25">
        <v>30</v>
      </c>
      <c r="B42" s="131" t="s">
        <v>95</v>
      </c>
      <c r="C42" s="132" t="s">
        <v>39</v>
      </c>
      <c r="D42" s="78">
        <f t="shared" si="1"/>
        <v>75166852</v>
      </c>
      <c r="E42" s="122">
        <v>18930928</v>
      </c>
      <c r="F42" s="122">
        <v>9832715</v>
      </c>
      <c r="G42" s="122">
        <v>41915594</v>
      </c>
      <c r="H42" s="122">
        <v>4487615</v>
      </c>
    </row>
    <row r="43" spans="1:8" ht="12" customHeight="1" x14ac:dyDescent="0.2">
      <c r="A43" s="25">
        <v>31</v>
      </c>
      <c r="B43" s="128" t="s">
        <v>96</v>
      </c>
      <c r="C43" s="127" t="s">
        <v>16</v>
      </c>
      <c r="D43" s="78">
        <f t="shared" si="1"/>
        <v>11098745</v>
      </c>
      <c r="E43" s="122">
        <v>2317718</v>
      </c>
      <c r="F43" s="122">
        <v>1756544</v>
      </c>
      <c r="G43" s="122">
        <v>6496187</v>
      </c>
      <c r="H43" s="122">
        <v>528296</v>
      </c>
    </row>
    <row r="44" spans="1:8" ht="12" customHeight="1" x14ac:dyDescent="0.2">
      <c r="A44" s="25">
        <v>32</v>
      </c>
      <c r="B44" s="129" t="s">
        <v>97</v>
      </c>
      <c r="C44" s="130" t="s">
        <v>21</v>
      </c>
      <c r="D44" s="78">
        <f t="shared" si="1"/>
        <v>53671996</v>
      </c>
      <c r="E44" s="122">
        <v>10612161</v>
      </c>
      <c r="F44" s="122">
        <v>6796778</v>
      </c>
      <c r="G44" s="122">
        <v>30366168</v>
      </c>
      <c r="H44" s="122">
        <v>5896889</v>
      </c>
    </row>
    <row r="45" spans="1:8" ht="12" customHeight="1" x14ac:dyDescent="0.2">
      <c r="A45" s="25">
        <v>33</v>
      </c>
      <c r="B45" s="128" t="s">
        <v>98</v>
      </c>
      <c r="C45" s="127" t="s">
        <v>25</v>
      </c>
      <c r="D45" s="78">
        <f t="shared" si="1"/>
        <v>17283761</v>
      </c>
      <c r="E45" s="122">
        <v>3342796</v>
      </c>
      <c r="F45" s="122">
        <v>2730509</v>
      </c>
      <c r="G45" s="122">
        <v>10722798</v>
      </c>
      <c r="H45" s="122">
        <v>487658</v>
      </c>
    </row>
    <row r="46" spans="1:8" ht="12" customHeight="1" x14ac:dyDescent="0.2">
      <c r="A46" s="25">
        <v>34</v>
      </c>
      <c r="B46" s="126" t="s">
        <v>99</v>
      </c>
      <c r="C46" s="127" t="s">
        <v>223</v>
      </c>
      <c r="D46" s="78">
        <f t="shared" si="1"/>
        <v>57458018</v>
      </c>
      <c r="E46" s="122">
        <v>10904048</v>
      </c>
      <c r="F46" s="122">
        <v>7005203</v>
      </c>
      <c r="G46" s="122">
        <v>35921810</v>
      </c>
      <c r="H46" s="122">
        <v>3626957</v>
      </c>
    </row>
    <row r="47" spans="1:8" ht="12" customHeight="1" x14ac:dyDescent="0.2">
      <c r="A47" s="25">
        <v>35</v>
      </c>
      <c r="B47" s="133" t="s">
        <v>100</v>
      </c>
      <c r="C47" s="134" t="s">
        <v>224</v>
      </c>
      <c r="D47" s="78">
        <f t="shared" si="1"/>
        <v>15815391</v>
      </c>
      <c r="E47" s="122">
        <v>3228126</v>
      </c>
      <c r="F47" s="122">
        <v>2817025</v>
      </c>
      <c r="G47" s="122">
        <v>9019885</v>
      </c>
      <c r="H47" s="122">
        <v>750355</v>
      </c>
    </row>
    <row r="48" spans="1:8" ht="12" customHeight="1" x14ac:dyDescent="0.2">
      <c r="A48" s="25">
        <v>36</v>
      </c>
      <c r="B48" s="126" t="s">
        <v>101</v>
      </c>
      <c r="C48" s="127" t="s">
        <v>225</v>
      </c>
      <c r="D48" s="78">
        <f t="shared" si="1"/>
        <v>14367108</v>
      </c>
      <c r="E48" s="122">
        <v>2689526</v>
      </c>
      <c r="F48" s="122">
        <v>1402614</v>
      </c>
      <c r="G48" s="122">
        <v>8964387</v>
      </c>
      <c r="H48" s="122">
        <v>1310581</v>
      </c>
    </row>
    <row r="49" spans="1:8" ht="12" customHeight="1" x14ac:dyDescent="0.2">
      <c r="A49" s="25">
        <v>37</v>
      </c>
      <c r="B49" s="131" t="s">
        <v>102</v>
      </c>
      <c r="C49" s="132" t="s">
        <v>24</v>
      </c>
      <c r="D49" s="78">
        <f t="shared" si="1"/>
        <v>22712154</v>
      </c>
      <c r="E49" s="122">
        <v>4308802</v>
      </c>
      <c r="F49" s="122">
        <v>2006917</v>
      </c>
      <c r="G49" s="122">
        <v>14254223</v>
      </c>
      <c r="H49" s="122">
        <v>2142212</v>
      </c>
    </row>
    <row r="50" spans="1:8" ht="12" customHeight="1" x14ac:dyDescent="0.2">
      <c r="A50" s="25">
        <v>38</v>
      </c>
      <c r="B50" s="129" t="s">
        <v>103</v>
      </c>
      <c r="C50" s="130" t="s">
        <v>20</v>
      </c>
      <c r="D50" s="78">
        <f t="shared" si="1"/>
        <v>9385285</v>
      </c>
      <c r="E50" s="122">
        <v>2150926</v>
      </c>
      <c r="F50" s="122">
        <v>1110293</v>
      </c>
      <c r="G50" s="122">
        <v>5473855</v>
      </c>
      <c r="H50" s="122">
        <v>650211</v>
      </c>
    </row>
    <row r="51" spans="1:8" ht="12" customHeight="1" x14ac:dyDescent="0.2">
      <c r="A51" s="25">
        <v>39</v>
      </c>
      <c r="B51" s="128" t="s">
        <v>104</v>
      </c>
      <c r="C51" s="127" t="s">
        <v>105</v>
      </c>
      <c r="D51" s="78">
        <f t="shared" si="1"/>
        <v>12050780</v>
      </c>
      <c r="E51" s="122">
        <v>6046222</v>
      </c>
      <c r="F51" s="122">
        <v>2840620</v>
      </c>
      <c r="G51" s="122">
        <v>2786584</v>
      </c>
      <c r="H51" s="122">
        <v>377354</v>
      </c>
    </row>
    <row r="52" spans="1:8" ht="12" customHeight="1" x14ac:dyDescent="0.2">
      <c r="A52" s="25">
        <v>40</v>
      </c>
      <c r="B52" s="129" t="s">
        <v>106</v>
      </c>
      <c r="C52" s="130" t="s">
        <v>107</v>
      </c>
      <c r="D52" s="78">
        <f t="shared" si="1"/>
        <v>63720373</v>
      </c>
      <c r="E52" s="122">
        <v>15330994</v>
      </c>
      <c r="F52" s="122">
        <v>10033276</v>
      </c>
      <c r="G52" s="122">
        <v>34350340</v>
      </c>
      <c r="H52" s="122">
        <v>4005763</v>
      </c>
    </row>
    <row r="53" spans="1:8" ht="12" customHeight="1" x14ac:dyDescent="0.2">
      <c r="A53" s="25">
        <v>41</v>
      </c>
      <c r="B53" s="126" t="s">
        <v>108</v>
      </c>
      <c r="C53" s="127" t="s">
        <v>230</v>
      </c>
      <c r="D53" s="78">
        <f t="shared" si="1"/>
        <v>18169216</v>
      </c>
      <c r="E53" s="122">
        <v>3457466</v>
      </c>
      <c r="F53" s="122">
        <v>2518150</v>
      </c>
      <c r="G53" s="122">
        <v>11047023</v>
      </c>
      <c r="H53" s="122">
        <v>1146577</v>
      </c>
    </row>
    <row r="54" spans="1:8" ht="12" customHeight="1" x14ac:dyDescent="0.2">
      <c r="A54" s="25">
        <v>42</v>
      </c>
      <c r="B54" s="126" t="s">
        <v>109</v>
      </c>
      <c r="C54" s="127" t="s">
        <v>2</v>
      </c>
      <c r="D54" s="78">
        <f t="shared" si="1"/>
        <v>37417359</v>
      </c>
      <c r="E54" s="122">
        <v>13381609</v>
      </c>
      <c r="F54" s="122">
        <v>5346973</v>
      </c>
      <c r="G54" s="122">
        <v>16450775</v>
      </c>
      <c r="H54" s="122">
        <v>2238002</v>
      </c>
    </row>
    <row r="55" spans="1:8" ht="12" customHeight="1" x14ac:dyDescent="0.2">
      <c r="A55" s="25">
        <v>43</v>
      </c>
      <c r="B55" s="129" t="s">
        <v>110</v>
      </c>
      <c r="C55" s="130" t="s">
        <v>3</v>
      </c>
      <c r="D55" s="78">
        <f t="shared" si="1"/>
        <v>14700792</v>
      </c>
      <c r="E55" s="122">
        <v>2908441</v>
      </c>
      <c r="F55" s="122">
        <v>1532388</v>
      </c>
      <c r="G55" s="122">
        <v>8885522</v>
      </c>
      <c r="H55" s="122">
        <v>1374441</v>
      </c>
    </row>
    <row r="56" spans="1:8" ht="12" customHeight="1" x14ac:dyDescent="0.2">
      <c r="A56" s="25">
        <v>44</v>
      </c>
      <c r="B56" s="129" t="s">
        <v>111</v>
      </c>
      <c r="C56" s="130" t="s">
        <v>226</v>
      </c>
      <c r="D56" s="78">
        <f t="shared" si="1"/>
        <v>20897381</v>
      </c>
      <c r="E56" s="122">
        <v>4489493</v>
      </c>
      <c r="F56" s="122">
        <v>2769834</v>
      </c>
      <c r="G56" s="122">
        <v>13196840</v>
      </c>
      <c r="H56" s="122">
        <v>441214</v>
      </c>
    </row>
    <row r="57" spans="1:8" ht="12" customHeight="1" x14ac:dyDescent="0.2">
      <c r="A57" s="25">
        <v>45</v>
      </c>
      <c r="B57" s="128" t="s">
        <v>112</v>
      </c>
      <c r="C57" s="127" t="s">
        <v>0</v>
      </c>
      <c r="D57" s="78">
        <f t="shared" si="1"/>
        <v>22672496</v>
      </c>
      <c r="E57" s="122">
        <v>5458974</v>
      </c>
      <c r="F57" s="122">
        <v>3197173</v>
      </c>
      <c r="G57" s="122">
        <v>11718841</v>
      </c>
      <c r="H57" s="122">
        <v>2297508</v>
      </c>
    </row>
    <row r="58" spans="1:8" ht="12" customHeight="1" x14ac:dyDescent="0.2">
      <c r="A58" s="25">
        <v>46</v>
      </c>
      <c r="B58" s="129" t="s">
        <v>113</v>
      </c>
      <c r="C58" s="130" t="s">
        <v>4</v>
      </c>
      <c r="D58" s="78">
        <f t="shared" si="1"/>
        <v>10896710</v>
      </c>
      <c r="E58" s="122">
        <v>2150926</v>
      </c>
      <c r="F58" s="122">
        <v>1211229</v>
      </c>
      <c r="G58" s="122">
        <v>6133989</v>
      </c>
      <c r="H58" s="122">
        <v>1400566</v>
      </c>
    </row>
    <row r="59" spans="1:8" ht="12" customHeight="1" x14ac:dyDescent="0.2">
      <c r="A59" s="25">
        <v>47</v>
      </c>
      <c r="B59" s="128" t="s">
        <v>114</v>
      </c>
      <c r="C59" s="127" t="s">
        <v>1</v>
      </c>
      <c r="D59" s="78">
        <f t="shared" si="1"/>
        <v>14475887</v>
      </c>
      <c r="E59" s="122">
        <v>3669431</v>
      </c>
      <c r="F59" s="122">
        <v>1226959</v>
      </c>
      <c r="G59" s="122">
        <v>8456142</v>
      </c>
      <c r="H59" s="122">
        <v>1123355</v>
      </c>
    </row>
    <row r="60" spans="1:8" ht="12" customHeight="1" x14ac:dyDescent="0.2">
      <c r="A60" s="25">
        <v>48</v>
      </c>
      <c r="B60" s="129" t="s">
        <v>115</v>
      </c>
      <c r="C60" s="130" t="s">
        <v>227</v>
      </c>
      <c r="D60" s="78">
        <f t="shared" si="1"/>
        <v>31975815</v>
      </c>
      <c r="E60" s="122">
        <v>5740436</v>
      </c>
      <c r="F60" s="122">
        <v>2827512</v>
      </c>
      <c r="G60" s="122">
        <v>19123442</v>
      </c>
      <c r="H60" s="122">
        <v>4284425</v>
      </c>
    </row>
    <row r="61" spans="1:8" ht="12" customHeight="1" x14ac:dyDescent="0.2">
      <c r="A61" s="25">
        <v>49</v>
      </c>
      <c r="B61" s="129" t="s">
        <v>116</v>
      </c>
      <c r="C61" s="130" t="s">
        <v>26</v>
      </c>
      <c r="D61" s="78">
        <f t="shared" si="1"/>
        <v>80822346</v>
      </c>
      <c r="E61" s="122">
        <v>16807801</v>
      </c>
      <c r="F61" s="122">
        <v>10290203</v>
      </c>
      <c r="G61" s="122">
        <v>48736006</v>
      </c>
      <c r="H61" s="122">
        <v>4988336</v>
      </c>
    </row>
    <row r="62" spans="1:8" ht="12" customHeight="1" x14ac:dyDescent="0.2">
      <c r="A62" s="25">
        <v>50</v>
      </c>
      <c r="B62" s="129" t="s">
        <v>117</v>
      </c>
      <c r="C62" s="130" t="s">
        <v>228</v>
      </c>
      <c r="D62" s="78">
        <f t="shared" si="1"/>
        <v>12605604</v>
      </c>
      <c r="E62" s="122">
        <v>2199574</v>
      </c>
      <c r="F62" s="122">
        <v>1448494</v>
      </c>
      <c r="G62" s="122">
        <v>7168005</v>
      </c>
      <c r="H62" s="122">
        <v>1789531</v>
      </c>
    </row>
    <row r="63" spans="1:8" ht="12" customHeight="1" x14ac:dyDescent="0.2">
      <c r="A63" s="25">
        <v>51</v>
      </c>
      <c r="B63" s="129" t="s">
        <v>232</v>
      </c>
      <c r="C63" s="130" t="s">
        <v>231</v>
      </c>
      <c r="D63" s="78">
        <f t="shared" si="1"/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ht="12" customHeight="1" x14ac:dyDescent="0.2">
      <c r="A64" s="25">
        <v>52</v>
      </c>
      <c r="B64" s="135" t="s">
        <v>243</v>
      </c>
      <c r="C64" s="132" t="s">
        <v>244</v>
      </c>
      <c r="D64" s="78">
        <f t="shared" si="1"/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ht="12" customHeight="1" x14ac:dyDescent="0.2">
      <c r="A65" s="25">
        <v>53</v>
      </c>
      <c r="B65" s="129" t="s">
        <v>118</v>
      </c>
      <c r="C65" s="130" t="s">
        <v>54</v>
      </c>
      <c r="D65" s="78">
        <f t="shared" si="1"/>
        <v>0</v>
      </c>
      <c r="E65" s="122">
        <v>0</v>
      </c>
      <c r="F65" s="122">
        <v>0</v>
      </c>
      <c r="G65" s="122">
        <v>0</v>
      </c>
      <c r="H65" s="122">
        <v>0</v>
      </c>
    </row>
    <row r="66" spans="1:8" ht="12" customHeight="1" x14ac:dyDescent="0.2">
      <c r="A66" s="25">
        <v>54</v>
      </c>
      <c r="B66" s="128" t="s">
        <v>119</v>
      </c>
      <c r="C66" s="130" t="s">
        <v>305</v>
      </c>
      <c r="D66" s="78">
        <f t="shared" si="1"/>
        <v>0</v>
      </c>
      <c r="E66" s="122">
        <v>0</v>
      </c>
      <c r="F66" s="122">
        <v>0</v>
      </c>
      <c r="G66" s="122">
        <v>0</v>
      </c>
      <c r="H66" s="122">
        <v>0</v>
      </c>
    </row>
    <row r="67" spans="1:8" ht="12" customHeight="1" x14ac:dyDescent="0.2">
      <c r="A67" s="25">
        <v>55</v>
      </c>
      <c r="B67" s="131" t="s">
        <v>120</v>
      </c>
      <c r="C67" s="132" t="s">
        <v>121</v>
      </c>
      <c r="D67" s="78">
        <f t="shared" si="1"/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ht="12" customHeight="1" x14ac:dyDescent="0.2">
      <c r="A68" s="25">
        <v>56</v>
      </c>
      <c r="B68" s="128" t="s">
        <v>122</v>
      </c>
      <c r="C68" s="130" t="s">
        <v>306</v>
      </c>
      <c r="D68" s="78">
        <f t="shared" si="1"/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ht="12" customHeight="1" x14ac:dyDescent="0.2">
      <c r="A69" s="25">
        <v>57</v>
      </c>
      <c r="B69" s="129" t="s">
        <v>123</v>
      </c>
      <c r="C69" s="130" t="s">
        <v>236</v>
      </c>
      <c r="D69" s="78">
        <f t="shared" si="1"/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ht="12" customHeight="1" x14ac:dyDescent="0.2">
      <c r="A70" s="25">
        <v>58</v>
      </c>
      <c r="B70" s="126" t="s">
        <v>124</v>
      </c>
      <c r="C70" s="130" t="s">
        <v>307</v>
      </c>
      <c r="D70" s="78">
        <f t="shared" si="1"/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ht="12" customHeight="1" x14ac:dyDescent="0.2">
      <c r="A71" s="25">
        <v>59</v>
      </c>
      <c r="B71" s="126" t="s">
        <v>125</v>
      </c>
      <c r="C71" s="130" t="s">
        <v>308</v>
      </c>
      <c r="D71" s="78">
        <f t="shared" si="1"/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ht="12" customHeight="1" x14ac:dyDescent="0.2">
      <c r="A72" s="25">
        <v>60</v>
      </c>
      <c r="B72" s="128" t="s">
        <v>126</v>
      </c>
      <c r="C72" s="130" t="s">
        <v>309</v>
      </c>
      <c r="D72" s="78">
        <f t="shared" si="1"/>
        <v>64941365</v>
      </c>
      <c r="E72" s="122">
        <v>16085034</v>
      </c>
      <c r="F72" s="122">
        <v>8127294</v>
      </c>
      <c r="G72" s="122">
        <v>38065785</v>
      </c>
      <c r="H72" s="122">
        <v>2663252</v>
      </c>
    </row>
    <row r="73" spans="1:8" ht="12" customHeight="1" x14ac:dyDescent="0.2">
      <c r="A73" s="25">
        <v>61</v>
      </c>
      <c r="B73" s="128" t="s">
        <v>127</v>
      </c>
      <c r="C73" s="127" t="s">
        <v>53</v>
      </c>
      <c r="D73" s="78">
        <f t="shared" si="1"/>
        <v>50863141</v>
      </c>
      <c r="E73" s="122">
        <v>11581642</v>
      </c>
      <c r="F73" s="122">
        <v>4982556</v>
      </c>
      <c r="G73" s="122">
        <v>30298986</v>
      </c>
      <c r="H73" s="122">
        <v>3999957</v>
      </c>
    </row>
    <row r="74" spans="1:8" ht="12" customHeight="1" x14ac:dyDescent="0.2">
      <c r="A74" s="25">
        <v>62</v>
      </c>
      <c r="B74" s="128" t="s">
        <v>128</v>
      </c>
      <c r="C74" s="130" t="s">
        <v>310</v>
      </c>
      <c r="D74" s="78">
        <f t="shared" si="1"/>
        <v>94051589</v>
      </c>
      <c r="E74" s="122">
        <v>22086083</v>
      </c>
      <c r="F74" s="122">
        <v>9969044</v>
      </c>
      <c r="G74" s="122">
        <v>54913809</v>
      </c>
      <c r="H74" s="122">
        <v>7082653</v>
      </c>
    </row>
    <row r="75" spans="1:8" ht="12" customHeight="1" x14ac:dyDescent="0.2">
      <c r="A75" s="25">
        <v>63</v>
      </c>
      <c r="B75" s="128" t="s">
        <v>129</v>
      </c>
      <c r="C75" s="130" t="s">
        <v>311</v>
      </c>
      <c r="D75" s="78">
        <f t="shared" si="1"/>
        <v>21770</v>
      </c>
      <c r="E75" s="122">
        <v>0</v>
      </c>
      <c r="F75" s="122">
        <v>0</v>
      </c>
      <c r="G75" s="122">
        <v>0</v>
      </c>
      <c r="H75" s="122">
        <v>21770</v>
      </c>
    </row>
    <row r="76" spans="1:8" ht="12" customHeight="1" x14ac:dyDescent="0.2">
      <c r="A76" s="25">
        <v>64</v>
      </c>
      <c r="B76" s="126" t="s">
        <v>130</v>
      </c>
      <c r="C76" s="130" t="s">
        <v>312</v>
      </c>
      <c r="D76" s="78">
        <f t="shared" ref="D76:D136" si="2">SUM(E76:H76)</f>
        <v>10160</v>
      </c>
      <c r="E76" s="122">
        <v>0</v>
      </c>
      <c r="F76" s="122">
        <v>0</v>
      </c>
      <c r="G76" s="122">
        <v>0</v>
      </c>
      <c r="H76" s="122">
        <v>10160</v>
      </c>
    </row>
    <row r="77" spans="1:8" ht="12" customHeight="1" x14ac:dyDescent="0.2">
      <c r="A77" s="25">
        <v>65</v>
      </c>
      <c r="B77" s="128" t="s">
        <v>131</v>
      </c>
      <c r="C77" s="130" t="s">
        <v>313</v>
      </c>
      <c r="D77" s="78">
        <f t="shared" si="2"/>
        <v>24059</v>
      </c>
      <c r="E77" s="122">
        <v>13899</v>
      </c>
      <c r="F77" s="122">
        <v>0</v>
      </c>
      <c r="G77" s="122">
        <v>0</v>
      </c>
      <c r="H77" s="122">
        <v>10160</v>
      </c>
    </row>
    <row r="78" spans="1:8" ht="12" customHeight="1" x14ac:dyDescent="0.2">
      <c r="A78" s="25">
        <v>66</v>
      </c>
      <c r="B78" s="128" t="s">
        <v>132</v>
      </c>
      <c r="C78" s="130" t="s">
        <v>314</v>
      </c>
      <c r="D78" s="78">
        <f t="shared" si="2"/>
        <v>23222</v>
      </c>
      <c r="E78" s="122">
        <v>0</v>
      </c>
      <c r="F78" s="122">
        <v>0</v>
      </c>
      <c r="G78" s="122">
        <v>0</v>
      </c>
      <c r="H78" s="122">
        <v>23222</v>
      </c>
    </row>
    <row r="79" spans="1:8" ht="12" customHeight="1" x14ac:dyDescent="0.2">
      <c r="A79" s="25">
        <v>67</v>
      </c>
      <c r="B79" s="126" t="s">
        <v>133</v>
      </c>
      <c r="C79" s="130" t="s">
        <v>315</v>
      </c>
      <c r="D79" s="78">
        <f t="shared" si="2"/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2" customHeight="1" x14ac:dyDescent="0.2">
      <c r="A80" s="25">
        <v>68</v>
      </c>
      <c r="B80" s="126" t="s">
        <v>134</v>
      </c>
      <c r="C80" s="130" t="s">
        <v>316</v>
      </c>
      <c r="D80" s="78">
        <f t="shared" si="2"/>
        <v>14514</v>
      </c>
      <c r="E80" s="122">
        <v>0</v>
      </c>
      <c r="F80" s="122">
        <v>0</v>
      </c>
      <c r="G80" s="122">
        <v>0</v>
      </c>
      <c r="H80" s="122">
        <v>14514</v>
      </c>
    </row>
    <row r="81" spans="1:8" ht="12" customHeight="1" x14ac:dyDescent="0.2">
      <c r="A81" s="25">
        <v>69</v>
      </c>
      <c r="B81" s="126" t="s">
        <v>135</v>
      </c>
      <c r="C81" s="130" t="s">
        <v>317</v>
      </c>
      <c r="D81" s="78">
        <f t="shared" si="2"/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2" customHeight="1" x14ac:dyDescent="0.2">
      <c r="A82" s="25">
        <v>70</v>
      </c>
      <c r="B82" s="129" t="s">
        <v>136</v>
      </c>
      <c r="C82" s="130" t="s">
        <v>137</v>
      </c>
      <c r="D82" s="78">
        <f t="shared" si="2"/>
        <v>52771137</v>
      </c>
      <c r="E82" s="122">
        <v>13114046</v>
      </c>
      <c r="F82" s="122">
        <v>6657827</v>
      </c>
      <c r="G82" s="122">
        <v>30883176</v>
      </c>
      <c r="H82" s="122">
        <v>2116088</v>
      </c>
    </row>
    <row r="83" spans="1:8" ht="12" customHeight="1" x14ac:dyDescent="0.2">
      <c r="A83" s="25">
        <v>71</v>
      </c>
      <c r="B83" s="126" t="s">
        <v>138</v>
      </c>
      <c r="C83" s="130" t="s">
        <v>318</v>
      </c>
      <c r="D83" s="78">
        <f t="shared" si="2"/>
        <v>115153131</v>
      </c>
      <c r="E83" s="122">
        <v>29504866</v>
      </c>
      <c r="F83" s="122">
        <v>12675958</v>
      </c>
      <c r="G83" s="122">
        <v>65718393</v>
      </c>
      <c r="H83" s="122">
        <v>7253914</v>
      </c>
    </row>
    <row r="84" spans="1:8" ht="12" customHeight="1" x14ac:dyDescent="0.2">
      <c r="A84" s="25">
        <v>72</v>
      </c>
      <c r="B84" s="129" t="s">
        <v>139</v>
      </c>
      <c r="C84" s="130" t="s">
        <v>36</v>
      </c>
      <c r="D84" s="78">
        <f t="shared" si="2"/>
        <v>80840446</v>
      </c>
      <c r="E84" s="122">
        <v>19059497</v>
      </c>
      <c r="F84" s="122">
        <v>8562498</v>
      </c>
      <c r="G84" s="122">
        <v>46045813</v>
      </c>
      <c r="H84" s="122">
        <v>7172638</v>
      </c>
    </row>
    <row r="85" spans="1:8" ht="12" customHeight="1" x14ac:dyDescent="0.2">
      <c r="A85" s="25">
        <v>73</v>
      </c>
      <c r="B85" s="131" t="s">
        <v>140</v>
      </c>
      <c r="C85" s="132" t="s">
        <v>38</v>
      </c>
      <c r="D85" s="78">
        <f t="shared" si="2"/>
        <v>32704491</v>
      </c>
      <c r="E85" s="122">
        <v>7161645</v>
      </c>
      <c r="F85" s="122">
        <v>2613843</v>
      </c>
      <c r="G85" s="122">
        <v>20300584</v>
      </c>
      <c r="H85" s="122">
        <v>2628419</v>
      </c>
    </row>
    <row r="86" spans="1:8" ht="12" customHeight="1" x14ac:dyDescent="0.2">
      <c r="A86" s="25">
        <v>74</v>
      </c>
      <c r="B86" s="126" t="s">
        <v>141</v>
      </c>
      <c r="C86" s="130" t="s">
        <v>37</v>
      </c>
      <c r="D86" s="78">
        <f t="shared" si="2"/>
        <v>119822953</v>
      </c>
      <c r="E86" s="122">
        <v>27868217</v>
      </c>
      <c r="F86" s="122">
        <v>15662083</v>
      </c>
      <c r="G86" s="122">
        <v>68683155</v>
      </c>
      <c r="H86" s="122">
        <v>7609498</v>
      </c>
    </row>
    <row r="87" spans="1:8" ht="12" customHeight="1" x14ac:dyDescent="0.2">
      <c r="A87" s="25">
        <v>75</v>
      </c>
      <c r="B87" s="131" t="s">
        <v>142</v>
      </c>
      <c r="C87" s="132" t="s">
        <v>52</v>
      </c>
      <c r="D87" s="78">
        <f t="shared" si="2"/>
        <v>0</v>
      </c>
      <c r="E87" s="122">
        <v>0</v>
      </c>
      <c r="F87" s="122">
        <v>0</v>
      </c>
      <c r="G87" s="122">
        <v>0</v>
      </c>
      <c r="H87" s="122">
        <v>0</v>
      </c>
    </row>
    <row r="88" spans="1:8" ht="12" customHeight="1" x14ac:dyDescent="0.2">
      <c r="A88" s="25">
        <v>76</v>
      </c>
      <c r="B88" s="126" t="s">
        <v>143</v>
      </c>
      <c r="C88" s="130" t="s">
        <v>319</v>
      </c>
      <c r="D88" s="78">
        <f t="shared" si="2"/>
        <v>96236153</v>
      </c>
      <c r="E88" s="122">
        <v>23472544</v>
      </c>
      <c r="F88" s="122">
        <v>10042452</v>
      </c>
      <c r="G88" s="122">
        <v>51963652</v>
      </c>
      <c r="H88" s="122">
        <v>10757505</v>
      </c>
    </row>
    <row r="89" spans="1:8" ht="12" customHeight="1" x14ac:dyDescent="0.2">
      <c r="A89" s="25">
        <v>77</v>
      </c>
      <c r="B89" s="131" t="s">
        <v>144</v>
      </c>
      <c r="C89" s="10" t="s">
        <v>360</v>
      </c>
      <c r="D89" s="78">
        <f t="shared" si="2"/>
        <v>111755</v>
      </c>
      <c r="E89" s="122">
        <v>0</v>
      </c>
      <c r="F89" s="122">
        <v>0</v>
      </c>
      <c r="G89" s="122">
        <v>0</v>
      </c>
      <c r="H89" s="122">
        <v>111755</v>
      </c>
    </row>
    <row r="90" spans="1:8" ht="12" customHeight="1" x14ac:dyDescent="0.2">
      <c r="A90" s="25">
        <v>78</v>
      </c>
      <c r="B90" s="128" t="s">
        <v>145</v>
      </c>
      <c r="C90" s="136" t="s">
        <v>272</v>
      </c>
      <c r="D90" s="78">
        <f t="shared" si="2"/>
        <v>0</v>
      </c>
      <c r="E90" s="122">
        <v>0</v>
      </c>
      <c r="F90" s="122">
        <v>0</v>
      </c>
      <c r="G90" s="122">
        <v>0</v>
      </c>
      <c r="H90" s="122">
        <v>0</v>
      </c>
    </row>
    <row r="91" spans="1:8" ht="22.5" customHeight="1" x14ac:dyDescent="0.2">
      <c r="A91" s="169">
        <v>79</v>
      </c>
      <c r="B91" s="215" t="s">
        <v>146</v>
      </c>
      <c r="C91" s="130" t="s">
        <v>259</v>
      </c>
      <c r="D91" s="78">
        <f t="shared" si="2"/>
        <v>374785</v>
      </c>
      <c r="E91" s="78">
        <v>100770</v>
      </c>
      <c r="F91" s="78">
        <v>2622</v>
      </c>
      <c r="G91" s="78">
        <v>230755</v>
      </c>
      <c r="H91" s="78">
        <v>40638</v>
      </c>
    </row>
    <row r="92" spans="1:8" ht="36" customHeight="1" x14ac:dyDescent="0.2">
      <c r="A92" s="170"/>
      <c r="B92" s="216"/>
      <c r="C92" s="10" t="s">
        <v>358</v>
      </c>
      <c r="D92" s="78">
        <f t="shared" si="2"/>
        <v>374785</v>
      </c>
      <c r="E92" s="122">
        <v>100770</v>
      </c>
      <c r="F92" s="122">
        <v>2622</v>
      </c>
      <c r="G92" s="122">
        <v>230755</v>
      </c>
      <c r="H92" s="122">
        <v>40638</v>
      </c>
    </row>
    <row r="93" spans="1:8" ht="25.5" customHeight="1" x14ac:dyDescent="0.2">
      <c r="A93" s="170"/>
      <c r="B93" s="216"/>
      <c r="C93" s="10" t="s">
        <v>260</v>
      </c>
      <c r="D93" s="78">
        <f t="shared" si="2"/>
        <v>0</v>
      </c>
      <c r="E93" s="122">
        <v>0</v>
      </c>
      <c r="F93" s="122">
        <v>0</v>
      </c>
      <c r="G93" s="122">
        <v>0</v>
      </c>
      <c r="H93" s="122">
        <v>0</v>
      </c>
    </row>
    <row r="94" spans="1:8" ht="38.25" customHeight="1" x14ac:dyDescent="0.2">
      <c r="A94" s="171"/>
      <c r="B94" s="217"/>
      <c r="C94" s="85" t="s">
        <v>359</v>
      </c>
      <c r="D94" s="78">
        <f t="shared" si="2"/>
        <v>0</v>
      </c>
      <c r="E94" s="122">
        <v>0</v>
      </c>
      <c r="F94" s="122">
        <v>0</v>
      </c>
      <c r="G94" s="122">
        <v>0</v>
      </c>
      <c r="H94" s="122">
        <v>0</v>
      </c>
    </row>
    <row r="95" spans="1:8" ht="12" customHeight="1" x14ac:dyDescent="0.2">
      <c r="A95" s="25">
        <v>80</v>
      </c>
      <c r="B95" s="128" t="s">
        <v>147</v>
      </c>
      <c r="C95" s="127" t="s">
        <v>51</v>
      </c>
      <c r="D95" s="78">
        <f t="shared" si="2"/>
        <v>0</v>
      </c>
      <c r="E95" s="122">
        <v>0</v>
      </c>
      <c r="F95" s="122">
        <v>0</v>
      </c>
      <c r="G95" s="122">
        <v>0</v>
      </c>
      <c r="H95" s="122">
        <v>0</v>
      </c>
    </row>
    <row r="96" spans="1:8" ht="12" customHeight="1" x14ac:dyDescent="0.2">
      <c r="A96" s="25">
        <v>81</v>
      </c>
      <c r="B96" s="128" t="s">
        <v>148</v>
      </c>
      <c r="C96" s="132" t="s">
        <v>149</v>
      </c>
      <c r="D96" s="78">
        <f t="shared" si="2"/>
        <v>4491924</v>
      </c>
      <c r="E96" s="122">
        <v>854811</v>
      </c>
      <c r="F96" s="122">
        <v>483705</v>
      </c>
      <c r="G96" s="122">
        <v>2494489</v>
      </c>
      <c r="H96" s="122">
        <v>658919</v>
      </c>
    </row>
    <row r="97" spans="1:8" ht="12" customHeight="1" x14ac:dyDescent="0.2">
      <c r="A97" s="25">
        <v>82</v>
      </c>
      <c r="B97" s="129" t="s">
        <v>150</v>
      </c>
      <c r="C97" s="130" t="s">
        <v>151</v>
      </c>
      <c r="D97" s="78">
        <f t="shared" si="2"/>
        <v>25318590</v>
      </c>
      <c r="E97" s="122">
        <v>4958597</v>
      </c>
      <c r="F97" s="122">
        <v>3902412</v>
      </c>
      <c r="G97" s="122">
        <v>13819002</v>
      </c>
      <c r="H97" s="122">
        <v>2638579</v>
      </c>
    </row>
    <row r="98" spans="1:8" ht="12" customHeight="1" x14ac:dyDescent="0.2">
      <c r="A98" s="25">
        <v>83</v>
      </c>
      <c r="B98" s="128" t="s">
        <v>152</v>
      </c>
      <c r="C98" s="127" t="s">
        <v>28</v>
      </c>
      <c r="D98" s="78">
        <f t="shared" si="2"/>
        <v>9559317</v>
      </c>
      <c r="E98" s="122">
        <v>1879888</v>
      </c>
      <c r="F98" s="122">
        <v>1339693</v>
      </c>
      <c r="G98" s="122">
        <v>5380385</v>
      </c>
      <c r="H98" s="122">
        <v>959351</v>
      </c>
    </row>
    <row r="99" spans="1:8" ht="12" customHeight="1" x14ac:dyDescent="0.2">
      <c r="A99" s="25">
        <v>84</v>
      </c>
      <c r="B99" s="129" t="s">
        <v>153</v>
      </c>
      <c r="C99" s="130" t="s">
        <v>12</v>
      </c>
      <c r="D99" s="78">
        <f t="shared" si="2"/>
        <v>9366201</v>
      </c>
      <c r="E99" s="122">
        <v>1667923</v>
      </c>
      <c r="F99" s="122">
        <v>1304300</v>
      </c>
      <c r="G99" s="122">
        <v>5932444</v>
      </c>
      <c r="H99" s="122">
        <v>461534</v>
      </c>
    </row>
    <row r="100" spans="1:8" ht="12" customHeight="1" x14ac:dyDescent="0.2">
      <c r="A100" s="25">
        <v>85</v>
      </c>
      <c r="B100" s="129" t="s">
        <v>154</v>
      </c>
      <c r="C100" s="130" t="s">
        <v>27</v>
      </c>
      <c r="D100" s="78">
        <f t="shared" si="2"/>
        <v>30712712</v>
      </c>
      <c r="E100" s="122">
        <v>6372857</v>
      </c>
      <c r="F100" s="122">
        <v>3869641</v>
      </c>
      <c r="G100" s="122">
        <v>16316412</v>
      </c>
      <c r="H100" s="122">
        <v>4153802</v>
      </c>
    </row>
    <row r="101" spans="1:8" ht="12" customHeight="1" x14ac:dyDescent="0.2">
      <c r="A101" s="25">
        <v>86</v>
      </c>
      <c r="B101" s="128" t="s">
        <v>155</v>
      </c>
      <c r="C101" s="132" t="s">
        <v>45</v>
      </c>
      <c r="D101" s="78">
        <f t="shared" si="2"/>
        <v>13026080</v>
      </c>
      <c r="E101" s="122">
        <v>2119652</v>
      </c>
      <c r="F101" s="122">
        <v>1544186</v>
      </c>
      <c r="G101" s="122">
        <v>8295490</v>
      </c>
      <c r="H101" s="122">
        <v>1066752</v>
      </c>
    </row>
    <row r="102" spans="1:8" ht="12" customHeight="1" x14ac:dyDescent="0.2">
      <c r="A102" s="25">
        <v>87</v>
      </c>
      <c r="B102" s="128" t="s">
        <v>156</v>
      </c>
      <c r="C102" s="127" t="s">
        <v>33</v>
      </c>
      <c r="D102" s="78">
        <f t="shared" si="2"/>
        <v>18191622</v>
      </c>
      <c r="E102" s="122">
        <v>4037764</v>
      </c>
      <c r="F102" s="122">
        <v>2354294</v>
      </c>
      <c r="G102" s="122">
        <v>11397536</v>
      </c>
      <c r="H102" s="122">
        <v>402028</v>
      </c>
    </row>
    <row r="103" spans="1:8" ht="12" customHeight="1" x14ac:dyDescent="0.2">
      <c r="A103" s="25">
        <v>88</v>
      </c>
      <c r="B103" s="126" t="s">
        <v>157</v>
      </c>
      <c r="C103" s="127" t="s">
        <v>29</v>
      </c>
      <c r="D103" s="78">
        <f t="shared" si="2"/>
        <v>29341433</v>
      </c>
      <c r="E103" s="122">
        <v>6970529</v>
      </c>
      <c r="F103" s="122">
        <v>4670573</v>
      </c>
      <c r="G103" s="122">
        <v>15276554</v>
      </c>
      <c r="H103" s="122">
        <v>2423777</v>
      </c>
    </row>
    <row r="104" spans="1:8" ht="12" customHeight="1" x14ac:dyDescent="0.2">
      <c r="A104" s="25">
        <v>89</v>
      </c>
      <c r="B104" s="126" t="s">
        <v>158</v>
      </c>
      <c r="C104" s="127" t="s">
        <v>30</v>
      </c>
      <c r="D104" s="78">
        <f t="shared" si="2"/>
        <v>26815034</v>
      </c>
      <c r="E104" s="122">
        <v>5413801</v>
      </c>
      <c r="F104" s="122">
        <v>4080688</v>
      </c>
      <c r="G104" s="122">
        <v>12560073</v>
      </c>
      <c r="H104" s="122">
        <v>4760472</v>
      </c>
    </row>
    <row r="105" spans="1:8" ht="12" customHeight="1" x14ac:dyDescent="0.2">
      <c r="A105" s="25">
        <v>90</v>
      </c>
      <c r="B105" s="129" t="s">
        <v>159</v>
      </c>
      <c r="C105" s="130" t="s">
        <v>14</v>
      </c>
      <c r="D105" s="78">
        <f t="shared" si="2"/>
        <v>10312548</v>
      </c>
      <c r="E105" s="122">
        <v>2189149</v>
      </c>
      <c r="F105" s="122">
        <v>1209918</v>
      </c>
      <c r="G105" s="122">
        <v>6151515</v>
      </c>
      <c r="H105" s="122">
        <v>761966</v>
      </c>
    </row>
    <row r="106" spans="1:8" ht="12" customHeight="1" x14ac:dyDescent="0.2">
      <c r="A106" s="25">
        <v>91</v>
      </c>
      <c r="B106" s="131" t="s">
        <v>160</v>
      </c>
      <c r="C106" s="132" t="s">
        <v>31</v>
      </c>
      <c r="D106" s="78">
        <f t="shared" si="2"/>
        <v>17266948</v>
      </c>
      <c r="E106" s="122">
        <v>4003016</v>
      </c>
      <c r="F106" s="122">
        <v>2574517</v>
      </c>
      <c r="G106" s="122">
        <v>9326585</v>
      </c>
      <c r="H106" s="122">
        <v>1362830</v>
      </c>
    </row>
    <row r="107" spans="1:8" ht="12" customHeight="1" x14ac:dyDescent="0.2">
      <c r="A107" s="25">
        <v>92</v>
      </c>
      <c r="B107" s="126" t="s">
        <v>161</v>
      </c>
      <c r="C107" s="127" t="s">
        <v>15</v>
      </c>
      <c r="D107" s="78">
        <f t="shared" si="2"/>
        <v>13461492</v>
      </c>
      <c r="E107" s="122">
        <v>2171775</v>
      </c>
      <c r="F107" s="122">
        <v>2225830</v>
      </c>
      <c r="G107" s="122">
        <v>7930372</v>
      </c>
      <c r="H107" s="122">
        <v>1133515</v>
      </c>
    </row>
    <row r="108" spans="1:8" ht="12" customHeight="1" x14ac:dyDescent="0.2">
      <c r="A108" s="25">
        <v>93</v>
      </c>
      <c r="B108" s="128" t="s">
        <v>162</v>
      </c>
      <c r="C108" s="127" t="s">
        <v>13</v>
      </c>
      <c r="D108" s="78">
        <f t="shared" si="2"/>
        <v>15713542</v>
      </c>
      <c r="E108" s="122">
        <v>3137781</v>
      </c>
      <c r="F108" s="122">
        <v>2537813</v>
      </c>
      <c r="G108" s="122">
        <v>9823146</v>
      </c>
      <c r="H108" s="122">
        <v>214802</v>
      </c>
    </row>
    <row r="109" spans="1:8" ht="12" customHeight="1" x14ac:dyDescent="0.2">
      <c r="A109" s="25">
        <v>94</v>
      </c>
      <c r="B109" s="129" t="s">
        <v>163</v>
      </c>
      <c r="C109" s="130" t="s">
        <v>32</v>
      </c>
      <c r="D109" s="78">
        <f t="shared" si="2"/>
        <v>9844995</v>
      </c>
      <c r="E109" s="122">
        <v>2415014</v>
      </c>
      <c r="F109" s="122">
        <v>1207296</v>
      </c>
      <c r="G109" s="122">
        <v>5462171</v>
      </c>
      <c r="H109" s="122">
        <v>760514</v>
      </c>
    </row>
    <row r="110" spans="1:8" ht="12" customHeight="1" x14ac:dyDescent="0.2">
      <c r="A110" s="25">
        <v>95</v>
      </c>
      <c r="B110" s="129" t="s">
        <v>164</v>
      </c>
      <c r="C110" s="130" t="s">
        <v>55</v>
      </c>
      <c r="D110" s="78">
        <f t="shared" si="2"/>
        <v>18043673</v>
      </c>
      <c r="E110" s="122">
        <v>4489493</v>
      </c>
      <c r="F110" s="122">
        <v>1684447</v>
      </c>
      <c r="G110" s="122">
        <v>10547541</v>
      </c>
      <c r="H110" s="122">
        <v>1322192</v>
      </c>
    </row>
    <row r="111" spans="1:8" ht="12" customHeight="1" x14ac:dyDescent="0.2">
      <c r="A111" s="25">
        <v>96</v>
      </c>
      <c r="B111" s="126" t="s">
        <v>165</v>
      </c>
      <c r="C111" s="127" t="s">
        <v>34</v>
      </c>
      <c r="D111" s="78">
        <f t="shared" si="2"/>
        <v>29627714</v>
      </c>
      <c r="E111" s="122">
        <v>6980954</v>
      </c>
      <c r="F111" s="122">
        <v>2869459</v>
      </c>
      <c r="G111" s="122">
        <v>17148882</v>
      </c>
      <c r="H111" s="122">
        <v>2628419</v>
      </c>
    </row>
    <row r="112" spans="1:8" ht="12" customHeight="1" x14ac:dyDescent="0.2">
      <c r="A112" s="25">
        <v>97</v>
      </c>
      <c r="B112" s="128" t="s">
        <v>166</v>
      </c>
      <c r="C112" s="127" t="s">
        <v>229</v>
      </c>
      <c r="D112" s="78">
        <f t="shared" si="2"/>
        <v>17288336</v>
      </c>
      <c r="E112" s="122">
        <v>3659007</v>
      </c>
      <c r="F112" s="122">
        <v>2207478</v>
      </c>
      <c r="G112" s="122">
        <v>10874687</v>
      </c>
      <c r="H112" s="122">
        <v>547164</v>
      </c>
    </row>
    <row r="113" spans="1:8" ht="12" customHeight="1" x14ac:dyDescent="0.2">
      <c r="A113" s="25">
        <v>98</v>
      </c>
      <c r="B113" s="126" t="s">
        <v>167</v>
      </c>
      <c r="C113" s="130" t="s">
        <v>168</v>
      </c>
      <c r="D113" s="78">
        <f t="shared" si="2"/>
        <v>0</v>
      </c>
      <c r="E113" s="122">
        <v>0</v>
      </c>
      <c r="F113" s="122">
        <v>0</v>
      </c>
      <c r="G113" s="122">
        <v>0</v>
      </c>
      <c r="H113" s="122">
        <v>0</v>
      </c>
    </row>
    <row r="114" spans="1:8" ht="12" customHeight="1" x14ac:dyDescent="0.2">
      <c r="A114" s="25">
        <v>99</v>
      </c>
      <c r="B114" s="126" t="s">
        <v>169</v>
      </c>
      <c r="C114" s="127" t="s">
        <v>170</v>
      </c>
      <c r="D114" s="78">
        <f t="shared" si="2"/>
        <v>0</v>
      </c>
      <c r="E114" s="122">
        <v>0</v>
      </c>
      <c r="F114" s="122">
        <v>0</v>
      </c>
      <c r="G114" s="122">
        <v>0</v>
      </c>
      <c r="H114" s="122">
        <v>0</v>
      </c>
    </row>
    <row r="115" spans="1:8" ht="12" customHeight="1" x14ac:dyDescent="0.2">
      <c r="A115" s="25">
        <v>100</v>
      </c>
      <c r="B115" s="129" t="s">
        <v>171</v>
      </c>
      <c r="C115" s="130" t="s">
        <v>172</v>
      </c>
      <c r="D115" s="78">
        <f t="shared" si="2"/>
        <v>0</v>
      </c>
      <c r="E115" s="122">
        <v>0</v>
      </c>
      <c r="F115" s="122">
        <v>0</v>
      </c>
      <c r="G115" s="122">
        <v>0</v>
      </c>
      <c r="H115" s="122">
        <v>0</v>
      </c>
    </row>
    <row r="116" spans="1:8" ht="12" customHeight="1" x14ac:dyDescent="0.2">
      <c r="A116" s="25">
        <v>101</v>
      </c>
      <c r="B116" s="129" t="s">
        <v>173</v>
      </c>
      <c r="C116" s="130" t="s">
        <v>174</v>
      </c>
      <c r="D116" s="78">
        <f t="shared" si="2"/>
        <v>0</v>
      </c>
      <c r="E116" s="122">
        <v>0</v>
      </c>
      <c r="F116" s="122">
        <v>0</v>
      </c>
      <c r="G116" s="122">
        <v>0</v>
      </c>
      <c r="H116" s="122">
        <v>0</v>
      </c>
    </row>
    <row r="117" spans="1:8" ht="12" customHeight="1" x14ac:dyDescent="0.2">
      <c r="A117" s="25">
        <v>102</v>
      </c>
      <c r="B117" s="129" t="s">
        <v>175</v>
      </c>
      <c r="C117" s="130" t="s">
        <v>176</v>
      </c>
      <c r="D117" s="78">
        <f t="shared" si="2"/>
        <v>0</v>
      </c>
      <c r="E117" s="122">
        <v>0</v>
      </c>
      <c r="F117" s="122">
        <v>0</v>
      </c>
      <c r="G117" s="122">
        <v>0</v>
      </c>
      <c r="H117" s="122">
        <v>0</v>
      </c>
    </row>
    <row r="118" spans="1:8" ht="12" customHeight="1" x14ac:dyDescent="0.2">
      <c r="A118" s="25">
        <v>103</v>
      </c>
      <c r="B118" s="129" t="s">
        <v>177</v>
      </c>
      <c r="C118" s="130" t="s">
        <v>178</v>
      </c>
      <c r="D118" s="78">
        <f t="shared" si="2"/>
        <v>0</v>
      </c>
      <c r="E118" s="122">
        <v>0</v>
      </c>
      <c r="F118" s="122">
        <v>0</v>
      </c>
      <c r="G118" s="122">
        <v>0</v>
      </c>
      <c r="H118" s="122">
        <v>0</v>
      </c>
    </row>
    <row r="119" spans="1:8" ht="12" customHeight="1" x14ac:dyDescent="0.2">
      <c r="A119" s="25">
        <v>104</v>
      </c>
      <c r="B119" s="129" t="s">
        <v>179</v>
      </c>
      <c r="C119" s="130" t="s">
        <v>180</v>
      </c>
      <c r="D119" s="78">
        <f t="shared" si="2"/>
        <v>0</v>
      </c>
      <c r="E119" s="122">
        <v>0</v>
      </c>
      <c r="F119" s="122">
        <v>0</v>
      </c>
      <c r="G119" s="122">
        <v>0</v>
      </c>
      <c r="H119" s="122">
        <v>0</v>
      </c>
    </row>
    <row r="120" spans="1:8" ht="12" customHeight="1" x14ac:dyDescent="0.2">
      <c r="A120" s="25">
        <v>105</v>
      </c>
      <c r="B120" s="137" t="s">
        <v>181</v>
      </c>
      <c r="C120" s="138" t="s">
        <v>182</v>
      </c>
      <c r="D120" s="78">
        <f t="shared" si="2"/>
        <v>0</v>
      </c>
      <c r="E120" s="122">
        <v>0</v>
      </c>
      <c r="F120" s="122">
        <v>0</v>
      </c>
      <c r="G120" s="122">
        <v>0</v>
      </c>
      <c r="H120" s="122">
        <v>0</v>
      </c>
    </row>
    <row r="121" spans="1:8" ht="12" customHeight="1" x14ac:dyDescent="0.2">
      <c r="A121" s="25">
        <v>106</v>
      </c>
      <c r="B121" s="128" t="s">
        <v>183</v>
      </c>
      <c r="C121" s="127" t="s">
        <v>184</v>
      </c>
      <c r="D121" s="78">
        <f t="shared" si="2"/>
        <v>0</v>
      </c>
      <c r="E121" s="122">
        <v>0</v>
      </c>
      <c r="F121" s="122">
        <v>0</v>
      </c>
      <c r="G121" s="122">
        <v>0</v>
      </c>
      <c r="H121" s="122">
        <v>0</v>
      </c>
    </row>
    <row r="122" spans="1:8" ht="12" customHeight="1" x14ac:dyDescent="0.2">
      <c r="A122" s="25">
        <v>107</v>
      </c>
      <c r="B122" s="129" t="s">
        <v>185</v>
      </c>
      <c r="C122" s="130" t="s">
        <v>186</v>
      </c>
      <c r="D122" s="78">
        <f t="shared" si="2"/>
        <v>0</v>
      </c>
      <c r="E122" s="122">
        <v>0</v>
      </c>
      <c r="F122" s="122">
        <v>0</v>
      </c>
      <c r="G122" s="122">
        <v>0</v>
      </c>
      <c r="H122" s="122">
        <v>0</v>
      </c>
    </row>
    <row r="123" spans="1:8" ht="12" customHeight="1" x14ac:dyDescent="0.2">
      <c r="A123" s="25">
        <v>108</v>
      </c>
      <c r="B123" s="126" t="s">
        <v>187</v>
      </c>
      <c r="C123" s="139" t="s">
        <v>188</v>
      </c>
      <c r="D123" s="78">
        <f t="shared" si="2"/>
        <v>0</v>
      </c>
      <c r="E123" s="122">
        <v>0</v>
      </c>
      <c r="F123" s="122">
        <v>0</v>
      </c>
      <c r="G123" s="122">
        <v>0</v>
      </c>
      <c r="H123" s="122">
        <v>0</v>
      </c>
    </row>
    <row r="124" spans="1:8" ht="12" customHeight="1" x14ac:dyDescent="0.2">
      <c r="A124" s="25">
        <v>109</v>
      </c>
      <c r="B124" s="129" t="s">
        <v>189</v>
      </c>
      <c r="C124" s="136" t="s">
        <v>275</v>
      </c>
      <c r="D124" s="78">
        <f t="shared" si="2"/>
        <v>0</v>
      </c>
      <c r="E124" s="122">
        <v>0</v>
      </c>
      <c r="F124" s="122">
        <v>0</v>
      </c>
      <c r="G124" s="122">
        <v>0</v>
      </c>
      <c r="H124" s="122">
        <v>0</v>
      </c>
    </row>
    <row r="125" spans="1:8" ht="12" customHeight="1" x14ac:dyDescent="0.2">
      <c r="A125" s="25">
        <v>110</v>
      </c>
      <c r="B125" s="128" t="s">
        <v>190</v>
      </c>
      <c r="C125" s="130" t="s">
        <v>320</v>
      </c>
      <c r="D125" s="78">
        <f t="shared" si="2"/>
        <v>0</v>
      </c>
      <c r="E125" s="122">
        <v>0</v>
      </c>
      <c r="F125" s="122">
        <v>0</v>
      </c>
      <c r="G125" s="122">
        <v>0</v>
      </c>
      <c r="H125" s="122">
        <v>0</v>
      </c>
    </row>
    <row r="126" spans="1:8" ht="12" customHeight="1" x14ac:dyDescent="0.2">
      <c r="A126" s="25">
        <v>111</v>
      </c>
      <c r="B126" s="128" t="s">
        <v>191</v>
      </c>
      <c r="C126" s="10" t="s">
        <v>391</v>
      </c>
      <c r="D126" s="78">
        <f t="shared" si="2"/>
        <v>0</v>
      </c>
      <c r="E126" s="122">
        <v>0</v>
      </c>
      <c r="F126" s="122">
        <v>0</v>
      </c>
      <c r="G126" s="122">
        <v>0</v>
      </c>
      <c r="H126" s="122">
        <v>0</v>
      </c>
    </row>
    <row r="127" spans="1:8" ht="12" customHeight="1" x14ac:dyDescent="0.2">
      <c r="A127" s="25">
        <v>112</v>
      </c>
      <c r="B127" s="128" t="s">
        <v>192</v>
      </c>
      <c r="C127" s="130" t="s">
        <v>193</v>
      </c>
      <c r="D127" s="78">
        <f t="shared" si="2"/>
        <v>0</v>
      </c>
      <c r="E127" s="122">
        <v>0</v>
      </c>
      <c r="F127" s="122">
        <v>0</v>
      </c>
      <c r="G127" s="122">
        <v>0</v>
      </c>
      <c r="H127" s="122">
        <v>0</v>
      </c>
    </row>
    <row r="128" spans="1:8" ht="12" customHeight="1" x14ac:dyDescent="0.2">
      <c r="A128" s="25">
        <v>113</v>
      </c>
      <c r="B128" s="128" t="s">
        <v>194</v>
      </c>
      <c r="C128" s="10" t="s">
        <v>400</v>
      </c>
      <c r="D128" s="78">
        <f t="shared" si="2"/>
        <v>0</v>
      </c>
      <c r="E128" s="122">
        <v>0</v>
      </c>
      <c r="F128" s="122">
        <v>0</v>
      </c>
      <c r="G128" s="122">
        <v>0</v>
      </c>
      <c r="H128" s="122">
        <v>0</v>
      </c>
    </row>
    <row r="129" spans="1:8" ht="12" customHeight="1" x14ac:dyDescent="0.2">
      <c r="A129" s="25">
        <v>114</v>
      </c>
      <c r="B129" s="129" t="s">
        <v>195</v>
      </c>
      <c r="C129" s="130" t="s">
        <v>196</v>
      </c>
      <c r="D129" s="78">
        <f t="shared" si="2"/>
        <v>0</v>
      </c>
      <c r="E129" s="122">
        <v>0</v>
      </c>
      <c r="F129" s="122">
        <v>0</v>
      </c>
      <c r="G129" s="122">
        <v>0</v>
      </c>
      <c r="H129" s="122">
        <v>0</v>
      </c>
    </row>
    <row r="130" spans="1:8" ht="12" customHeight="1" x14ac:dyDescent="0.2">
      <c r="A130" s="25">
        <v>115</v>
      </c>
      <c r="B130" s="129" t="s">
        <v>197</v>
      </c>
      <c r="C130" s="54" t="s">
        <v>357</v>
      </c>
      <c r="D130" s="78">
        <f t="shared" si="2"/>
        <v>0</v>
      </c>
      <c r="E130" s="122">
        <v>0</v>
      </c>
      <c r="F130" s="122">
        <v>0</v>
      </c>
      <c r="G130" s="122">
        <v>0</v>
      </c>
      <c r="H130" s="122">
        <v>0</v>
      </c>
    </row>
    <row r="131" spans="1:8" ht="12" customHeight="1" x14ac:dyDescent="0.2">
      <c r="A131" s="25">
        <v>116</v>
      </c>
      <c r="B131" s="129" t="s">
        <v>198</v>
      </c>
      <c r="C131" s="130" t="s">
        <v>235</v>
      </c>
      <c r="D131" s="78">
        <f t="shared" si="2"/>
        <v>0</v>
      </c>
      <c r="E131" s="122">
        <v>0</v>
      </c>
      <c r="F131" s="122">
        <v>0</v>
      </c>
      <c r="G131" s="122">
        <v>0</v>
      </c>
      <c r="H131" s="122">
        <v>0</v>
      </c>
    </row>
    <row r="132" spans="1:8" ht="12" customHeight="1" x14ac:dyDescent="0.2">
      <c r="A132" s="25">
        <v>117</v>
      </c>
      <c r="B132" s="129" t="s">
        <v>199</v>
      </c>
      <c r="C132" s="130" t="s">
        <v>200</v>
      </c>
      <c r="D132" s="78">
        <f t="shared" si="2"/>
        <v>0</v>
      </c>
      <c r="E132" s="122">
        <v>0</v>
      </c>
      <c r="F132" s="122">
        <v>0</v>
      </c>
      <c r="G132" s="122">
        <v>0</v>
      </c>
      <c r="H132" s="122">
        <v>0</v>
      </c>
    </row>
    <row r="133" spans="1:8" ht="12" customHeight="1" x14ac:dyDescent="0.2">
      <c r="A133" s="25">
        <v>118</v>
      </c>
      <c r="B133" s="129" t="s">
        <v>201</v>
      </c>
      <c r="C133" s="130" t="s">
        <v>42</v>
      </c>
      <c r="D133" s="78">
        <f t="shared" si="2"/>
        <v>0</v>
      </c>
      <c r="E133" s="122">
        <v>0</v>
      </c>
      <c r="F133" s="122">
        <v>0</v>
      </c>
      <c r="G133" s="122">
        <v>0</v>
      </c>
      <c r="H133" s="122">
        <v>0</v>
      </c>
    </row>
    <row r="134" spans="1:8" ht="12" customHeight="1" x14ac:dyDescent="0.2">
      <c r="A134" s="25">
        <v>119</v>
      </c>
      <c r="B134" s="126" t="s">
        <v>202</v>
      </c>
      <c r="C134" s="127" t="s">
        <v>48</v>
      </c>
      <c r="D134" s="78">
        <f t="shared" si="2"/>
        <v>0</v>
      </c>
      <c r="E134" s="122">
        <v>0</v>
      </c>
      <c r="F134" s="122">
        <v>0</v>
      </c>
      <c r="G134" s="122">
        <v>0</v>
      </c>
      <c r="H134" s="122">
        <v>0</v>
      </c>
    </row>
    <row r="135" spans="1:8" ht="12" customHeight="1" x14ac:dyDescent="0.2">
      <c r="A135" s="25">
        <v>120</v>
      </c>
      <c r="B135" s="126" t="s">
        <v>203</v>
      </c>
      <c r="C135" s="130" t="s">
        <v>238</v>
      </c>
      <c r="D135" s="78">
        <f t="shared" si="2"/>
        <v>0</v>
      </c>
      <c r="E135" s="122">
        <v>0</v>
      </c>
      <c r="F135" s="122">
        <v>0</v>
      </c>
      <c r="G135" s="122">
        <v>0</v>
      </c>
      <c r="H135" s="122">
        <v>0</v>
      </c>
    </row>
    <row r="136" spans="1:8" ht="12" customHeight="1" x14ac:dyDescent="0.2">
      <c r="A136" s="25">
        <v>121</v>
      </c>
      <c r="B136" s="131" t="s">
        <v>204</v>
      </c>
      <c r="C136" s="132" t="s">
        <v>50</v>
      </c>
      <c r="D136" s="78">
        <f t="shared" si="2"/>
        <v>0</v>
      </c>
      <c r="E136" s="122">
        <v>0</v>
      </c>
      <c r="F136" s="122">
        <v>0</v>
      </c>
      <c r="G136" s="122">
        <v>0</v>
      </c>
      <c r="H136" s="122">
        <v>0</v>
      </c>
    </row>
    <row r="137" spans="1:8" ht="12" customHeight="1" x14ac:dyDescent="0.2">
      <c r="A137" s="25">
        <v>122</v>
      </c>
      <c r="B137" s="129" t="s">
        <v>205</v>
      </c>
      <c r="C137" s="130" t="s">
        <v>49</v>
      </c>
      <c r="D137" s="78">
        <f t="shared" ref="D137:D149" si="3">SUM(E137:H137)</f>
        <v>0</v>
      </c>
      <c r="E137" s="122">
        <v>0</v>
      </c>
      <c r="F137" s="122">
        <v>0</v>
      </c>
      <c r="G137" s="122">
        <v>0</v>
      </c>
      <c r="H137" s="122">
        <v>0</v>
      </c>
    </row>
    <row r="138" spans="1:8" ht="12" customHeight="1" x14ac:dyDescent="0.2">
      <c r="A138" s="25">
        <v>123</v>
      </c>
      <c r="B138" s="129" t="s">
        <v>206</v>
      </c>
      <c r="C138" s="130" t="s">
        <v>207</v>
      </c>
      <c r="D138" s="78">
        <f t="shared" si="3"/>
        <v>0</v>
      </c>
      <c r="E138" s="122">
        <v>0</v>
      </c>
      <c r="F138" s="122">
        <v>0</v>
      </c>
      <c r="G138" s="122">
        <v>0</v>
      </c>
      <c r="H138" s="122">
        <v>0</v>
      </c>
    </row>
    <row r="139" spans="1:8" ht="12" customHeight="1" x14ac:dyDescent="0.2">
      <c r="A139" s="25">
        <v>124</v>
      </c>
      <c r="B139" s="129" t="s">
        <v>208</v>
      </c>
      <c r="C139" s="130" t="s">
        <v>43</v>
      </c>
      <c r="D139" s="78">
        <f t="shared" si="3"/>
        <v>0</v>
      </c>
      <c r="E139" s="122">
        <v>0</v>
      </c>
      <c r="F139" s="122">
        <v>0</v>
      </c>
      <c r="G139" s="122">
        <v>0</v>
      </c>
      <c r="H139" s="122">
        <v>0</v>
      </c>
    </row>
    <row r="140" spans="1:8" ht="12" customHeight="1" x14ac:dyDescent="0.2">
      <c r="A140" s="25">
        <v>125</v>
      </c>
      <c r="B140" s="131" t="s">
        <v>209</v>
      </c>
      <c r="C140" s="132" t="s">
        <v>237</v>
      </c>
      <c r="D140" s="78">
        <f t="shared" si="3"/>
        <v>51818580</v>
      </c>
      <c r="E140" s="122">
        <v>18767611</v>
      </c>
      <c r="F140" s="122">
        <v>4736115</v>
      </c>
      <c r="G140" s="122">
        <v>27255359</v>
      </c>
      <c r="H140" s="122">
        <v>1059495</v>
      </c>
    </row>
    <row r="141" spans="1:8" ht="12" customHeight="1" x14ac:dyDescent="0.2">
      <c r="A141" s="25">
        <v>126</v>
      </c>
      <c r="B141" s="128" t="s">
        <v>210</v>
      </c>
      <c r="C141" s="132" t="s">
        <v>211</v>
      </c>
      <c r="D141" s="78">
        <f t="shared" si="3"/>
        <v>56150274</v>
      </c>
      <c r="E141" s="122">
        <v>20206197</v>
      </c>
      <c r="F141" s="122">
        <v>10050323</v>
      </c>
      <c r="G141" s="122">
        <v>24877712</v>
      </c>
      <c r="H141" s="122">
        <v>1016042</v>
      </c>
    </row>
    <row r="142" spans="1:8" ht="12" customHeight="1" x14ac:dyDescent="0.2">
      <c r="A142" s="25">
        <v>127</v>
      </c>
      <c r="B142" s="129" t="s">
        <v>212</v>
      </c>
      <c r="C142" s="130" t="s">
        <v>213</v>
      </c>
      <c r="D142" s="78">
        <f t="shared" si="3"/>
        <v>0</v>
      </c>
      <c r="E142" s="122">
        <v>0</v>
      </c>
      <c r="F142" s="122">
        <v>0</v>
      </c>
      <c r="G142" s="122">
        <v>0</v>
      </c>
      <c r="H142" s="122">
        <v>0</v>
      </c>
    </row>
    <row r="143" spans="1:8" ht="12" customHeight="1" x14ac:dyDescent="0.2">
      <c r="A143" s="25">
        <v>128</v>
      </c>
      <c r="B143" s="126" t="s">
        <v>214</v>
      </c>
      <c r="C143" s="127" t="s">
        <v>215</v>
      </c>
      <c r="D143" s="78">
        <f t="shared" si="3"/>
        <v>0</v>
      </c>
      <c r="E143" s="122">
        <v>0</v>
      </c>
      <c r="F143" s="122">
        <v>0</v>
      </c>
      <c r="G143" s="122">
        <v>0</v>
      </c>
      <c r="H143" s="122">
        <v>0</v>
      </c>
    </row>
    <row r="144" spans="1:8" ht="12" customHeight="1" x14ac:dyDescent="0.2">
      <c r="A144" s="25">
        <v>129</v>
      </c>
      <c r="B144" s="140" t="s">
        <v>216</v>
      </c>
      <c r="C144" s="141" t="s">
        <v>217</v>
      </c>
      <c r="D144" s="78">
        <f t="shared" si="3"/>
        <v>0</v>
      </c>
      <c r="E144" s="122">
        <v>0</v>
      </c>
      <c r="F144" s="122">
        <v>0</v>
      </c>
      <c r="G144" s="122">
        <v>0</v>
      </c>
      <c r="H144" s="122">
        <v>0</v>
      </c>
    </row>
    <row r="145" spans="1:8" ht="12" customHeight="1" x14ac:dyDescent="0.2">
      <c r="A145" s="25">
        <v>130</v>
      </c>
      <c r="B145" s="142" t="s">
        <v>263</v>
      </c>
      <c r="C145" s="143" t="s">
        <v>264</v>
      </c>
      <c r="D145" s="78">
        <f t="shared" si="3"/>
        <v>0</v>
      </c>
      <c r="E145" s="122">
        <v>0</v>
      </c>
      <c r="F145" s="122">
        <v>0</v>
      </c>
      <c r="G145" s="122">
        <v>0</v>
      </c>
      <c r="H145" s="122">
        <v>0</v>
      </c>
    </row>
    <row r="146" spans="1:8" ht="12" customHeight="1" x14ac:dyDescent="0.2">
      <c r="A146" s="25">
        <v>131</v>
      </c>
      <c r="B146" s="144" t="s">
        <v>265</v>
      </c>
      <c r="C146" s="145" t="s">
        <v>266</v>
      </c>
      <c r="D146" s="78">
        <f t="shared" si="3"/>
        <v>0</v>
      </c>
      <c r="E146" s="122">
        <v>0</v>
      </c>
      <c r="F146" s="122">
        <v>0</v>
      </c>
      <c r="G146" s="122">
        <v>0</v>
      </c>
      <c r="H146" s="122">
        <v>0</v>
      </c>
    </row>
    <row r="147" spans="1:8" ht="12" customHeight="1" x14ac:dyDescent="0.2">
      <c r="A147" s="25">
        <v>132</v>
      </c>
      <c r="B147" s="101" t="s">
        <v>267</v>
      </c>
      <c r="C147" s="102" t="s">
        <v>268</v>
      </c>
      <c r="D147" s="78">
        <f t="shared" si="3"/>
        <v>0</v>
      </c>
      <c r="E147" s="122">
        <v>0</v>
      </c>
      <c r="F147" s="122">
        <v>0</v>
      </c>
      <c r="G147" s="122">
        <v>0</v>
      </c>
      <c r="H147" s="122">
        <v>0</v>
      </c>
    </row>
    <row r="148" spans="1:8" x14ac:dyDescent="0.2">
      <c r="A148" s="25">
        <v>133</v>
      </c>
      <c r="B148" s="146" t="s">
        <v>273</v>
      </c>
      <c r="C148" s="147" t="s">
        <v>274</v>
      </c>
      <c r="D148" s="78">
        <f t="shared" si="3"/>
        <v>0</v>
      </c>
      <c r="E148" s="122">
        <v>0</v>
      </c>
      <c r="F148" s="122">
        <v>0</v>
      </c>
      <c r="G148" s="122">
        <v>0</v>
      </c>
      <c r="H148" s="122">
        <v>0</v>
      </c>
    </row>
    <row r="149" spans="1:8" x14ac:dyDescent="0.2">
      <c r="A149" s="25">
        <v>134</v>
      </c>
      <c r="B149" s="91" t="s">
        <v>367</v>
      </c>
      <c r="C149" s="42" t="s">
        <v>366</v>
      </c>
      <c r="D149" s="78">
        <f t="shared" si="3"/>
        <v>0</v>
      </c>
      <c r="E149" s="122">
        <v>0</v>
      </c>
      <c r="F149" s="122">
        <v>0</v>
      </c>
      <c r="G149" s="122">
        <v>0</v>
      </c>
      <c r="H149" s="122">
        <v>0</v>
      </c>
    </row>
    <row r="150" spans="1:8" x14ac:dyDescent="0.2">
      <c r="A150" s="25">
        <v>135</v>
      </c>
      <c r="B150" s="91" t="s">
        <v>395</v>
      </c>
      <c r="C150" s="42" t="s">
        <v>389</v>
      </c>
      <c r="D150" s="78">
        <f t="shared" ref="D150" si="4">SUM(E150:H150)</f>
        <v>0</v>
      </c>
      <c r="E150" s="163">
        <v>0</v>
      </c>
      <c r="F150" s="163">
        <v>0</v>
      </c>
      <c r="G150" s="163">
        <v>0</v>
      </c>
      <c r="H150" s="163">
        <v>0</v>
      </c>
    </row>
  </sheetData>
  <mergeCells count="17">
    <mergeCell ref="A91:A94"/>
    <mergeCell ref="B91:B94"/>
    <mergeCell ref="A3:A8"/>
    <mergeCell ref="B3:B8"/>
    <mergeCell ref="C3:C8"/>
    <mergeCell ref="A12:C12"/>
    <mergeCell ref="A1:H1"/>
    <mergeCell ref="A9:C9"/>
    <mergeCell ref="A10:C10"/>
    <mergeCell ref="A11:C11"/>
    <mergeCell ref="D3:H4"/>
    <mergeCell ref="E5:H5"/>
    <mergeCell ref="D5:D8"/>
    <mergeCell ref="E6:E8"/>
    <mergeCell ref="F6:F8"/>
    <mergeCell ref="G6:G8"/>
    <mergeCell ref="H6:H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M154"/>
  <sheetViews>
    <sheetView zoomScale="98" zoomScaleNormal="98" workbookViewId="0">
      <selection activeCell="F34" sqref="F34"/>
    </sheetView>
  </sheetViews>
  <sheetFormatPr defaultRowHeight="12" x14ac:dyDescent="0.2"/>
  <cols>
    <col min="1" max="1" width="4.7109375" style="6" customWidth="1"/>
    <col min="2" max="2" width="10.7109375" style="6" customWidth="1"/>
    <col min="3" max="3" width="47.7109375" style="7" customWidth="1"/>
    <col min="4" max="4" width="16.140625" style="8" customWidth="1"/>
    <col min="5" max="5" width="9.7109375" style="8" bestFit="1" customWidth="1"/>
    <col min="6" max="6" width="18.140625" style="8" customWidth="1"/>
    <col min="7" max="16384" width="9.140625" style="8"/>
  </cols>
  <sheetData>
    <row r="2" spans="1:6" ht="48" customHeight="1" x14ac:dyDescent="0.2">
      <c r="A2" s="208" t="s">
        <v>376</v>
      </c>
      <c r="B2" s="208"/>
      <c r="C2" s="208"/>
      <c r="D2" s="208"/>
    </row>
    <row r="3" spans="1:6" x14ac:dyDescent="0.2">
      <c r="C3" s="9"/>
      <c r="D3" s="8" t="s">
        <v>293</v>
      </c>
      <c r="F3" s="4"/>
    </row>
    <row r="4" spans="1:6" s="2" customFormat="1" x14ac:dyDescent="0.2">
      <c r="A4" s="198" t="s">
        <v>46</v>
      </c>
      <c r="B4" s="198" t="s">
        <v>58</v>
      </c>
      <c r="C4" s="199" t="s">
        <v>47</v>
      </c>
      <c r="D4" s="237" t="s">
        <v>329</v>
      </c>
    </row>
    <row r="5" spans="1:6" x14ac:dyDescent="0.2">
      <c r="A5" s="198"/>
      <c r="B5" s="198"/>
      <c r="C5" s="199"/>
      <c r="D5" s="238"/>
    </row>
    <row r="6" spans="1:6" x14ac:dyDescent="0.2">
      <c r="A6" s="198"/>
      <c r="B6" s="198"/>
      <c r="C6" s="199"/>
      <c r="D6" s="238"/>
    </row>
    <row r="7" spans="1:6" x14ac:dyDescent="0.2">
      <c r="A7" s="198"/>
      <c r="B7" s="198"/>
      <c r="C7" s="199"/>
      <c r="D7" s="239"/>
    </row>
    <row r="8" spans="1:6" s="2" customFormat="1" x14ac:dyDescent="0.2">
      <c r="A8" s="191" t="s">
        <v>234</v>
      </c>
      <c r="B8" s="191"/>
      <c r="C8" s="191"/>
      <c r="D8" s="45">
        <f>D11+D10+D9</f>
        <v>1711400814</v>
      </c>
    </row>
    <row r="9" spans="1:6" s="3" customFormat="1" x14ac:dyDescent="0.2">
      <c r="A9" s="5"/>
      <c r="B9" s="5"/>
      <c r="C9" s="11" t="s">
        <v>56</v>
      </c>
      <c r="D9" s="44">
        <f>32645000+17638</f>
        <v>32662638</v>
      </c>
    </row>
    <row r="10" spans="1:6" s="3" customFormat="1" x14ac:dyDescent="0.2">
      <c r="A10" s="5"/>
      <c r="B10" s="5"/>
      <c r="C10" s="11" t="s">
        <v>262</v>
      </c>
      <c r="D10" s="46"/>
      <c r="F10" s="148"/>
    </row>
    <row r="11" spans="1:6" s="2" customFormat="1" x14ac:dyDescent="0.2">
      <c r="A11" s="191" t="s">
        <v>233</v>
      </c>
      <c r="B11" s="191"/>
      <c r="C11" s="191"/>
      <c r="D11" s="45">
        <f>SUM(D12:D148)-D90</f>
        <v>1678738176</v>
      </c>
      <c r="F11" s="76"/>
    </row>
    <row r="12" spans="1:6" s="1" customFormat="1" x14ac:dyDescent="0.2">
      <c r="A12" s="25">
        <v>1</v>
      </c>
      <c r="B12" s="12" t="s">
        <v>59</v>
      </c>
      <c r="C12" s="10" t="s">
        <v>44</v>
      </c>
      <c r="D12" s="44">
        <v>8106588</v>
      </c>
    </row>
    <row r="13" spans="1:6" s="1" customFormat="1" x14ac:dyDescent="0.2">
      <c r="A13" s="25">
        <v>2</v>
      </c>
      <c r="B13" s="14" t="s">
        <v>60</v>
      </c>
      <c r="C13" s="10" t="s">
        <v>218</v>
      </c>
      <c r="D13" s="44">
        <v>8120797</v>
      </c>
    </row>
    <row r="14" spans="1:6" s="22" customFormat="1" x14ac:dyDescent="0.2">
      <c r="A14" s="25">
        <v>3</v>
      </c>
      <c r="B14" s="27" t="s">
        <v>61</v>
      </c>
      <c r="C14" s="21" t="s">
        <v>5</v>
      </c>
      <c r="D14" s="44">
        <v>23327168</v>
      </c>
    </row>
    <row r="15" spans="1:6" s="1" customFormat="1" x14ac:dyDescent="0.2">
      <c r="A15" s="25">
        <v>4</v>
      </c>
      <c r="B15" s="12" t="s">
        <v>62</v>
      </c>
      <c r="C15" s="10" t="s">
        <v>219</v>
      </c>
      <c r="D15" s="44">
        <v>8640433</v>
      </c>
    </row>
    <row r="16" spans="1:6" s="1" customFormat="1" x14ac:dyDescent="0.2">
      <c r="A16" s="25">
        <v>5</v>
      </c>
      <c r="B16" s="12" t="s">
        <v>63</v>
      </c>
      <c r="C16" s="10" t="s">
        <v>8</v>
      </c>
      <c r="D16" s="44">
        <v>9746946</v>
      </c>
    </row>
    <row r="17" spans="1:4" s="22" customFormat="1" x14ac:dyDescent="0.2">
      <c r="A17" s="25">
        <v>6</v>
      </c>
      <c r="B17" s="27" t="s">
        <v>64</v>
      </c>
      <c r="C17" s="21" t="s">
        <v>65</v>
      </c>
      <c r="D17" s="44">
        <v>67496755</v>
      </c>
    </row>
    <row r="18" spans="1:4" s="1" customFormat="1" x14ac:dyDescent="0.2">
      <c r="A18" s="25">
        <v>7</v>
      </c>
      <c r="B18" s="12" t="s">
        <v>66</v>
      </c>
      <c r="C18" s="10" t="s">
        <v>220</v>
      </c>
      <c r="D18" s="44">
        <v>24313802</v>
      </c>
    </row>
    <row r="19" spans="1:4" s="1" customFormat="1" x14ac:dyDescent="0.2">
      <c r="A19" s="25">
        <v>8</v>
      </c>
      <c r="B19" s="26" t="s">
        <v>67</v>
      </c>
      <c r="C19" s="10" t="s">
        <v>17</v>
      </c>
      <c r="D19" s="44">
        <v>10107399</v>
      </c>
    </row>
    <row r="20" spans="1:4" s="1" customFormat="1" x14ac:dyDescent="0.2">
      <c r="A20" s="25">
        <v>9</v>
      </c>
      <c r="B20" s="26" t="s">
        <v>68</v>
      </c>
      <c r="C20" s="10" t="s">
        <v>6</v>
      </c>
      <c r="D20" s="44">
        <v>8740053</v>
      </c>
    </row>
    <row r="21" spans="1:4" s="1" customFormat="1" x14ac:dyDescent="0.2">
      <c r="A21" s="25">
        <v>10</v>
      </c>
      <c r="B21" s="26" t="s">
        <v>69</v>
      </c>
      <c r="C21" s="10" t="s">
        <v>18</v>
      </c>
      <c r="D21" s="44">
        <v>12149554</v>
      </c>
    </row>
    <row r="22" spans="1:4" s="1" customFormat="1" x14ac:dyDescent="0.2">
      <c r="A22" s="25">
        <v>11</v>
      </c>
      <c r="B22" s="26" t="s">
        <v>70</v>
      </c>
      <c r="C22" s="10" t="s">
        <v>7</v>
      </c>
      <c r="D22" s="44">
        <v>9374159</v>
      </c>
    </row>
    <row r="23" spans="1:4" s="1" customFormat="1" x14ac:dyDescent="0.2">
      <c r="A23" s="25">
        <v>12</v>
      </c>
      <c r="B23" s="26" t="s">
        <v>71</v>
      </c>
      <c r="C23" s="10" t="s">
        <v>19</v>
      </c>
      <c r="D23" s="44">
        <v>18574892</v>
      </c>
    </row>
    <row r="24" spans="1:4" s="1" customFormat="1" x14ac:dyDescent="0.2">
      <c r="A24" s="25">
        <v>13</v>
      </c>
      <c r="B24" s="26" t="s">
        <v>241</v>
      </c>
      <c r="C24" s="10" t="s">
        <v>242</v>
      </c>
      <c r="D24" s="44">
        <v>0</v>
      </c>
    </row>
    <row r="25" spans="1:4" s="1" customFormat="1" x14ac:dyDescent="0.2">
      <c r="A25" s="25">
        <v>14</v>
      </c>
      <c r="B25" s="26" t="s">
        <v>72</v>
      </c>
      <c r="C25" s="10" t="s">
        <v>22</v>
      </c>
      <c r="D25" s="44">
        <v>11073507</v>
      </c>
    </row>
    <row r="26" spans="1:4" s="1" customFormat="1" x14ac:dyDescent="0.2">
      <c r="A26" s="25">
        <v>15</v>
      </c>
      <c r="B26" s="26" t="s">
        <v>73</v>
      </c>
      <c r="C26" s="10" t="s">
        <v>10</v>
      </c>
      <c r="D26" s="44">
        <v>17809226</v>
      </c>
    </row>
    <row r="27" spans="1:4" s="1" customFormat="1" x14ac:dyDescent="0.2">
      <c r="A27" s="25">
        <v>16</v>
      </c>
      <c r="B27" s="26" t="s">
        <v>74</v>
      </c>
      <c r="C27" s="10" t="s">
        <v>221</v>
      </c>
      <c r="D27" s="44">
        <v>23393420</v>
      </c>
    </row>
    <row r="28" spans="1:4" s="22" customFormat="1" x14ac:dyDescent="0.2">
      <c r="A28" s="25">
        <v>17</v>
      </c>
      <c r="B28" s="27" t="s">
        <v>75</v>
      </c>
      <c r="C28" s="21" t="s">
        <v>9</v>
      </c>
      <c r="D28" s="44">
        <v>34815048</v>
      </c>
    </row>
    <row r="29" spans="1:4" s="1" customFormat="1" x14ac:dyDescent="0.2">
      <c r="A29" s="25">
        <v>18</v>
      </c>
      <c r="B29" s="12" t="s">
        <v>76</v>
      </c>
      <c r="C29" s="10" t="s">
        <v>11</v>
      </c>
      <c r="D29" s="44">
        <v>7469140</v>
      </c>
    </row>
    <row r="30" spans="1:4" s="1" customFormat="1" x14ac:dyDescent="0.2">
      <c r="A30" s="25">
        <v>19</v>
      </c>
      <c r="B30" s="12" t="s">
        <v>77</v>
      </c>
      <c r="C30" s="10" t="s">
        <v>222</v>
      </c>
      <c r="D30" s="44">
        <v>5342096</v>
      </c>
    </row>
    <row r="31" spans="1:4" x14ac:dyDescent="0.2">
      <c r="A31" s="25">
        <v>20</v>
      </c>
      <c r="B31" s="12" t="s">
        <v>78</v>
      </c>
      <c r="C31" s="10" t="s">
        <v>79</v>
      </c>
      <c r="D31" s="44">
        <v>25618100</v>
      </c>
    </row>
    <row r="32" spans="1:4" s="22" customFormat="1" x14ac:dyDescent="0.2">
      <c r="A32" s="25">
        <v>21</v>
      </c>
      <c r="B32" s="23" t="s">
        <v>80</v>
      </c>
      <c r="C32" s="21" t="s">
        <v>40</v>
      </c>
      <c r="D32" s="44">
        <v>26509529</v>
      </c>
    </row>
    <row r="33" spans="1:4" s="22" customFormat="1" x14ac:dyDescent="0.2">
      <c r="A33" s="25">
        <v>22</v>
      </c>
      <c r="B33" s="27" t="s">
        <v>81</v>
      </c>
      <c r="C33" s="21" t="s">
        <v>82</v>
      </c>
      <c r="D33" s="44">
        <v>10843036</v>
      </c>
    </row>
    <row r="34" spans="1:4" s="1" customFormat="1" x14ac:dyDescent="0.2">
      <c r="A34" s="25">
        <v>23</v>
      </c>
      <c r="B34" s="26" t="s">
        <v>83</v>
      </c>
      <c r="C34" s="10" t="s">
        <v>84</v>
      </c>
      <c r="D34" s="44">
        <v>0</v>
      </c>
    </row>
    <row r="35" spans="1:4" s="1" customFormat="1" x14ac:dyDescent="0.2">
      <c r="A35" s="25">
        <v>24</v>
      </c>
      <c r="B35" s="26" t="s">
        <v>85</v>
      </c>
      <c r="C35" s="10" t="s">
        <v>86</v>
      </c>
      <c r="D35" s="44">
        <v>0</v>
      </c>
    </row>
    <row r="36" spans="1:4" s="1" customFormat="1" x14ac:dyDescent="0.2">
      <c r="A36" s="25">
        <v>25</v>
      </c>
      <c r="B36" s="12" t="s">
        <v>87</v>
      </c>
      <c r="C36" s="10" t="s">
        <v>88</v>
      </c>
      <c r="D36" s="44">
        <v>87159589</v>
      </c>
    </row>
    <row r="37" spans="1:4" s="1" customFormat="1" x14ac:dyDescent="0.2">
      <c r="A37" s="25">
        <v>26</v>
      </c>
      <c r="B37" s="26" t="s">
        <v>89</v>
      </c>
      <c r="C37" s="10" t="s">
        <v>90</v>
      </c>
      <c r="D37" s="44">
        <v>20771948</v>
      </c>
    </row>
    <row r="38" spans="1:4" s="1" customFormat="1" x14ac:dyDescent="0.2">
      <c r="A38" s="25">
        <v>27</v>
      </c>
      <c r="B38" s="14" t="s">
        <v>91</v>
      </c>
      <c r="C38" s="10" t="s">
        <v>92</v>
      </c>
      <c r="D38" s="44">
        <v>8672950</v>
      </c>
    </row>
    <row r="39" spans="1:4" s="22" customFormat="1" x14ac:dyDescent="0.2">
      <c r="A39" s="25">
        <v>28</v>
      </c>
      <c r="B39" s="23" t="s">
        <v>93</v>
      </c>
      <c r="C39" s="43" t="s">
        <v>277</v>
      </c>
      <c r="D39" s="44">
        <v>0</v>
      </c>
    </row>
    <row r="40" spans="1:4" s="22" customFormat="1" x14ac:dyDescent="0.2">
      <c r="A40" s="25">
        <v>29</v>
      </c>
      <c r="B40" s="24" t="s">
        <v>94</v>
      </c>
      <c r="C40" s="21" t="s">
        <v>41</v>
      </c>
      <c r="D40" s="44">
        <v>33018232</v>
      </c>
    </row>
    <row r="41" spans="1:4" x14ac:dyDescent="0.2">
      <c r="A41" s="25">
        <v>30</v>
      </c>
      <c r="B41" s="12" t="s">
        <v>95</v>
      </c>
      <c r="C41" s="10" t="s">
        <v>39</v>
      </c>
      <c r="D41" s="44">
        <v>46912665</v>
      </c>
    </row>
    <row r="42" spans="1:4" s="1" customFormat="1" x14ac:dyDescent="0.2">
      <c r="A42" s="25">
        <v>31</v>
      </c>
      <c r="B42" s="14" t="s">
        <v>96</v>
      </c>
      <c r="C42" s="10" t="s">
        <v>16</v>
      </c>
      <c r="D42" s="44">
        <v>10542810</v>
      </c>
    </row>
    <row r="43" spans="1:4" s="1" customFormat="1" x14ac:dyDescent="0.2">
      <c r="A43" s="25">
        <v>32</v>
      </c>
      <c r="B43" s="26" t="s">
        <v>97</v>
      </c>
      <c r="C43" s="10" t="s">
        <v>21</v>
      </c>
      <c r="D43" s="44">
        <v>28393265</v>
      </c>
    </row>
    <row r="44" spans="1:4" s="1" customFormat="1" x14ac:dyDescent="0.2">
      <c r="A44" s="25">
        <v>33</v>
      </c>
      <c r="B44" s="14" t="s">
        <v>98</v>
      </c>
      <c r="C44" s="10" t="s">
        <v>25</v>
      </c>
      <c r="D44" s="44">
        <v>11056013</v>
      </c>
    </row>
    <row r="45" spans="1:4" x14ac:dyDescent="0.2">
      <c r="A45" s="25">
        <v>34</v>
      </c>
      <c r="B45" s="12" t="s">
        <v>99</v>
      </c>
      <c r="C45" s="10" t="s">
        <v>223</v>
      </c>
      <c r="D45" s="44">
        <v>35107194</v>
      </c>
    </row>
    <row r="46" spans="1:4" s="1" customFormat="1" x14ac:dyDescent="0.2">
      <c r="A46" s="25">
        <v>35</v>
      </c>
      <c r="B46" s="15" t="s">
        <v>100</v>
      </c>
      <c r="C46" s="16" t="s">
        <v>224</v>
      </c>
      <c r="D46" s="44">
        <v>11231805</v>
      </c>
    </row>
    <row r="47" spans="1:4" s="1" customFormat="1" x14ac:dyDescent="0.2">
      <c r="A47" s="25">
        <v>36</v>
      </c>
      <c r="B47" s="12" t="s">
        <v>101</v>
      </c>
      <c r="C47" s="10" t="s">
        <v>225</v>
      </c>
      <c r="D47" s="44">
        <v>7829769</v>
      </c>
    </row>
    <row r="48" spans="1:4" s="1" customFormat="1" x14ac:dyDescent="0.2">
      <c r="A48" s="25">
        <v>37</v>
      </c>
      <c r="B48" s="12" t="s">
        <v>102</v>
      </c>
      <c r="C48" s="10" t="s">
        <v>24</v>
      </c>
      <c r="D48" s="44">
        <v>13492939</v>
      </c>
    </row>
    <row r="49" spans="1:4" s="1" customFormat="1" x14ac:dyDescent="0.2">
      <c r="A49" s="25">
        <v>38</v>
      </c>
      <c r="B49" s="26" t="s">
        <v>103</v>
      </c>
      <c r="C49" s="10" t="s">
        <v>20</v>
      </c>
      <c r="D49" s="44">
        <v>5771647</v>
      </c>
    </row>
    <row r="50" spans="1:4" s="1" customFormat="1" x14ac:dyDescent="0.2">
      <c r="A50" s="25">
        <v>39</v>
      </c>
      <c r="B50" s="14" t="s">
        <v>104</v>
      </c>
      <c r="C50" s="10" t="s">
        <v>105</v>
      </c>
      <c r="D50" s="44">
        <v>5638530</v>
      </c>
    </row>
    <row r="51" spans="1:4" s="22" customFormat="1" x14ac:dyDescent="0.2">
      <c r="A51" s="25">
        <v>40</v>
      </c>
      <c r="B51" s="27" t="s">
        <v>106</v>
      </c>
      <c r="C51" s="21" t="s">
        <v>107</v>
      </c>
      <c r="D51" s="44">
        <v>46054788</v>
      </c>
    </row>
    <row r="52" spans="1:4" s="1" customFormat="1" x14ac:dyDescent="0.2">
      <c r="A52" s="25">
        <v>41</v>
      </c>
      <c r="B52" s="12" t="s">
        <v>108</v>
      </c>
      <c r="C52" s="10" t="s">
        <v>230</v>
      </c>
      <c r="D52" s="44">
        <v>10898299</v>
      </c>
    </row>
    <row r="53" spans="1:4" s="1" customFormat="1" x14ac:dyDescent="0.2">
      <c r="A53" s="25">
        <v>42</v>
      </c>
      <c r="B53" s="12" t="s">
        <v>109</v>
      </c>
      <c r="C53" s="10" t="s">
        <v>2</v>
      </c>
      <c r="D53" s="44">
        <v>29859827</v>
      </c>
    </row>
    <row r="54" spans="1:4" s="1" customFormat="1" x14ac:dyDescent="0.2">
      <c r="A54" s="25">
        <v>43</v>
      </c>
      <c r="B54" s="26" t="s">
        <v>110</v>
      </c>
      <c r="C54" s="10" t="s">
        <v>3</v>
      </c>
      <c r="D54" s="44">
        <v>8317857</v>
      </c>
    </row>
    <row r="55" spans="1:4" s="1" customFormat="1" x14ac:dyDescent="0.2">
      <c r="A55" s="25">
        <v>44</v>
      </c>
      <c r="B55" s="26" t="s">
        <v>111</v>
      </c>
      <c r="C55" s="10" t="s">
        <v>226</v>
      </c>
      <c r="D55" s="44">
        <v>12262206</v>
      </c>
    </row>
    <row r="56" spans="1:4" s="1" customFormat="1" x14ac:dyDescent="0.2">
      <c r="A56" s="25">
        <v>45</v>
      </c>
      <c r="B56" s="14" t="s">
        <v>112</v>
      </c>
      <c r="C56" s="10" t="s">
        <v>0</v>
      </c>
      <c r="D56" s="44">
        <v>15279078</v>
      </c>
    </row>
    <row r="57" spans="1:4" s="1" customFormat="1" x14ac:dyDescent="0.2">
      <c r="A57" s="25">
        <v>46</v>
      </c>
      <c r="B57" s="26" t="s">
        <v>113</v>
      </c>
      <c r="C57" s="10" t="s">
        <v>4</v>
      </c>
      <c r="D57" s="44">
        <v>5213752</v>
      </c>
    </row>
    <row r="58" spans="1:4" s="1" customFormat="1" x14ac:dyDescent="0.2">
      <c r="A58" s="25">
        <v>47</v>
      </c>
      <c r="B58" s="14" t="s">
        <v>114</v>
      </c>
      <c r="C58" s="10" t="s">
        <v>1</v>
      </c>
      <c r="D58" s="44">
        <v>10592028</v>
      </c>
    </row>
    <row r="59" spans="1:4" s="1" customFormat="1" x14ac:dyDescent="0.2">
      <c r="A59" s="25">
        <v>48</v>
      </c>
      <c r="B59" s="26" t="s">
        <v>115</v>
      </c>
      <c r="C59" s="10" t="s">
        <v>227</v>
      </c>
      <c r="D59" s="44">
        <v>16042196</v>
      </c>
    </row>
    <row r="60" spans="1:4" s="1" customFormat="1" x14ac:dyDescent="0.2">
      <c r="A60" s="25">
        <v>49</v>
      </c>
      <c r="B60" s="26" t="s">
        <v>116</v>
      </c>
      <c r="C60" s="10" t="s">
        <v>26</v>
      </c>
      <c r="D60" s="44">
        <v>54662228</v>
      </c>
    </row>
    <row r="61" spans="1:4" s="1" customFormat="1" x14ac:dyDescent="0.2">
      <c r="A61" s="25">
        <v>50</v>
      </c>
      <c r="B61" s="26" t="s">
        <v>117</v>
      </c>
      <c r="C61" s="10" t="s">
        <v>228</v>
      </c>
      <c r="D61" s="44">
        <v>8458034</v>
      </c>
    </row>
    <row r="62" spans="1:4" s="1" customFormat="1" x14ac:dyDescent="0.2">
      <c r="A62" s="25">
        <v>51</v>
      </c>
      <c r="B62" s="26" t="s">
        <v>232</v>
      </c>
      <c r="C62" s="10" t="s">
        <v>231</v>
      </c>
      <c r="D62" s="44">
        <v>0</v>
      </c>
    </row>
    <row r="63" spans="1:4" s="1" customFormat="1" x14ac:dyDescent="0.2">
      <c r="A63" s="25">
        <v>52</v>
      </c>
      <c r="B63" s="26" t="s">
        <v>243</v>
      </c>
      <c r="C63" s="10" t="s">
        <v>244</v>
      </c>
      <c r="D63" s="44">
        <v>0</v>
      </c>
    </row>
    <row r="64" spans="1:4" s="1" customFormat="1" x14ac:dyDescent="0.2">
      <c r="A64" s="25">
        <v>53</v>
      </c>
      <c r="B64" s="26" t="s">
        <v>118</v>
      </c>
      <c r="C64" s="10" t="s">
        <v>54</v>
      </c>
      <c r="D64" s="44">
        <v>8388488</v>
      </c>
    </row>
    <row r="65" spans="1:4" s="1" customFormat="1" x14ac:dyDescent="0.2">
      <c r="A65" s="25">
        <v>54</v>
      </c>
      <c r="B65" s="14" t="s">
        <v>119</v>
      </c>
      <c r="C65" s="10" t="s">
        <v>245</v>
      </c>
      <c r="D65" s="44">
        <v>6590649</v>
      </c>
    </row>
    <row r="66" spans="1:4" s="1" customFormat="1" x14ac:dyDescent="0.2">
      <c r="A66" s="25">
        <v>55</v>
      </c>
      <c r="B66" s="12" t="s">
        <v>120</v>
      </c>
      <c r="C66" s="10" t="s">
        <v>121</v>
      </c>
      <c r="D66" s="44">
        <v>22925448</v>
      </c>
    </row>
    <row r="67" spans="1:4" s="1" customFormat="1" x14ac:dyDescent="0.2">
      <c r="A67" s="25">
        <v>56</v>
      </c>
      <c r="B67" s="14" t="s">
        <v>122</v>
      </c>
      <c r="C67" s="10" t="s">
        <v>246</v>
      </c>
      <c r="D67" s="44">
        <v>25539085</v>
      </c>
    </row>
    <row r="68" spans="1:4" s="1" customFormat="1" x14ac:dyDescent="0.2">
      <c r="A68" s="25">
        <v>57</v>
      </c>
      <c r="B68" s="26" t="s">
        <v>123</v>
      </c>
      <c r="C68" s="10" t="s">
        <v>236</v>
      </c>
      <c r="D68" s="44">
        <v>7257594</v>
      </c>
    </row>
    <row r="69" spans="1:4" s="1" customFormat="1" x14ac:dyDescent="0.2">
      <c r="A69" s="25">
        <v>58</v>
      </c>
      <c r="B69" s="12" t="s">
        <v>124</v>
      </c>
      <c r="C69" s="10" t="s">
        <v>247</v>
      </c>
      <c r="D69" s="44">
        <v>0</v>
      </c>
    </row>
    <row r="70" spans="1:4" s="1" customFormat="1" x14ac:dyDescent="0.2">
      <c r="A70" s="25">
        <v>59</v>
      </c>
      <c r="B70" s="12" t="s">
        <v>125</v>
      </c>
      <c r="C70" s="10" t="s">
        <v>248</v>
      </c>
      <c r="D70" s="44">
        <v>7667676</v>
      </c>
    </row>
    <row r="71" spans="1:4" s="1" customFormat="1" x14ac:dyDescent="0.2">
      <c r="A71" s="25">
        <v>60</v>
      </c>
      <c r="B71" s="14" t="s">
        <v>126</v>
      </c>
      <c r="C71" s="10" t="s">
        <v>249</v>
      </c>
      <c r="D71" s="44">
        <v>20952762</v>
      </c>
    </row>
    <row r="72" spans="1:4" s="1" customFormat="1" x14ac:dyDescent="0.2">
      <c r="A72" s="25">
        <v>61</v>
      </c>
      <c r="B72" s="14" t="s">
        <v>127</v>
      </c>
      <c r="C72" s="10" t="s">
        <v>53</v>
      </c>
      <c r="D72" s="44">
        <v>14574665</v>
      </c>
    </row>
    <row r="73" spans="1:4" s="1" customFormat="1" x14ac:dyDescent="0.2">
      <c r="A73" s="25">
        <v>62</v>
      </c>
      <c r="B73" s="14" t="s">
        <v>128</v>
      </c>
      <c r="C73" s="10" t="s">
        <v>250</v>
      </c>
      <c r="D73" s="44">
        <v>32200859</v>
      </c>
    </row>
    <row r="74" spans="1:4" s="1" customFormat="1" x14ac:dyDescent="0.2">
      <c r="A74" s="25">
        <v>63</v>
      </c>
      <c r="B74" s="14" t="s">
        <v>129</v>
      </c>
      <c r="C74" s="10" t="s">
        <v>251</v>
      </c>
      <c r="D74" s="44">
        <v>0</v>
      </c>
    </row>
    <row r="75" spans="1:4" s="1" customFormat="1" x14ac:dyDescent="0.2">
      <c r="A75" s="25">
        <v>64</v>
      </c>
      <c r="B75" s="12" t="s">
        <v>130</v>
      </c>
      <c r="C75" s="10" t="s">
        <v>252</v>
      </c>
      <c r="D75" s="44">
        <v>18135138</v>
      </c>
    </row>
    <row r="76" spans="1:4" s="1" customFormat="1" x14ac:dyDescent="0.2">
      <c r="A76" s="25">
        <v>65</v>
      </c>
      <c r="B76" s="14" t="s">
        <v>131</v>
      </c>
      <c r="C76" s="10" t="s">
        <v>253</v>
      </c>
      <c r="D76" s="44">
        <v>0</v>
      </c>
    </row>
    <row r="77" spans="1:4" s="1" customFormat="1" x14ac:dyDescent="0.2">
      <c r="A77" s="25">
        <v>66</v>
      </c>
      <c r="B77" s="14" t="s">
        <v>132</v>
      </c>
      <c r="C77" s="10" t="s">
        <v>254</v>
      </c>
      <c r="D77" s="44">
        <v>0</v>
      </c>
    </row>
    <row r="78" spans="1:4" s="1" customFormat="1" x14ac:dyDescent="0.2">
      <c r="A78" s="25">
        <v>67</v>
      </c>
      <c r="B78" s="12" t="s">
        <v>133</v>
      </c>
      <c r="C78" s="10" t="s">
        <v>255</v>
      </c>
      <c r="D78" s="44">
        <v>0</v>
      </c>
    </row>
    <row r="79" spans="1:4" s="1" customFormat="1" x14ac:dyDescent="0.2">
      <c r="A79" s="25">
        <v>68</v>
      </c>
      <c r="B79" s="12" t="s">
        <v>134</v>
      </c>
      <c r="C79" s="10" t="s">
        <v>256</v>
      </c>
      <c r="D79" s="44">
        <v>0</v>
      </c>
    </row>
    <row r="80" spans="1:4" s="1" customFormat="1" x14ac:dyDescent="0.2">
      <c r="A80" s="25">
        <v>69</v>
      </c>
      <c r="B80" s="12" t="s">
        <v>135</v>
      </c>
      <c r="C80" s="10" t="s">
        <v>257</v>
      </c>
      <c r="D80" s="44">
        <v>0</v>
      </c>
    </row>
    <row r="81" spans="1:4" s="1" customFormat="1" x14ac:dyDescent="0.2">
      <c r="A81" s="25">
        <v>70</v>
      </c>
      <c r="B81" s="26" t="s">
        <v>136</v>
      </c>
      <c r="C81" s="10" t="s">
        <v>137</v>
      </c>
      <c r="D81" s="44">
        <v>35907609</v>
      </c>
    </row>
    <row r="82" spans="1:4" s="1" customFormat="1" x14ac:dyDescent="0.2">
      <c r="A82" s="25">
        <v>71</v>
      </c>
      <c r="B82" s="12" t="s">
        <v>138</v>
      </c>
      <c r="C82" s="10" t="s">
        <v>258</v>
      </c>
      <c r="D82" s="44">
        <v>61587128</v>
      </c>
    </row>
    <row r="83" spans="1:4" s="1" customFormat="1" x14ac:dyDescent="0.2">
      <c r="A83" s="25">
        <v>72</v>
      </c>
      <c r="B83" s="26" t="s">
        <v>139</v>
      </c>
      <c r="C83" s="10" t="s">
        <v>36</v>
      </c>
      <c r="D83" s="44">
        <v>55809359</v>
      </c>
    </row>
    <row r="84" spans="1:4" s="1" customFormat="1" x14ac:dyDescent="0.2">
      <c r="A84" s="25">
        <v>73</v>
      </c>
      <c r="B84" s="12" t="s">
        <v>140</v>
      </c>
      <c r="C84" s="10" t="s">
        <v>38</v>
      </c>
      <c r="D84" s="44">
        <v>14483816</v>
      </c>
    </row>
    <row r="85" spans="1:4" s="1" customFormat="1" x14ac:dyDescent="0.2">
      <c r="A85" s="25">
        <v>74</v>
      </c>
      <c r="B85" s="12" t="s">
        <v>141</v>
      </c>
      <c r="C85" s="10" t="s">
        <v>37</v>
      </c>
      <c r="D85" s="44">
        <v>37351384</v>
      </c>
    </row>
    <row r="86" spans="1:4" s="1" customFormat="1" x14ac:dyDescent="0.2">
      <c r="A86" s="25">
        <v>75</v>
      </c>
      <c r="B86" s="12" t="s">
        <v>142</v>
      </c>
      <c r="C86" s="10" t="s">
        <v>52</v>
      </c>
      <c r="D86" s="44">
        <v>24326529</v>
      </c>
    </row>
    <row r="87" spans="1:4" s="1" customFormat="1" x14ac:dyDescent="0.2">
      <c r="A87" s="25">
        <v>76</v>
      </c>
      <c r="B87" s="12" t="s">
        <v>143</v>
      </c>
      <c r="C87" s="10" t="s">
        <v>239</v>
      </c>
      <c r="D87" s="44">
        <v>33271179</v>
      </c>
    </row>
    <row r="88" spans="1:4" s="1" customFormat="1" x14ac:dyDescent="0.2">
      <c r="A88" s="25">
        <v>77</v>
      </c>
      <c r="B88" s="12" t="s">
        <v>144</v>
      </c>
      <c r="C88" s="10" t="s">
        <v>360</v>
      </c>
      <c r="D88" s="44">
        <v>0</v>
      </c>
    </row>
    <row r="89" spans="1:4" s="1" customFormat="1" x14ac:dyDescent="0.2">
      <c r="A89" s="25">
        <v>78</v>
      </c>
      <c r="B89" s="14" t="s">
        <v>145</v>
      </c>
      <c r="C89" s="10" t="s">
        <v>272</v>
      </c>
      <c r="D89" s="44">
        <v>0</v>
      </c>
    </row>
    <row r="90" spans="1:4" s="1" customFormat="1" x14ac:dyDescent="0.2">
      <c r="A90" s="169">
        <v>79</v>
      </c>
      <c r="B90" s="172" t="s">
        <v>146</v>
      </c>
      <c r="C90" s="17" t="s">
        <v>259</v>
      </c>
      <c r="D90" s="44">
        <v>14352720</v>
      </c>
    </row>
    <row r="91" spans="1:4" s="1" customFormat="1" ht="24" x14ac:dyDescent="0.2">
      <c r="A91" s="170"/>
      <c r="B91" s="173"/>
      <c r="C91" s="10" t="s">
        <v>358</v>
      </c>
      <c r="D91" s="44">
        <v>2904992.1300000008</v>
      </c>
    </row>
    <row r="92" spans="1:4" s="1" customFormat="1" x14ac:dyDescent="0.2">
      <c r="A92" s="170"/>
      <c r="B92" s="173"/>
      <c r="C92" s="10" t="s">
        <v>260</v>
      </c>
      <c r="D92" s="44">
        <v>0</v>
      </c>
    </row>
    <row r="93" spans="1:4" s="1" customFormat="1" ht="24" x14ac:dyDescent="0.2">
      <c r="A93" s="171"/>
      <c r="B93" s="174"/>
      <c r="C93" s="28" t="s">
        <v>359</v>
      </c>
      <c r="D93" s="44">
        <v>11447727.869999999</v>
      </c>
    </row>
    <row r="94" spans="1:4" s="1" customFormat="1" x14ac:dyDescent="0.2">
      <c r="A94" s="25">
        <v>80</v>
      </c>
      <c r="B94" s="14" t="s">
        <v>147</v>
      </c>
      <c r="C94" s="10" t="s">
        <v>51</v>
      </c>
      <c r="D94" s="44">
        <v>0</v>
      </c>
    </row>
    <row r="95" spans="1:4" s="1" customFormat="1" x14ac:dyDescent="0.2">
      <c r="A95" s="25">
        <v>81</v>
      </c>
      <c r="B95" s="14" t="s">
        <v>148</v>
      </c>
      <c r="C95" s="10" t="s">
        <v>149</v>
      </c>
      <c r="D95" s="44">
        <v>2327459</v>
      </c>
    </row>
    <row r="96" spans="1:4" s="1" customFormat="1" x14ac:dyDescent="0.2">
      <c r="A96" s="25">
        <v>82</v>
      </c>
      <c r="B96" s="26" t="s">
        <v>150</v>
      </c>
      <c r="C96" s="10" t="s">
        <v>151</v>
      </c>
      <c r="D96" s="44">
        <v>9119727</v>
      </c>
    </row>
    <row r="97" spans="1:4" s="1" customFormat="1" x14ac:dyDescent="0.2">
      <c r="A97" s="25">
        <v>83</v>
      </c>
      <c r="B97" s="14" t="s">
        <v>152</v>
      </c>
      <c r="C97" s="10" t="s">
        <v>28</v>
      </c>
      <c r="D97" s="44">
        <v>7264927</v>
      </c>
    </row>
    <row r="98" spans="1:4" s="1" customFormat="1" x14ac:dyDescent="0.2">
      <c r="A98" s="25">
        <v>84</v>
      </c>
      <c r="B98" s="26" t="s">
        <v>153</v>
      </c>
      <c r="C98" s="10" t="s">
        <v>12</v>
      </c>
      <c r="D98" s="44">
        <v>5807912</v>
      </c>
    </row>
    <row r="99" spans="1:4" s="1" customFormat="1" x14ac:dyDescent="0.2">
      <c r="A99" s="25">
        <v>85</v>
      </c>
      <c r="B99" s="26" t="s">
        <v>154</v>
      </c>
      <c r="C99" s="10" t="s">
        <v>27</v>
      </c>
      <c r="D99" s="44">
        <v>20540109</v>
      </c>
    </row>
    <row r="100" spans="1:4" s="1" customFormat="1" x14ac:dyDescent="0.2">
      <c r="A100" s="25">
        <v>86</v>
      </c>
      <c r="B100" s="14" t="s">
        <v>155</v>
      </c>
      <c r="C100" s="10" t="s">
        <v>45</v>
      </c>
      <c r="D100" s="44">
        <v>8686310</v>
      </c>
    </row>
    <row r="101" spans="1:4" s="1" customFormat="1" x14ac:dyDescent="0.2">
      <c r="A101" s="25">
        <v>87</v>
      </c>
      <c r="B101" s="14" t="s">
        <v>156</v>
      </c>
      <c r="C101" s="10" t="s">
        <v>33</v>
      </c>
      <c r="D101" s="44">
        <v>10258579</v>
      </c>
    </row>
    <row r="102" spans="1:4" s="1" customFormat="1" x14ac:dyDescent="0.2">
      <c r="A102" s="25">
        <v>88</v>
      </c>
      <c r="B102" s="12" t="s">
        <v>157</v>
      </c>
      <c r="C102" s="10" t="s">
        <v>29</v>
      </c>
      <c r="D102" s="44">
        <v>25103835</v>
      </c>
    </row>
    <row r="103" spans="1:4" s="1" customFormat="1" x14ac:dyDescent="0.2">
      <c r="A103" s="25">
        <v>89</v>
      </c>
      <c r="B103" s="12" t="s">
        <v>158</v>
      </c>
      <c r="C103" s="10" t="s">
        <v>30</v>
      </c>
      <c r="D103" s="44">
        <v>19822682</v>
      </c>
    </row>
    <row r="104" spans="1:4" s="1" customFormat="1" x14ac:dyDescent="0.2">
      <c r="A104" s="25">
        <v>90</v>
      </c>
      <c r="B104" s="26" t="s">
        <v>159</v>
      </c>
      <c r="C104" s="10" t="s">
        <v>14</v>
      </c>
      <c r="D104" s="44">
        <v>6884255</v>
      </c>
    </row>
    <row r="105" spans="1:4" s="1" customFormat="1" x14ac:dyDescent="0.2">
      <c r="A105" s="25">
        <v>91</v>
      </c>
      <c r="B105" s="12" t="s">
        <v>160</v>
      </c>
      <c r="C105" s="10" t="s">
        <v>31</v>
      </c>
      <c r="D105" s="44">
        <v>10359277</v>
      </c>
    </row>
    <row r="106" spans="1:4" s="1" customFormat="1" x14ac:dyDescent="0.2">
      <c r="A106" s="25">
        <v>92</v>
      </c>
      <c r="B106" s="12" t="s">
        <v>161</v>
      </c>
      <c r="C106" s="10" t="s">
        <v>15</v>
      </c>
      <c r="D106" s="44">
        <v>10254232</v>
      </c>
    </row>
    <row r="107" spans="1:4" s="22" customFormat="1" x14ac:dyDescent="0.2">
      <c r="A107" s="25">
        <v>93</v>
      </c>
      <c r="B107" s="24" t="s">
        <v>162</v>
      </c>
      <c r="C107" s="21" t="s">
        <v>13</v>
      </c>
      <c r="D107" s="44">
        <v>10471825</v>
      </c>
    </row>
    <row r="108" spans="1:4" s="1" customFormat="1" x14ac:dyDescent="0.2">
      <c r="A108" s="25">
        <v>94</v>
      </c>
      <c r="B108" s="26" t="s">
        <v>163</v>
      </c>
      <c r="C108" s="10" t="s">
        <v>32</v>
      </c>
      <c r="D108" s="44">
        <v>7865339</v>
      </c>
    </row>
    <row r="109" spans="1:4" s="1" customFormat="1" x14ac:dyDescent="0.2">
      <c r="A109" s="25">
        <v>95</v>
      </c>
      <c r="B109" s="26" t="s">
        <v>164</v>
      </c>
      <c r="C109" s="10" t="s">
        <v>55</v>
      </c>
      <c r="D109" s="44">
        <v>11395032</v>
      </c>
    </row>
    <row r="110" spans="1:4" s="1" customFormat="1" x14ac:dyDescent="0.2">
      <c r="A110" s="25">
        <v>96</v>
      </c>
      <c r="B110" s="12" t="s">
        <v>165</v>
      </c>
      <c r="C110" s="10" t="s">
        <v>34</v>
      </c>
      <c r="D110" s="44">
        <v>18938870</v>
      </c>
    </row>
    <row r="111" spans="1:4" s="1" customFormat="1" x14ac:dyDescent="0.2">
      <c r="A111" s="25">
        <v>97</v>
      </c>
      <c r="B111" s="14" t="s">
        <v>166</v>
      </c>
      <c r="C111" s="10" t="s">
        <v>229</v>
      </c>
      <c r="D111" s="44">
        <v>9317965</v>
      </c>
    </row>
    <row r="112" spans="1:4" s="1" customFormat="1" x14ac:dyDescent="0.2">
      <c r="A112" s="25">
        <v>98</v>
      </c>
      <c r="B112" s="12" t="s">
        <v>167</v>
      </c>
      <c r="C112" s="10" t="s">
        <v>168</v>
      </c>
      <c r="D112" s="44">
        <v>0</v>
      </c>
    </row>
    <row r="113" spans="1:4" s="1" customFormat="1" x14ac:dyDescent="0.2">
      <c r="A113" s="25">
        <v>99</v>
      </c>
      <c r="B113" s="12" t="s">
        <v>169</v>
      </c>
      <c r="C113" s="10" t="s">
        <v>170</v>
      </c>
      <c r="D113" s="44">
        <v>0</v>
      </c>
    </row>
    <row r="114" spans="1:4" s="1" customFormat="1" x14ac:dyDescent="0.2">
      <c r="A114" s="25">
        <v>100</v>
      </c>
      <c r="B114" s="26" t="s">
        <v>171</v>
      </c>
      <c r="C114" s="10" t="s">
        <v>172</v>
      </c>
      <c r="D114" s="44">
        <v>0</v>
      </c>
    </row>
    <row r="115" spans="1:4" s="1" customFormat="1" x14ac:dyDescent="0.2">
      <c r="A115" s="25">
        <v>101</v>
      </c>
      <c r="B115" s="26" t="s">
        <v>173</v>
      </c>
      <c r="C115" s="10" t="s">
        <v>174</v>
      </c>
      <c r="D115" s="44">
        <v>0</v>
      </c>
    </row>
    <row r="116" spans="1:4" s="1" customFormat="1" x14ac:dyDescent="0.2">
      <c r="A116" s="25">
        <v>102</v>
      </c>
      <c r="B116" s="26" t="s">
        <v>175</v>
      </c>
      <c r="C116" s="10" t="s">
        <v>176</v>
      </c>
      <c r="D116" s="44">
        <v>0</v>
      </c>
    </row>
    <row r="117" spans="1:4" s="1" customFormat="1" x14ac:dyDescent="0.2">
      <c r="A117" s="25">
        <v>103</v>
      </c>
      <c r="B117" s="26" t="s">
        <v>177</v>
      </c>
      <c r="C117" s="10" t="s">
        <v>178</v>
      </c>
      <c r="D117" s="44">
        <v>0</v>
      </c>
    </row>
    <row r="118" spans="1:4" s="1" customFormat="1" x14ac:dyDescent="0.2">
      <c r="A118" s="25">
        <v>104</v>
      </c>
      <c r="B118" s="26" t="s">
        <v>179</v>
      </c>
      <c r="C118" s="10" t="s">
        <v>180</v>
      </c>
      <c r="D118" s="44">
        <v>0</v>
      </c>
    </row>
    <row r="119" spans="1:4" s="1" customFormat="1" x14ac:dyDescent="0.2">
      <c r="A119" s="25">
        <v>105</v>
      </c>
      <c r="B119" s="18" t="s">
        <v>181</v>
      </c>
      <c r="C119" s="16" t="s">
        <v>182</v>
      </c>
      <c r="D119" s="44">
        <v>0</v>
      </c>
    </row>
    <row r="120" spans="1:4" s="1" customFormat="1" x14ac:dyDescent="0.2">
      <c r="A120" s="25">
        <v>106</v>
      </c>
      <c r="B120" s="14" t="s">
        <v>183</v>
      </c>
      <c r="C120" s="10" t="s">
        <v>184</v>
      </c>
      <c r="D120" s="44">
        <v>0</v>
      </c>
    </row>
    <row r="121" spans="1:4" s="1" customFormat="1" x14ac:dyDescent="0.2">
      <c r="A121" s="25">
        <v>107</v>
      </c>
      <c r="B121" s="26" t="s">
        <v>185</v>
      </c>
      <c r="C121" s="10" t="s">
        <v>186</v>
      </c>
      <c r="D121" s="44">
        <v>0</v>
      </c>
    </row>
    <row r="122" spans="1:4" s="1" customFormat="1" x14ac:dyDescent="0.2">
      <c r="A122" s="25">
        <v>108</v>
      </c>
      <c r="B122" s="12" t="s">
        <v>187</v>
      </c>
      <c r="C122" s="19" t="s">
        <v>188</v>
      </c>
      <c r="D122" s="44">
        <v>0</v>
      </c>
    </row>
    <row r="123" spans="1:4" s="1" customFormat="1" x14ac:dyDescent="0.2">
      <c r="A123" s="25">
        <v>109</v>
      </c>
      <c r="B123" s="26" t="s">
        <v>189</v>
      </c>
      <c r="C123" s="10" t="s">
        <v>275</v>
      </c>
      <c r="D123" s="44">
        <v>0</v>
      </c>
    </row>
    <row r="124" spans="1:4" s="1" customFormat="1" x14ac:dyDescent="0.2">
      <c r="A124" s="25">
        <v>110</v>
      </c>
      <c r="B124" s="14" t="s">
        <v>190</v>
      </c>
      <c r="C124" s="10" t="s">
        <v>261</v>
      </c>
      <c r="D124" s="44">
        <v>0</v>
      </c>
    </row>
    <row r="125" spans="1:4" s="1" customFormat="1" x14ac:dyDescent="0.2">
      <c r="A125" s="25">
        <v>111</v>
      </c>
      <c r="B125" s="14" t="s">
        <v>191</v>
      </c>
      <c r="C125" s="10" t="s">
        <v>391</v>
      </c>
      <c r="D125" s="44">
        <v>0</v>
      </c>
    </row>
    <row r="126" spans="1:4" s="1" customFormat="1" x14ac:dyDescent="0.2">
      <c r="A126" s="25">
        <v>112</v>
      </c>
      <c r="B126" s="14" t="s">
        <v>192</v>
      </c>
      <c r="C126" s="10" t="s">
        <v>193</v>
      </c>
      <c r="D126" s="44">
        <v>0</v>
      </c>
    </row>
    <row r="127" spans="1:4" s="1" customFormat="1" x14ac:dyDescent="0.2">
      <c r="A127" s="25">
        <v>113</v>
      </c>
      <c r="B127" s="14" t="s">
        <v>194</v>
      </c>
      <c r="C127" s="10" t="s">
        <v>400</v>
      </c>
      <c r="D127" s="44">
        <v>0</v>
      </c>
    </row>
    <row r="128" spans="1:4" s="1" customFormat="1" x14ac:dyDescent="0.2">
      <c r="A128" s="25">
        <v>114</v>
      </c>
      <c r="B128" s="26" t="s">
        <v>195</v>
      </c>
      <c r="C128" s="10" t="s">
        <v>196</v>
      </c>
      <c r="D128" s="44">
        <v>0</v>
      </c>
    </row>
    <row r="129" spans="1:4" s="1" customFormat="1" x14ac:dyDescent="0.2">
      <c r="A129" s="25">
        <v>115</v>
      </c>
      <c r="B129" s="26" t="s">
        <v>197</v>
      </c>
      <c r="C129" s="54" t="s">
        <v>357</v>
      </c>
      <c r="D129" s="44">
        <v>0</v>
      </c>
    </row>
    <row r="130" spans="1:4" s="1" customFormat="1" x14ac:dyDescent="0.2">
      <c r="A130" s="25">
        <v>116</v>
      </c>
      <c r="B130" s="26" t="s">
        <v>198</v>
      </c>
      <c r="C130" s="10" t="s">
        <v>235</v>
      </c>
      <c r="D130" s="44">
        <v>0</v>
      </c>
    </row>
    <row r="131" spans="1:4" x14ac:dyDescent="0.2">
      <c r="A131" s="25">
        <v>117</v>
      </c>
      <c r="B131" s="26" t="s">
        <v>199</v>
      </c>
      <c r="C131" s="10" t="s">
        <v>200</v>
      </c>
      <c r="D131" s="44">
        <v>0</v>
      </c>
    </row>
    <row r="132" spans="1:4" s="1" customFormat="1" x14ac:dyDescent="0.2">
      <c r="A132" s="25">
        <v>118</v>
      </c>
      <c r="B132" s="26" t="s">
        <v>201</v>
      </c>
      <c r="C132" s="10" t="s">
        <v>42</v>
      </c>
      <c r="D132" s="44">
        <v>428465</v>
      </c>
    </row>
    <row r="133" spans="1:4" s="1" customFormat="1" x14ac:dyDescent="0.2">
      <c r="A133" s="25">
        <v>119</v>
      </c>
      <c r="B133" s="12" t="s">
        <v>202</v>
      </c>
      <c r="C133" s="10" t="s">
        <v>48</v>
      </c>
      <c r="D133" s="44">
        <v>25244301</v>
      </c>
    </row>
    <row r="134" spans="1:4" s="1" customFormat="1" x14ac:dyDescent="0.2">
      <c r="A134" s="25">
        <v>120</v>
      </c>
      <c r="B134" s="12" t="s">
        <v>203</v>
      </c>
      <c r="C134" s="10" t="s">
        <v>238</v>
      </c>
      <c r="D134" s="44">
        <v>0</v>
      </c>
    </row>
    <row r="135" spans="1:4" s="1" customFormat="1" x14ac:dyDescent="0.2">
      <c r="A135" s="25">
        <v>121</v>
      </c>
      <c r="B135" s="12" t="s">
        <v>204</v>
      </c>
      <c r="C135" s="10" t="s">
        <v>50</v>
      </c>
      <c r="D135" s="44">
        <v>0</v>
      </c>
    </row>
    <row r="136" spans="1:4" s="1" customFormat="1" x14ac:dyDescent="0.2">
      <c r="A136" s="25">
        <v>122</v>
      </c>
      <c r="B136" s="26" t="s">
        <v>205</v>
      </c>
      <c r="C136" s="10" t="s">
        <v>49</v>
      </c>
      <c r="D136" s="44">
        <v>0</v>
      </c>
    </row>
    <row r="137" spans="1:4" s="1" customFormat="1" x14ac:dyDescent="0.2">
      <c r="A137" s="25">
        <v>123</v>
      </c>
      <c r="B137" s="26" t="s">
        <v>206</v>
      </c>
      <c r="C137" s="10" t="s">
        <v>207</v>
      </c>
      <c r="D137" s="44">
        <v>0</v>
      </c>
    </row>
    <row r="138" spans="1:4" s="1" customFormat="1" x14ac:dyDescent="0.2">
      <c r="A138" s="25">
        <v>124</v>
      </c>
      <c r="B138" s="26" t="s">
        <v>208</v>
      </c>
      <c r="C138" s="10" t="s">
        <v>43</v>
      </c>
      <c r="D138" s="44">
        <v>0</v>
      </c>
    </row>
    <row r="139" spans="1:4" s="1" customFormat="1" x14ac:dyDescent="0.2">
      <c r="A139" s="25">
        <v>125</v>
      </c>
      <c r="B139" s="12" t="s">
        <v>209</v>
      </c>
      <c r="C139" s="10" t="s">
        <v>237</v>
      </c>
      <c r="D139" s="44">
        <v>43908236</v>
      </c>
    </row>
    <row r="140" spans="1:4" s="1" customFormat="1" x14ac:dyDescent="0.2">
      <c r="A140" s="25">
        <v>126</v>
      </c>
      <c r="B140" s="14" t="s">
        <v>210</v>
      </c>
      <c r="C140" s="10" t="s">
        <v>211</v>
      </c>
      <c r="D140" s="44">
        <v>55177734</v>
      </c>
    </row>
    <row r="141" spans="1:4" x14ac:dyDescent="0.2">
      <c r="A141" s="25">
        <v>127</v>
      </c>
      <c r="B141" s="26" t="s">
        <v>212</v>
      </c>
      <c r="C141" s="10" t="s">
        <v>213</v>
      </c>
      <c r="D141" s="44">
        <v>3427720</v>
      </c>
    </row>
    <row r="142" spans="1:4" x14ac:dyDescent="0.2">
      <c r="A142" s="25">
        <v>128</v>
      </c>
      <c r="B142" s="12" t="s">
        <v>214</v>
      </c>
      <c r="C142" s="10" t="s">
        <v>215</v>
      </c>
      <c r="D142" s="44">
        <v>0</v>
      </c>
    </row>
    <row r="143" spans="1:4" ht="12.75" x14ac:dyDescent="0.2">
      <c r="A143" s="25">
        <v>129</v>
      </c>
      <c r="B143" s="20" t="s">
        <v>216</v>
      </c>
      <c r="C143" s="13" t="s">
        <v>217</v>
      </c>
      <c r="D143" s="44">
        <v>0</v>
      </c>
    </row>
    <row r="144" spans="1:4" ht="12.75" x14ac:dyDescent="0.2">
      <c r="A144" s="25">
        <v>130</v>
      </c>
      <c r="B144" s="36" t="s">
        <v>263</v>
      </c>
      <c r="C144" s="37" t="s">
        <v>264</v>
      </c>
      <c r="D144" s="44">
        <v>0</v>
      </c>
    </row>
    <row r="145" spans="1:65" ht="12.75" x14ac:dyDescent="0.2">
      <c r="A145" s="25">
        <v>131</v>
      </c>
      <c r="B145" s="38" t="s">
        <v>265</v>
      </c>
      <c r="C145" s="39" t="s">
        <v>266</v>
      </c>
      <c r="D145" s="44">
        <v>0</v>
      </c>
    </row>
    <row r="146" spans="1:65" ht="12.75" x14ac:dyDescent="0.2">
      <c r="A146" s="25">
        <v>132</v>
      </c>
      <c r="B146" s="40" t="s">
        <v>267</v>
      </c>
      <c r="C146" s="41" t="s">
        <v>268</v>
      </c>
      <c r="D146" s="44">
        <v>0</v>
      </c>
    </row>
    <row r="147" spans="1:65" x14ac:dyDescent="0.2">
      <c r="A147" s="25">
        <v>133</v>
      </c>
      <c r="B147" s="25" t="s">
        <v>273</v>
      </c>
      <c r="C147" s="42" t="s">
        <v>274</v>
      </c>
      <c r="D147" s="44">
        <v>0</v>
      </c>
    </row>
    <row r="148" spans="1:65" x14ac:dyDescent="0.2">
      <c r="A148" s="25">
        <v>134</v>
      </c>
      <c r="B148" s="94" t="s">
        <v>367</v>
      </c>
      <c r="C148" s="42" t="s">
        <v>366</v>
      </c>
      <c r="D148" s="44">
        <v>0</v>
      </c>
    </row>
    <row r="149" spans="1:65" s="4" customFormat="1" x14ac:dyDescent="0.2">
      <c r="A149" s="25">
        <v>135</v>
      </c>
      <c r="B149" s="91" t="s">
        <v>395</v>
      </c>
      <c r="C149" s="42" t="s">
        <v>389</v>
      </c>
      <c r="D149" s="44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</row>
    <row r="150" spans="1:65" s="4" customFormat="1" x14ac:dyDescent="0.2">
      <c r="A150" s="6"/>
      <c r="B150" s="6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</row>
    <row r="151" spans="1:65" s="4" customFormat="1" x14ac:dyDescent="0.2">
      <c r="A151" s="6"/>
      <c r="B151" s="6"/>
      <c r="C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</row>
    <row r="152" spans="1:65" x14ac:dyDescent="0.2">
      <c r="D152" s="4"/>
    </row>
    <row r="153" spans="1:65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</row>
    <row r="154" spans="1:65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</row>
  </sheetData>
  <mergeCells count="9">
    <mergeCell ref="A2:D2"/>
    <mergeCell ref="A8:C8"/>
    <mergeCell ref="A11:C11"/>
    <mergeCell ref="A90:A93"/>
    <mergeCell ref="B90:B93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5"/>
  <sheetViews>
    <sheetView zoomScale="98" zoomScaleNormal="98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L20" sqref="L2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5" width="19.28515625" style="8" customWidth="1"/>
    <col min="6" max="8" width="16.140625" style="8" customWidth="1"/>
    <col min="9" max="16384" width="9.140625" style="8"/>
  </cols>
  <sheetData>
    <row r="1" spans="1:8" x14ac:dyDescent="0.2">
      <c r="D1" s="4"/>
      <c r="H1" s="4"/>
    </row>
    <row r="2" spans="1:8" ht="39.75" customHeight="1" x14ac:dyDescent="0.2">
      <c r="A2" s="208" t="s">
        <v>377</v>
      </c>
      <c r="B2" s="208"/>
      <c r="C2" s="208"/>
      <c r="D2" s="208"/>
      <c r="E2" s="208"/>
      <c r="F2" s="208"/>
      <c r="G2" s="208"/>
      <c r="H2" s="208"/>
    </row>
    <row r="3" spans="1:8" x14ac:dyDescent="0.2">
      <c r="C3" s="9"/>
      <c r="D3" s="4"/>
      <c r="H3" s="8" t="s">
        <v>293</v>
      </c>
    </row>
    <row r="4" spans="1:8" s="2" customFormat="1" ht="15.75" customHeight="1" x14ac:dyDescent="0.2">
      <c r="A4" s="198" t="s">
        <v>46</v>
      </c>
      <c r="B4" s="198" t="s">
        <v>58</v>
      </c>
      <c r="C4" s="199" t="s">
        <v>47</v>
      </c>
      <c r="D4" s="240" t="s">
        <v>332</v>
      </c>
      <c r="E4" s="240"/>
      <c r="F4" s="240"/>
      <c r="G4" s="241"/>
      <c r="H4" s="240"/>
    </row>
    <row r="5" spans="1:8" ht="25.5" customHeight="1" x14ac:dyDescent="0.2">
      <c r="A5" s="198"/>
      <c r="B5" s="198"/>
      <c r="C5" s="199"/>
      <c r="D5" s="240" t="s">
        <v>288</v>
      </c>
      <c r="E5" s="240" t="s">
        <v>390</v>
      </c>
      <c r="F5" s="240" t="s">
        <v>333</v>
      </c>
      <c r="G5" s="241"/>
      <c r="H5" s="240"/>
    </row>
    <row r="6" spans="1:8" ht="26.25" customHeight="1" x14ac:dyDescent="0.2">
      <c r="A6" s="198"/>
      <c r="B6" s="198"/>
      <c r="C6" s="199"/>
      <c r="D6" s="240"/>
      <c r="E6" s="240"/>
      <c r="F6" s="240" t="s">
        <v>334</v>
      </c>
      <c r="G6" s="230" t="s">
        <v>388</v>
      </c>
      <c r="H6" s="231"/>
    </row>
    <row r="7" spans="1:8" ht="36" customHeight="1" x14ac:dyDescent="0.2">
      <c r="A7" s="198"/>
      <c r="B7" s="198"/>
      <c r="C7" s="199"/>
      <c r="D7" s="240"/>
      <c r="E7" s="240"/>
      <c r="F7" s="240"/>
      <c r="G7" s="121" t="s">
        <v>386</v>
      </c>
      <c r="H7" s="121" t="s">
        <v>387</v>
      </c>
    </row>
    <row r="8" spans="1:8" s="2" customFormat="1" x14ac:dyDescent="0.2">
      <c r="A8" s="191" t="s">
        <v>234</v>
      </c>
      <c r="B8" s="191"/>
      <c r="C8" s="191"/>
      <c r="D8" s="45">
        <f>D11+D10+D9</f>
        <v>8998393635.6599998</v>
      </c>
      <c r="E8" s="45">
        <f t="shared" ref="E8:H8" si="0">E11+E10+E9</f>
        <v>506249018</v>
      </c>
      <c r="F8" s="45">
        <f t="shared" si="0"/>
        <v>1426424556.6600001</v>
      </c>
      <c r="G8" s="45">
        <f t="shared" si="0"/>
        <v>2286588810</v>
      </c>
      <c r="H8" s="45">
        <f t="shared" si="0"/>
        <v>4779131251</v>
      </c>
    </row>
    <row r="9" spans="1:8" s="3" customFormat="1" ht="11.25" customHeight="1" x14ac:dyDescent="0.2">
      <c r="A9" s="5"/>
      <c r="B9" s="5"/>
      <c r="C9" s="11" t="s">
        <v>56</v>
      </c>
      <c r="D9" s="44">
        <f>E9+F9+G9+H9</f>
        <v>171742117</v>
      </c>
      <c r="E9" s="44">
        <f>41577615+18077253</f>
        <v>59654868</v>
      </c>
      <c r="F9" s="44">
        <v>0</v>
      </c>
      <c r="G9" s="59">
        <v>112087249</v>
      </c>
      <c r="H9" s="44">
        <v>0</v>
      </c>
    </row>
    <row r="10" spans="1:8" s="3" customFormat="1" ht="11.25" customHeight="1" x14ac:dyDescent="0.2">
      <c r="A10" s="5"/>
      <c r="B10" s="5"/>
      <c r="C10" s="11" t="s">
        <v>262</v>
      </c>
      <c r="D10" s="44">
        <f t="shared" ref="D10:D69" si="1">E10+F10+G10+H10</f>
        <v>143373938</v>
      </c>
      <c r="E10" s="44">
        <v>0</v>
      </c>
      <c r="F10" s="44">
        <v>0</v>
      </c>
      <c r="G10" s="59">
        <v>0</v>
      </c>
      <c r="H10" s="44">
        <v>143373938</v>
      </c>
    </row>
    <row r="11" spans="1:8" s="2" customFormat="1" x14ac:dyDescent="0.2">
      <c r="A11" s="191" t="s">
        <v>233</v>
      </c>
      <c r="B11" s="191"/>
      <c r="C11" s="191"/>
      <c r="D11" s="45">
        <f>SUM(D12:D148)-D90</f>
        <v>8683277580.6599998</v>
      </c>
      <c r="E11" s="45">
        <f>SUM(E12:E148)-E90</f>
        <v>446594150</v>
      </c>
      <c r="F11" s="45">
        <f>SUM(F12:F148)-F90</f>
        <v>1426424556.6600001</v>
      </c>
      <c r="G11" s="45">
        <f>SUM(G12:G148)-G90</f>
        <v>2174501561</v>
      </c>
      <c r="H11" s="45">
        <f>SUM(H12:H148)-H90</f>
        <v>4635757313</v>
      </c>
    </row>
    <row r="12" spans="1:8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 t="shared" si="1"/>
        <v>39130759</v>
      </c>
      <c r="E12" s="68">
        <v>0</v>
      </c>
      <c r="F12" s="68">
        <v>6211621</v>
      </c>
      <c r="G12" s="68">
        <v>10568343</v>
      </c>
      <c r="H12" s="68">
        <v>22350795</v>
      </c>
    </row>
    <row r="13" spans="1:8" s="1" customFormat="1" x14ac:dyDescent="0.2">
      <c r="A13" s="25">
        <v>2</v>
      </c>
      <c r="B13" s="14" t="s">
        <v>60</v>
      </c>
      <c r="C13" s="10" t="s">
        <v>218</v>
      </c>
      <c r="D13" s="44">
        <f t="shared" si="1"/>
        <v>37344870</v>
      </c>
      <c r="E13" s="68">
        <v>0</v>
      </c>
      <c r="F13" s="68">
        <v>3613015</v>
      </c>
      <c r="G13" s="68">
        <v>10724220</v>
      </c>
      <c r="H13" s="68">
        <v>23007635</v>
      </c>
    </row>
    <row r="14" spans="1:8" s="22" customFormat="1" x14ac:dyDescent="0.2">
      <c r="A14" s="25">
        <v>3</v>
      </c>
      <c r="B14" s="26" t="s">
        <v>61</v>
      </c>
      <c r="C14" s="10" t="s">
        <v>5</v>
      </c>
      <c r="D14" s="44">
        <f t="shared" si="1"/>
        <v>126015902.08</v>
      </c>
      <c r="E14" s="68">
        <v>6373317</v>
      </c>
      <c r="F14" s="68">
        <v>21760506.079999998</v>
      </c>
      <c r="G14" s="68">
        <v>32135635</v>
      </c>
      <c r="H14" s="68">
        <v>65746444</v>
      </c>
    </row>
    <row r="15" spans="1:8" s="1" customFormat="1" ht="14.25" customHeight="1" x14ac:dyDescent="0.2">
      <c r="A15" s="25">
        <v>4</v>
      </c>
      <c r="B15" s="12" t="s">
        <v>62</v>
      </c>
      <c r="C15" s="10" t="s">
        <v>219</v>
      </c>
      <c r="D15" s="44">
        <f t="shared" si="1"/>
        <v>43251410</v>
      </c>
      <c r="E15" s="68">
        <v>0</v>
      </c>
      <c r="F15" s="68">
        <v>6538061</v>
      </c>
      <c r="G15" s="68">
        <v>11515380</v>
      </c>
      <c r="H15" s="68">
        <v>25197969</v>
      </c>
    </row>
    <row r="16" spans="1:8" s="1" customFormat="1" x14ac:dyDescent="0.2">
      <c r="A16" s="25">
        <v>5</v>
      </c>
      <c r="B16" s="12" t="s">
        <v>63</v>
      </c>
      <c r="C16" s="10" t="s">
        <v>8</v>
      </c>
      <c r="D16" s="44">
        <f t="shared" si="1"/>
        <v>42095316</v>
      </c>
      <c r="E16" s="68">
        <v>0</v>
      </c>
      <c r="F16" s="68">
        <v>2400083</v>
      </c>
      <c r="G16" s="68">
        <v>12699403</v>
      </c>
      <c r="H16" s="68">
        <v>26995830</v>
      </c>
    </row>
    <row r="17" spans="1:8" s="22" customFormat="1" x14ac:dyDescent="0.2">
      <c r="A17" s="25">
        <v>6</v>
      </c>
      <c r="B17" s="26" t="s">
        <v>64</v>
      </c>
      <c r="C17" s="10" t="s">
        <v>65</v>
      </c>
      <c r="D17" s="44">
        <f t="shared" si="1"/>
        <v>310323529.60000002</v>
      </c>
      <c r="E17" s="68">
        <v>11084258</v>
      </c>
      <c r="F17" s="68">
        <v>51629106.600000001</v>
      </c>
      <c r="G17" s="68">
        <v>70480367</v>
      </c>
      <c r="H17" s="68">
        <v>177129798</v>
      </c>
    </row>
    <row r="18" spans="1:8" s="1" customFormat="1" x14ac:dyDescent="0.2">
      <c r="A18" s="25">
        <v>7</v>
      </c>
      <c r="B18" s="12" t="s">
        <v>66</v>
      </c>
      <c r="C18" s="10" t="s">
        <v>220</v>
      </c>
      <c r="D18" s="44">
        <f t="shared" si="1"/>
        <v>116850536.28</v>
      </c>
      <c r="E18" s="68">
        <v>0</v>
      </c>
      <c r="F18" s="68">
        <v>16245939.279999999</v>
      </c>
      <c r="G18" s="68">
        <v>33264544</v>
      </c>
      <c r="H18" s="68">
        <v>67340053</v>
      </c>
    </row>
    <row r="19" spans="1:8" s="1" customFormat="1" x14ac:dyDescent="0.2">
      <c r="A19" s="25">
        <v>8</v>
      </c>
      <c r="B19" s="26" t="s">
        <v>67</v>
      </c>
      <c r="C19" s="10" t="s">
        <v>17</v>
      </c>
      <c r="D19" s="44">
        <f t="shared" si="1"/>
        <v>46934941</v>
      </c>
      <c r="E19" s="68">
        <v>0</v>
      </c>
      <c r="F19" s="68">
        <v>4923867</v>
      </c>
      <c r="G19" s="68">
        <v>13409403</v>
      </c>
      <c r="H19" s="68">
        <v>28601671</v>
      </c>
    </row>
    <row r="20" spans="1:8" s="1" customFormat="1" x14ac:dyDescent="0.2">
      <c r="A20" s="25">
        <v>9</v>
      </c>
      <c r="B20" s="26" t="s">
        <v>68</v>
      </c>
      <c r="C20" s="10" t="s">
        <v>6</v>
      </c>
      <c r="D20" s="44">
        <f t="shared" si="1"/>
        <v>44467028</v>
      </c>
      <c r="E20" s="68">
        <v>0</v>
      </c>
      <c r="F20" s="68">
        <v>8143691</v>
      </c>
      <c r="G20" s="68">
        <v>10885925</v>
      </c>
      <c r="H20" s="68">
        <v>25437412</v>
      </c>
    </row>
    <row r="21" spans="1:8" s="1" customFormat="1" x14ac:dyDescent="0.2">
      <c r="A21" s="25">
        <v>10</v>
      </c>
      <c r="B21" s="26" t="s">
        <v>69</v>
      </c>
      <c r="C21" s="10" t="s">
        <v>18</v>
      </c>
      <c r="D21" s="44">
        <f t="shared" si="1"/>
        <v>49780466</v>
      </c>
      <c r="E21" s="68">
        <v>0</v>
      </c>
      <c r="F21" s="68">
        <v>5030478</v>
      </c>
      <c r="G21" s="68">
        <v>13401679</v>
      </c>
      <c r="H21" s="68">
        <v>31348309</v>
      </c>
    </row>
    <row r="22" spans="1:8" s="1" customFormat="1" x14ac:dyDescent="0.2">
      <c r="A22" s="25">
        <v>11</v>
      </c>
      <c r="B22" s="26" t="s">
        <v>70</v>
      </c>
      <c r="C22" s="10" t="s">
        <v>7</v>
      </c>
      <c r="D22" s="44">
        <f t="shared" si="1"/>
        <v>44606210</v>
      </c>
      <c r="E22" s="68">
        <v>0</v>
      </c>
      <c r="F22" s="68">
        <v>6778893</v>
      </c>
      <c r="G22" s="68">
        <v>11878966</v>
      </c>
      <c r="H22" s="68">
        <v>25948351</v>
      </c>
    </row>
    <row r="23" spans="1:8" s="1" customFormat="1" x14ac:dyDescent="0.2">
      <c r="A23" s="25">
        <v>12</v>
      </c>
      <c r="B23" s="26" t="s">
        <v>71</v>
      </c>
      <c r="C23" s="10" t="s">
        <v>19</v>
      </c>
      <c r="D23" s="44">
        <f t="shared" si="1"/>
        <v>78510949</v>
      </c>
      <c r="E23" s="68">
        <v>0</v>
      </c>
      <c r="F23" s="68">
        <v>4066766</v>
      </c>
      <c r="G23" s="68">
        <v>24307043</v>
      </c>
      <c r="H23" s="68">
        <v>50137140</v>
      </c>
    </row>
    <row r="24" spans="1:8" s="1" customFormat="1" x14ac:dyDescent="0.2">
      <c r="A24" s="25">
        <v>13</v>
      </c>
      <c r="B24" s="26" t="s">
        <v>241</v>
      </c>
      <c r="C24" s="10" t="s">
        <v>242</v>
      </c>
      <c r="D24" s="44">
        <f t="shared" si="1"/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s="1" customFormat="1" x14ac:dyDescent="0.2">
      <c r="A25" s="25">
        <v>14</v>
      </c>
      <c r="B25" s="26" t="s">
        <v>72</v>
      </c>
      <c r="C25" s="10" t="s">
        <v>22</v>
      </c>
      <c r="D25" s="44">
        <f t="shared" si="1"/>
        <v>52937602</v>
      </c>
      <c r="E25" s="68">
        <v>0</v>
      </c>
      <c r="F25" s="68">
        <v>2708007</v>
      </c>
      <c r="G25" s="68">
        <v>16159861</v>
      </c>
      <c r="H25" s="68">
        <v>34069734</v>
      </c>
    </row>
    <row r="26" spans="1:8" s="1" customFormat="1" x14ac:dyDescent="0.2">
      <c r="A26" s="25">
        <v>15</v>
      </c>
      <c r="B26" s="26" t="s">
        <v>73</v>
      </c>
      <c r="C26" s="10" t="s">
        <v>10</v>
      </c>
      <c r="D26" s="44">
        <f t="shared" si="1"/>
        <v>78849642</v>
      </c>
      <c r="E26" s="68">
        <v>0</v>
      </c>
      <c r="F26" s="68">
        <v>7800178</v>
      </c>
      <c r="G26" s="68">
        <v>22582223</v>
      </c>
      <c r="H26" s="68">
        <v>48467241</v>
      </c>
    </row>
    <row r="27" spans="1:8" s="1" customFormat="1" x14ac:dyDescent="0.2">
      <c r="A27" s="25">
        <v>16</v>
      </c>
      <c r="B27" s="26" t="s">
        <v>74</v>
      </c>
      <c r="C27" s="10" t="s">
        <v>221</v>
      </c>
      <c r="D27" s="44">
        <f t="shared" si="1"/>
        <v>108084811</v>
      </c>
      <c r="E27" s="68">
        <v>0</v>
      </c>
      <c r="F27" s="68">
        <v>15666925</v>
      </c>
      <c r="G27" s="68">
        <v>29512061</v>
      </c>
      <c r="H27" s="68">
        <v>62905825</v>
      </c>
    </row>
    <row r="28" spans="1:8" s="22" customFormat="1" x14ac:dyDescent="0.2">
      <c r="A28" s="25">
        <v>17</v>
      </c>
      <c r="B28" s="26" t="s">
        <v>75</v>
      </c>
      <c r="C28" s="10" t="s">
        <v>9</v>
      </c>
      <c r="D28" s="44">
        <f t="shared" si="1"/>
        <v>206239242.74000001</v>
      </c>
      <c r="E28" s="68">
        <v>9435866</v>
      </c>
      <c r="F28" s="68">
        <v>27936730.739999998</v>
      </c>
      <c r="G28" s="68">
        <v>54396170</v>
      </c>
      <c r="H28" s="68">
        <v>114470476</v>
      </c>
    </row>
    <row r="29" spans="1:8" s="1" customFormat="1" x14ac:dyDescent="0.2">
      <c r="A29" s="25">
        <v>18</v>
      </c>
      <c r="B29" s="12" t="s">
        <v>76</v>
      </c>
      <c r="C29" s="10" t="s">
        <v>11</v>
      </c>
      <c r="D29" s="44">
        <f t="shared" si="1"/>
        <v>35219521</v>
      </c>
      <c r="E29" s="68">
        <v>0</v>
      </c>
      <c r="F29" s="68">
        <v>5279307</v>
      </c>
      <c r="G29" s="68">
        <v>9507998</v>
      </c>
      <c r="H29" s="68">
        <v>20432216</v>
      </c>
    </row>
    <row r="30" spans="1:8" s="1" customFormat="1" x14ac:dyDescent="0.2">
      <c r="A30" s="25">
        <v>19</v>
      </c>
      <c r="B30" s="12" t="s">
        <v>77</v>
      </c>
      <c r="C30" s="10" t="s">
        <v>222</v>
      </c>
      <c r="D30" s="44">
        <f t="shared" si="1"/>
        <v>28847590</v>
      </c>
      <c r="E30" s="68">
        <v>0</v>
      </c>
      <c r="F30" s="68">
        <v>5448647</v>
      </c>
      <c r="G30" s="68">
        <v>7498396</v>
      </c>
      <c r="H30" s="68">
        <v>15900547</v>
      </c>
    </row>
    <row r="31" spans="1:8" x14ac:dyDescent="0.2">
      <c r="A31" s="25">
        <v>20</v>
      </c>
      <c r="B31" s="12" t="s">
        <v>78</v>
      </c>
      <c r="C31" s="10" t="s">
        <v>79</v>
      </c>
      <c r="D31" s="44">
        <f t="shared" si="1"/>
        <v>147019151.78</v>
      </c>
      <c r="E31" s="68">
        <v>0</v>
      </c>
      <c r="F31" s="68">
        <v>30991316.780000001</v>
      </c>
      <c r="G31" s="68">
        <v>34711474</v>
      </c>
      <c r="H31" s="68">
        <v>81316361</v>
      </c>
    </row>
    <row r="32" spans="1:8" s="22" customFormat="1" x14ac:dyDescent="0.2">
      <c r="A32" s="25">
        <v>21</v>
      </c>
      <c r="B32" s="12" t="s">
        <v>80</v>
      </c>
      <c r="C32" s="10" t="s">
        <v>40</v>
      </c>
      <c r="D32" s="44">
        <f t="shared" si="1"/>
        <v>130935441</v>
      </c>
      <c r="E32" s="68">
        <v>6044688</v>
      </c>
      <c r="F32" s="68">
        <v>24572897</v>
      </c>
      <c r="G32" s="68">
        <v>33480684</v>
      </c>
      <c r="H32" s="68">
        <v>66837172</v>
      </c>
    </row>
    <row r="33" spans="1:8" s="22" customFormat="1" x14ac:dyDescent="0.2">
      <c r="A33" s="25">
        <v>22</v>
      </c>
      <c r="B33" s="26" t="s">
        <v>81</v>
      </c>
      <c r="C33" s="10" t="s">
        <v>82</v>
      </c>
      <c r="D33" s="44">
        <f t="shared" si="1"/>
        <v>54346565</v>
      </c>
      <c r="E33" s="68">
        <v>0</v>
      </c>
      <c r="F33" s="68">
        <v>9736757</v>
      </c>
      <c r="G33" s="68">
        <v>14117640</v>
      </c>
      <c r="H33" s="68">
        <v>30492168</v>
      </c>
    </row>
    <row r="34" spans="1:8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1"/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1"/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s="1" customFormat="1" x14ac:dyDescent="0.2">
      <c r="A36" s="25">
        <v>25</v>
      </c>
      <c r="B36" s="12" t="s">
        <v>87</v>
      </c>
      <c r="C36" s="10" t="s">
        <v>88</v>
      </c>
      <c r="D36" s="44">
        <f t="shared" si="1"/>
        <v>442655115</v>
      </c>
      <c r="E36" s="68">
        <v>24981003</v>
      </c>
      <c r="F36" s="68">
        <v>109185252</v>
      </c>
      <c r="G36" s="68">
        <v>20756841</v>
      </c>
      <c r="H36" s="68">
        <v>287732019</v>
      </c>
    </row>
    <row r="37" spans="1:8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1"/>
        <v>66317107</v>
      </c>
      <c r="E37" s="68">
        <v>3788019</v>
      </c>
      <c r="F37" s="68">
        <v>11392935</v>
      </c>
      <c r="G37" s="68">
        <v>0</v>
      </c>
      <c r="H37" s="68">
        <v>51136153</v>
      </c>
    </row>
    <row r="38" spans="1:8" s="1" customFormat="1" x14ac:dyDescent="0.2">
      <c r="A38" s="25">
        <v>27</v>
      </c>
      <c r="B38" s="14" t="s">
        <v>91</v>
      </c>
      <c r="C38" s="10" t="s">
        <v>92</v>
      </c>
      <c r="D38" s="44">
        <f t="shared" si="1"/>
        <v>157274884</v>
      </c>
      <c r="E38" s="68">
        <v>0</v>
      </c>
      <c r="F38" s="68">
        <v>9812111</v>
      </c>
      <c r="G38" s="68">
        <v>147462773</v>
      </c>
      <c r="H38" s="68">
        <v>0</v>
      </c>
    </row>
    <row r="39" spans="1:8" s="22" customFormat="1" x14ac:dyDescent="0.2">
      <c r="A39" s="25">
        <v>28</v>
      </c>
      <c r="B39" s="12" t="s">
        <v>93</v>
      </c>
      <c r="C39" s="43" t="s">
        <v>277</v>
      </c>
      <c r="D39" s="44">
        <f t="shared" si="1"/>
        <v>0</v>
      </c>
      <c r="E39" s="68">
        <v>0</v>
      </c>
      <c r="F39" s="68">
        <v>0</v>
      </c>
      <c r="G39" s="68">
        <v>0</v>
      </c>
      <c r="H39" s="68">
        <v>0</v>
      </c>
    </row>
    <row r="40" spans="1:8" s="22" customFormat="1" x14ac:dyDescent="0.2">
      <c r="A40" s="25">
        <v>29</v>
      </c>
      <c r="B40" s="14" t="s">
        <v>94</v>
      </c>
      <c r="C40" s="10" t="s">
        <v>41</v>
      </c>
      <c r="D40" s="44">
        <f t="shared" si="1"/>
        <v>179312855.42000002</v>
      </c>
      <c r="E40" s="68">
        <v>9296024</v>
      </c>
      <c r="F40" s="68">
        <v>31889372.420000002</v>
      </c>
      <c r="G40" s="68">
        <v>43949400</v>
      </c>
      <c r="H40" s="68">
        <v>94178059</v>
      </c>
    </row>
    <row r="41" spans="1:8" x14ac:dyDescent="0.2">
      <c r="A41" s="25">
        <v>30</v>
      </c>
      <c r="B41" s="12" t="s">
        <v>95</v>
      </c>
      <c r="C41" s="10" t="s">
        <v>39</v>
      </c>
      <c r="D41" s="44">
        <f t="shared" si="1"/>
        <v>262876082.38</v>
      </c>
      <c r="E41" s="68">
        <v>5915334</v>
      </c>
      <c r="F41" s="68">
        <v>45334623.380000003</v>
      </c>
      <c r="G41" s="68">
        <v>73545959</v>
      </c>
      <c r="H41" s="68">
        <v>138080166</v>
      </c>
    </row>
    <row r="42" spans="1:8" s="1" customFormat="1" x14ac:dyDescent="0.2">
      <c r="A42" s="25">
        <v>31</v>
      </c>
      <c r="B42" s="14" t="s">
        <v>96</v>
      </c>
      <c r="C42" s="10" t="s">
        <v>16</v>
      </c>
      <c r="D42" s="44">
        <f t="shared" si="1"/>
        <v>47655658</v>
      </c>
      <c r="E42" s="68">
        <v>0</v>
      </c>
      <c r="F42" s="68">
        <v>4837644</v>
      </c>
      <c r="G42" s="68">
        <v>13820118</v>
      </c>
      <c r="H42" s="68">
        <v>28997896</v>
      </c>
    </row>
    <row r="43" spans="1:8" s="1" customFormat="1" x14ac:dyDescent="0.2">
      <c r="A43" s="25">
        <v>32</v>
      </c>
      <c r="B43" s="26" t="s">
        <v>97</v>
      </c>
      <c r="C43" s="10" t="s">
        <v>21</v>
      </c>
      <c r="D43" s="44">
        <f t="shared" si="1"/>
        <v>153642653</v>
      </c>
      <c r="E43" s="68">
        <v>0</v>
      </c>
      <c r="F43" s="68">
        <v>12423501</v>
      </c>
      <c r="G43" s="68">
        <v>46021518</v>
      </c>
      <c r="H43" s="68">
        <v>95197634</v>
      </c>
    </row>
    <row r="44" spans="1:8" s="1" customFormat="1" x14ac:dyDescent="0.2">
      <c r="A44" s="25">
        <v>33</v>
      </c>
      <c r="B44" s="14" t="s">
        <v>98</v>
      </c>
      <c r="C44" s="10" t="s">
        <v>25</v>
      </c>
      <c r="D44" s="44">
        <f t="shared" si="1"/>
        <v>62340874</v>
      </c>
      <c r="E44" s="68">
        <v>0</v>
      </c>
      <c r="F44" s="68">
        <v>6111685</v>
      </c>
      <c r="G44" s="68">
        <v>18018386</v>
      </c>
      <c r="H44" s="68">
        <v>38210803</v>
      </c>
    </row>
    <row r="45" spans="1:8" x14ac:dyDescent="0.2">
      <c r="A45" s="25">
        <v>34</v>
      </c>
      <c r="B45" s="12" t="s">
        <v>99</v>
      </c>
      <c r="C45" s="10" t="s">
        <v>223</v>
      </c>
      <c r="D45" s="44">
        <f t="shared" si="1"/>
        <v>151316540</v>
      </c>
      <c r="E45" s="68">
        <v>0</v>
      </c>
      <c r="F45" s="68">
        <v>16190427</v>
      </c>
      <c r="G45" s="68">
        <v>43721768</v>
      </c>
      <c r="H45" s="68">
        <v>91404345</v>
      </c>
    </row>
    <row r="46" spans="1:8" s="1" customFormat="1" x14ac:dyDescent="0.2">
      <c r="A46" s="25">
        <v>35</v>
      </c>
      <c r="B46" s="15" t="s">
        <v>100</v>
      </c>
      <c r="C46" s="16" t="s">
        <v>224</v>
      </c>
      <c r="D46" s="44">
        <f t="shared" si="1"/>
        <v>54829155</v>
      </c>
      <c r="E46" s="68">
        <v>0</v>
      </c>
      <c r="F46" s="68">
        <v>5110338</v>
      </c>
      <c r="G46" s="68">
        <v>15440492</v>
      </c>
      <c r="H46" s="68">
        <v>34278325</v>
      </c>
    </row>
    <row r="47" spans="1:8" s="1" customFormat="1" x14ac:dyDescent="0.2">
      <c r="A47" s="25">
        <v>36</v>
      </c>
      <c r="B47" s="12" t="s">
        <v>101</v>
      </c>
      <c r="C47" s="10" t="s">
        <v>225</v>
      </c>
      <c r="D47" s="44">
        <f t="shared" si="1"/>
        <v>36043452</v>
      </c>
      <c r="E47" s="68">
        <v>0</v>
      </c>
      <c r="F47" s="68">
        <v>3681099</v>
      </c>
      <c r="G47" s="68">
        <v>10110782</v>
      </c>
      <c r="H47" s="68">
        <v>22251571</v>
      </c>
    </row>
    <row r="48" spans="1:8" s="1" customFormat="1" x14ac:dyDescent="0.2">
      <c r="A48" s="25">
        <v>37</v>
      </c>
      <c r="B48" s="12" t="s">
        <v>102</v>
      </c>
      <c r="C48" s="10" t="s">
        <v>24</v>
      </c>
      <c r="D48" s="44">
        <f t="shared" si="1"/>
        <v>64697049</v>
      </c>
      <c r="E48" s="68">
        <v>0</v>
      </c>
      <c r="F48" s="68">
        <v>9514393</v>
      </c>
      <c r="G48" s="68">
        <v>16966704</v>
      </c>
      <c r="H48" s="68">
        <v>38215952</v>
      </c>
    </row>
    <row r="49" spans="1:8" s="1" customFormat="1" x14ac:dyDescent="0.2">
      <c r="A49" s="25">
        <v>38</v>
      </c>
      <c r="B49" s="26" t="s">
        <v>103</v>
      </c>
      <c r="C49" s="10" t="s">
        <v>20</v>
      </c>
      <c r="D49" s="44">
        <f t="shared" si="1"/>
        <v>31085411</v>
      </c>
      <c r="E49" s="68">
        <v>0</v>
      </c>
      <c r="F49" s="68">
        <v>5392731</v>
      </c>
      <c r="G49" s="68">
        <v>8042744</v>
      </c>
      <c r="H49" s="68">
        <v>17649936</v>
      </c>
    </row>
    <row r="50" spans="1:8" s="1" customFormat="1" x14ac:dyDescent="0.2">
      <c r="A50" s="25">
        <v>39</v>
      </c>
      <c r="B50" s="14" t="s">
        <v>104</v>
      </c>
      <c r="C50" s="10" t="s">
        <v>105</v>
      </c>
      <c r="D50" s="44">
        <f t="shared" si="1"/>
        <v>21347085</v>
      </c>
      <c r="E50" s="68">
        <v>0</v>
      </c>
      <c r="F50" s="68">
        <v>1246098</v>
      </c>
      <c r="G50" s="68">
        <v>360435</v>
      </c>
      <c r="H50" s="68">
        <v>19740552</v>
      </c>
    </row>
    <row r="51" spans="1:8" s="22" customFormat="1" x14ac:dyDescent="0.2">
      <c r="A51" s="25">
        <v>40</v>
      </c>
      <c r="B51" s="26" t="s">
        <v>106</v>
      </c>
      <c r="C51" s="10" t="s">
        <v>107</v>
      </c>
      <c r="D51" s="44">
        <f t="shared" si="1"/>
        <v>241032346.34</v>
      </c>
      <c r="E51" s="68">
        <v>11855139</v>
      </c>
      <c r="F51" s="68">
        <v>48821554.340000004</v>
      </c>
      <c r="G51" s="68">
        <v>58768341</v>
      </c>
      <c r="H51" s="68">
        <v>121587312</v>
      </c>
    </row>
    <row r="52" spans="1:8" s="1" customFormat="1" x14ac:dyDescent="0.2">
      <c r="A52" s="25">
        <v>41</v>
      </c>
      <c r="B52" s="12" t="s">
        <v>108</v>
      </c>
      <c r="C52" s="10" t="s">
        <v>230</v>
      </c>
      <c r="D52" s="44">
        <f t="shared" si="1"/>
        <v>49441706</v>
      </c>
      <c r="E52" s="68">
        <v>0</v>
      </c>
      <c r="F52" s="68">
        <v>5794515</v>
      </c>
      <c r="G52" s="68">
        <v>13985068</v>
      </c>
      <c r="H52" s="68">
        <v>29662123</v>
      </c>
    </row>
    <row r="53" spans="1:8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1"/>
        <v>176751620</v>
      </c>
      <c r="E53" s="68">
        <v>4291414</v>
      </c>
      <c r="F53" s="68">
        <v>26404711</v>
      </c>
      <c r="G53" s="68">
        <v>47376069</v>
      </c>
      <c r="H53" s="68">
        <v>98679426</v>
      </c>
    </row>
    <row r="54" spans="1:8" s="1" customFormat="1" x14ac:dyDescent="0.2">
      <c r="A54" s="25">
        <v>43</v>
      </c>
      <c r="B54" s="26" t="s">
        <v>110</v>
      </c>
      <c r="C54" s="10" t="s">
        <v>3</v>
      </c>
      <c r="D54" s="44">
        <f t="shared" si="1"/>
        <v>38566715</v>
      </c>
      <c r="E54" s="68">
        <v>0</v>
      </c>
      <c r="F54" s="68">
        <v>3902630</v>
      </c>
      <c r="G54" s="68">
        <v>10943937</v>
      </c>
      <c r="H54" s="68">
        <v>23720148</v>
      </c>
    </row>
    <row r="55" spans="1:8" s="1" customFormat="1" x14ac:dyDescent="0.2">
      <c r="A55" s="25">
        <v>44</v>
      </c>
      <c r="B55" s="26" t="s">
        <v>111</v>
      </c>
      <c r="C55" s="10" t="s">
        <v>226</v>
      </c>
      <c r="D55" s="44">
        <f t="shared" si="1"/>
        <v>56648245</v>
      </c>
      <c r="E55" s="68">
        <v>0</v>
      </c>
      <c r="F55" s="68">
        <v>4400194</v>
      </c>
      <c r="G55" s="68">
        <v>16364252</v>
      </c>
      <c r="H55" s="68">
        <v>35883799</v>
      </c>
    </row>
    <row r="56" spans="1:8" s="1" customFormat="1" x14ac:dyDescent="0.2">
      <c r="A56" s="25">
        <v>45</v>
      </c>
      <c r="B56" s="14" t="s">
        <v>112</v>
      </c>
      <c r="C56" s="10" t="s">
        <v>0</v>
      </c>
      <c r="D56" s="44">
        <f t="shared" si="1"/>
        <v>73495109</v>
      </c>
      <c r="E56" s="68">
        <v>0</v>
      </c>
      <c r="F56" s="68">
        <v>11117992</v>
      </c>
      <c r="G56" s="68">
        <v>20184143</v>
      </c>
      <c r="H56" s="68">
        <v>42192974</v>
      </c>
    </row>
    <row r="57" spans="1:8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1"/>
        <v>25397706</v>
      </c>
      <c r="E57" s="68">
        <v>0</v>
      </c>
      <c r="F57" s="68">
        <v>3944750</v>
      </c>
      <c r="G57" s="68">
        <v>6363265</v>
      </c>
      <c r="H57" s="68">
        <v>15089691</v>
      </c>
    </row>
    <row r="58" spans="1:8" s="1" customFormat="1" x14ac:dyDescent="0.2">
      <c r="A58" s="25">
        <v>47</v>
      </c>
      <c r="B58" s="14" t="s">
        <v>114</v>
      </c>
      <c r="C58" s="10" t="s">
        <v>1</v>
      </c>
      <c r="D58" s="44">
        <f t="shared" si="1"/>
        <v>49013056</v>
      </c>
      <c r="E58" s="68">
        <v>0</v>
      </c>
      <c r="F58" s="68">
        <v>4603946</v>
      </c>
      <c r="G58" s="68">
        <v>14173496</v>
      </c>
      <c r="H58" s="68">
        <v>30235614</v>
      </c>
    </row>
    <row r="59" spans="1:8" s="1" customFormat="1" x14ac:dyDescent="0.2">
      <c r="A59" s="25">
        <v>48</v>
      </c>
      <c r="B59" s="26" t="s">
        <v>115</v>
      </c>
      <c r="C59" s="10" t="s">
        <v>227</v>
      </c>
      <c r="D59" s="44">
        <f t="shared" si="1"/>
        <v>71821774</v>
      </c>
      <c r="E59" s="68">
        <v>0</v>
      </c>
      <c r="F59" s="68">
        <v>8098396</v>
      </c>
      <c r="G59" s="68">
        <v>20059830</v>
      </c>
      <c r="H59" s="68">
        <v>43663548</v>
      </c>
    </row>
    <row r="60" spans="1:8" s="1" customFormat="1" x14ac:dyDescent="0.2">
      <c r="A60" s="25">
        <v>49</v>
      </c>
      <c r="B60" s="26" t="s">
        <v>116</v>
      </c>
      <c r="C60" s="10" t="s">
        <v>26</v>
      </c>
      <c r="D60" s="44">
        <f t="shared" si="1"/>
        <v>262686274.92000002</v>
      </c>
      <c r="E60" s="68">
        <v>0</v>
      </c>
      <c r="F60" s="68">
        <v>42433907.920000002</v>
      </c>
      <c r="G60" s="68">
        <v>71225618</v>
      </c>
      <c r="H60" s="68">
        <v>149026749</v>
      </c>
    </row>
    <row r="61" spans="1:8" s="1" customFormat="1" x14ac:dyDescent="0.2">
      <c r="A61" s="25">
        <v>50</v>
      </c>
      <c r="B61" s="26" t="s">
        <v>117</v>
      </c>
      <c r="C61" s="10" t="s">
        <v>228</v>
      </c>
      <c r="D61" s="44">
        <f t="shared" si="1"/>
        <v>41157902</v>
      </c>
      <c r="E61" s="68">
        <v>0</v>
      </c>
      <c r="F61" s="68">
        <v>5405209</v>
      </c>
      <c r="G61" s="68">
        <v>11238589</v>
      </c>
      <c r="H61" s="68">
        <v>24514104</v>
      </c>
    </row>
    <row r="62" spans="1:8" s="1" customFormat="1" x14ac:dyDescent="0.2">
      <c r="A62" s="25">
        <v>51</v>
      </c>
      <c r="B62" s="26" t="s">
        <v>232</v>
      </c>
      <c r="C62" s="10" t="s">
        <v>231</v>
      </c>
      <c r="D62" s="44">
        <f t="shared" si="1"/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s="1" customFormat="1" x14ac:dyDescent="0.2">
      <c r="A63" s="25">
        <v>52</v>
      </c>
      <c r="B63" s="26" t="s">
        <v>243</v>
      </c>
      <c r="C63" s="10" t="s">
        <v>244</v>
      </c>
      <c r="D63" s="44">
        <f t="shared" si="1"/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s="1" customFormat="1" x14ac:dyDescent="0.2">
      <c r="A64" s="25">
        <v>53</v>
      </c>
      <c r="B64" s="26" t="s">
        <v>118</v>
      </c>
      <c r="C64" s="10" t="s">
        <v>54</v>
      </c>
      <c r="D64" s="44">
        <f t="shared" si="1"/>
        <v>61005813</v>
      </c>
      <c r="E64" s="68">
        <v>0</v>
      </c>
      <c r="F64" s="68">
        <v>14570586</v>
      </c>
      <c r="G64" s="68">
        <v>0</v>
      </c>
      <c r="H64" s="68">
        <v>46435227</v>
      </c>
    </row>
    <row r="65" spans="1:8" s="1" customFormat="1" x14ac:dyDescent="0.2">
      <c r="A65" s="25">
        <v>54</v>
      </c>
      <c r="B65" s="14" t="s">
        <v>119</v>
      </c>
      <c r="C65" s="10" t="s">
        <v>245</v>
      </c>
      <c r="D65" s="44">
        <f t="shared" si="1"/>
        <v>49532877</v>
      </c>
      <c r="E65" s="68">
        <v>0</v>
      </c>
      <c r="F65" s="68">
        <v>13311562</v>
      </c>
      <c r="G65" s="68">
        <v>0</v>
      </c>
      <c r="H65" s="68">
        <v>36221315</v>
      </c>
    </row>
    <row r="66" spans="1:8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1"/>
        <v>102298091.38</v>
      </c>
      <c r="E66" s="68">
        <v>4171137</v>
      </c>
      <c r="F66" s="68">
        <v>14596859.379999999</v>
      </c>
      <c r="G66" s="68">
        <v>31993205</v>
      </c>
      <c r="H66" s="68">
        <v>51536890</v>
      </c>
    </row>
    <row r="67" spans="1:8" s="1" customFormat="1" ht="23.25" customHeight="1" x14ac:dyDescent="0.2">
      <c r="A67" s="25">
        <v>56</v>
      </c>
      <c r="B67" s="14" t="s">
        <v>122</v>
      </c>
      <c r="C67" s="10" t="s">
        <v>246</v>
      </c>
      <c r="D67" s="44">
        <f t="shared" si="1"/>
        <v>93661171</v>
      </c>
      <c r="E67" s="68">
        <v>4160612</v>
      </c>
      <c r="F67" s="68">
        <v>23339027</v>
      </c>
      <c r="G67" s="68">
        <v>0</v>
      </c>
      <c r="H67" s="68">
        <v>66161532</v>
      </c>
    </row>
    <row r="68" spans="1:8" s="1" customFormat="1" ht="27.75" customHeight="1" x14ac:dyDescent="0.2">
      <c r="A68" s="25">
        <v>57</v>
      </c>
      <c r="B68" s="26" t="s">
        <v>123</v>
      </c>
      <c r="C68" s="10" t="s">
        <v>236</v>
      </c>
      <c r="D68" s="44">
        <f t="shared" si="1"/>
        <v>65720898</v>
      </c>
      <c r="E68" s="68">
        <v>0</v>
      </c>
      <c r="F68" s="68">
        <v>10781184</v>
      </c>
      <c r="G68" s="68">
        <v>15012891</v>
      </c>
      <c r="H68" s="68">
        <v>39926823</v>
      </c>
    </row>
    <row r="69" spans="1:8" s="1" customFormat="1" ht="24" x14ac:dyDescent="0.2">
      <c r="A69" s="25">
        <v>58</v>
      </c>
      <c r="B69" s="12" t="s">
        <v>124</v>
      </c>
      <c r="C69" s="10" t="s">
        <v>247</v>
      </c>
      <c r="D69" s="44">
        <f t="shared" si="1"/>
        <v>76971605</v>
      </c>
      <c r="E69" s="68">
        <v>0</v>
      </c>
      <c r="F69" s="68">
        <v>20065265</v>
      </c>
      <c r="G69" s="68">
        <v>56906340</v>
      </c>
      <c r="H69" s="68">
        <v>0</v>
      </c>
    </row>
    <row r="70" spans="1:8" s="1" customFormat="1" ht="24" x14ac:dyDescent="0.2">
      <c r="A70" s="25">
        <v>59</v>
      </c>
      <c r="B70" s="12" t="s">
        <v>125</v>
      </c>
      <c r="C70" s="10" t="s">
        <v>248</v>
      </c>
      <c r="D70" s="44">
        <f t="shared" ref="D70:D130" si="2">E70+F70+G70+H70</f>
        <v>62908671</v>
      </c>
      <c r="E70" s="68">
        <v>0</v>
      </c>
      <c r="F70" s="68">
        <v>16179386</v>
      </c>
      <c r="G70" s="68">
        <v>46729285</v>
      </c>
      <c r="H70" s="68">
        <v>0</v>
      </c>
    </row>
    <row r="71" spans="1:8" s="1" customFormat="1" x14ac:dyDescent="0.2">
      <c r="A71" s="25">
        <v>60</v>
      </c>
      <c r="B71" s="14" t="s">
        <v>126</v>
      </c>
      <c r="C71" s="10" t="s">
        <v>249</v>
      </c>
      <c r="D71" s="44">
        <f t="shared" si="2"/>
        <v>148471186</v>
      </c>
      <c r="E71" s="68">
        <v>10353582</v>
      </c>
      <c r="F71" s="68">
        <v>45088354</v>
      </c>
      <c r="G71" s="68">
        <v>0</v>
      </c>
      <c r="H71" s="68">
        <v>93029250</v>
      </c>
    </row>
    <row r="72" spans="1:8" s="1" customFormat="1" x14ac:dyDescent="0.2">
      <c r="A72" s="25">
        <v>61</v>
      </c>
      <c r="B72" s="14" t="s">
        <v>127</v>
      </c>
      <c r="C72" s="10" t="s">
        <v>53</v>
      </c>
      <c r="D72" s="44">
        <f t="shared" si="2"/>
        <v>79172777</v>
      </c>
      <c r="E72" s="68">
        <v>0</v>
      </c>
      <c r="F72" s="68">
        <v>21795587</v>
      </c>
      <c r="G72" s="68">
        <v>0</v>
      </c>
      <c r="H72" s="68">
        <v>57377190</v>
      </c>
    </row>
    <row r="73" spans="1:8" s="1" customFormat="1" x14ac:dyDescent="0.2">
      <c r="A73" s="25">
        <v>62</v>
      </c>
      <c r="B73" s="14" t="s">
        <v>128</v>
      </c>
      <c r="C73" s="10" t="s">
        <v>250</v>
      </c>
      <c r="D73" s="44">
        <f t="shared" si="2"/>
        <v>202705959</v>
      </c>
      <c r="E73" s="68">
        <v>16725151</v>
      </c>
      <c r="F73" s="68">
        <v>59589951</v>
      </c>
      <c r="G73" s="68">
        <v>0</v>
      </c>
      <c r="H73" s="68">
        <v>126390857</v>
      </c>
    </row>
    <row r="74" spans="1:8" s="1" customFormat="1" ht="24" x14ac:dyDescent="0.2">
      <c r="A74" s="25">
        <v>63</v>
      </c>
      <c r="B74" s="14" t="s">
        <v>129</v>
      </c>
      <c r="C74" s="10" t="s">
        <v>251</v>
      </c>
      <c r="D74" s="44">
        <f t="shared" si="2"/>
        <v>41884373</v>
      </c>
      <c r="E74" s="68">
        <v>0</v>
      </c>
      <c r="F74" s="68">
        <v>0</v>
      </c>
      <c r="G74" s="68">
        <v>41884373</v>
      </c>
      <c r="H74" s="68">
        <v>0</v>
      </c>
    </row>
    <row r="75" spans="1:8" s="1" customFormat="1" ht="24" x14ac:dyDescent="0.2">
      <c r="A75" s="25">
        <v>64</v>
      </c>
      <c r="B75" s="12" t="s">
        <v>130</v>
      </c>
      <c r="C75" s="10" t="s">
        <v>252</v>
      </c>
      <c r="D75" s="44">
        <f t="shared" si="2"/>
        <v>42387431</v>
      </c>
      <c r="E75" s="68">
        <v>0</v>
      </c>
      <c r="F75" s="68">
        <v>0</v>
      </c>
      <c r="G75" s="68">
        <v>42387431</v>
      </c>
      <c r="H75" s="68">
        <v>0</v>
      </c>
    </row>
    <row r="76" spans="1:8" s="1" customFormat="1" ht="24" x14ac:dyDescent="0.2">
      <c r="A76" s="25">
        <v>65</v>
      </c>
      <c r="B76" s="14" t="s">
        <v>131</v>
      </c>
      <c r="C76" s="10" t="s">
        <v>253</v>
      </c>
      <c r="D76" s="44">
        <f t="shared" si="2"/>
        <v>52882550</v>
      </c>
      <c r="E76" s="68">
        <v>0</v>
      </c>
      <c r="F76" s="68">
        <v>0</v>
      </c>
      <c r="G76" s="68">
        <v>52882550</v>
      </c>
      <c r="H76" s="68">
        <v>0</v>
      </c>
    </row>
    <row r="77" spans="1:8" s="1" customFormat="1" ht="24" x14ac:dyDescent="0.2">
      <c r="A77" s="25">
        <v>66</v>
      </c>
      <c r="B77" s="14" t="s">
        <v>132</v>
      </c>
      <c r="C77" s="10" t="s">
        <v>254</v>
      </c>
      <c r="D77" s="44">
        <f t="shared" si="2"/>
        <v>58110624</v>
      </c>
      <c r="E77" s="68">
        <v>0</v>
      </c>
      <c r="F77" s="68">
        <v>0</v>
      </c>
      <c r="G77" s="68">
        <v>58110624</v>
      </c>
      <c r="H77" s="68">
        <v>0</v>
      </c>
    </row>
    <row r="78" spans="1:8" s="1" customFormat="1" ht="24" x14ac:dyDescent="0.2">
      <c r="A78" s="25">
        <v>67</v>
      </c>
      <c r="B78" s="12" t="s">
        <v>133</v>
      </c>
      <c r="C78" s="10" t="s">
        <v>255</v>
      </c>
      <c r="D78" s="44">
        <f t="shared" si="2"/>
        <v>75983769</v>
      </c>
      <c r="E78" s="68">
        <v>0</v>
      </c>
      <c r="F78" s="68">
        <v>5316053</v>
      </c>
      <c r="G78" s="68">
        <v>70667716</v>
      </c>
      <c r="H78" s="68">
        <v>0</v>
      </c>
    </row>
    <row r="79" spans="1:8" s="1" customFormat="1" ht="24" x14ac:dyDescent="0.2">
      <c r="A79" s="25">
        <v>68</v>
      </c>
      <c r="B79" s="12" t="s">
        <v>134</v>
      </c>
      <c r="C79" s="10" t="s">
        <v>256</v>
      </c>
      <c r="D79" s="44">
        <f t="shared" si="2"/>
        <v>54337006</v>
      </c>
      <c r="E79" s="68">
        <v>0</v>
      </c>
      <c r="F79" s="68">
        <v>0</v>
      </c>
      <c r="G79" s="68">
        <v>54337006</v>
      </c>
      <c r="H79" s="68">
        <v>0</v>
      </c>
    </row>
    <row r="80" spans="1:8" s="1" customFormat="1" ht="24" x14ac:dyDescent="0.2">
      <c r="A80" s="25">
        <v>69</v>
      </c>
      <c r="B80" s="12" t="s">
        <v>135</v>
      </c>
      <c r="C80" s="10" t="s">
        <v>257</v>
      </c>
      <c r="D80" s="44">
        <f t="shared" si="2"/>
        <v>43179466</v>
      </c>
      <c r="E80" s="68">
        <v>0</v>
      </c>
      <c r="F80" s="68">
        <v>0</v>
      </c>
      <c r="G80" s="68">
        <v>43179466</v>
      </c>
      <c r="H80" s="68">
        <v>0</v>
      </c>
    </row>
    <row r="81" spans="1:8" s="1" customFormat="1" x14ac:dyDescent="0.2">
      <c r="A81" s="25">
        <v>70</v>
      </c>
      <c r="B81" s="26" t="s">
        <v>136</v>
      </c>
      <c r="C81" s="10" t="s">
        <v>137</v>
      </c>
      <c r="D81" s="44">
        <f t="shared" si="2"/>
        <v>163671070</v>
      </c>
      <c r="E81" s="68">
        <v>2663928</v>
      </c>
      <c r="F81" s="68">
        <v>15194321</v>
      </c>
      <c r="G81" s="68">
        <v>46768247</v>
      </c>
      <c r="H81" s="68">
        <v>99044574</v>
      </c>
    </row>
    <row r="82" spans="1:8" s="1" customFormat="1" x14ac:dyDescent="0.2">
      <c r="A82" s="25">
        <v>71</v>
      </c>
      <c r="B82" s="12" t="s">
        <v>138</v>
      </c>
      <c r="C82" s="10" t="s">
        <v>258</v>
      </c>
      <c r="D82" s="44">
        <f t="shared" si="2"/>
        <v>269961720</v>
      </c>
      <c r="E82" s="68">
        <v>4445844</v>
      </c>
      <c r="F82" s="68">
        <v>92887117</v>
      </c>
      <c r="G82" s="68">
        <v>0</v>
      </c>
      <c r="H82" s="68">
        <v>172628759</v>
      </c>
    </row>
    <row r="83" spans="1:8" s="1" customFormat="1" x14ac:dyDescent="0.2">
      <c r="A83" s="25">
        <v>72</v>
      </c>
      <c r="B83" s="26" t="s">
        <v>139</v>
      </c>
      <c r="C83" s="10" t="s">
        <v>36</v>
      </c>
      <c r="D83" s="44">
        <f t="shared" si="2"/>
        <v>158037407</v>
      </c>
      <c r="E83" s="68">
        <v>10201575</v>
      </c>
      <c r="F83" s="68">
        <v>18072080</v>
      </c>
      <c r="G83" s="68">
        <v>32623243</v>
      </c>
      <c r="H83" s="68">
        <v>97140509</v>
      </c>
    </row>
    <row r="84" spans="1:8" s="1" customFormat="1" x14ac:dyDescent="0.2">
      <c r="A84" s="25">
        <v>73</v>
      </c>
      <c r="B84" s="12" t="s">
        <v>140</v>
      </c>
      <c r="C84" s="10" t="s">
        <v>38</v>
      </c>
      <c r="D84" s="44">
        <f t="shared" si="2"/>
        <v>106053550</v>
      </c>
      <c r="E84" s="68">
        <v>0</v>
      </c>
      <c r="F84" s="68">
        <v>15497507</v>
      </c>
      <c r="G84" s="68">
        <v>26171139</v>
      </c>
      <c r="H84" s="68">
        <v>64384904</v>
      </c>
    </row>
    <row r="85" spans="1:8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2"/>
        <v>279677326</v>
      </c>
      <c r="E85" s="68">
        <v>13861878</v>
      </c>
      <c r="F85" s="68">
        <v>65364472</v>
      </c>
      <c r="G85" s="68">
        <v>38221576</v>
      </c>
      <c r="H85" s="68">
        <v>162229400</v>
      </c>
    </row>
    <row r="86" spans="1:8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2"/>
        <v>53243356</v>
      </c>
      <c r="E86" s="68">
        <v>0</v>
      </c>
      <c r="F86" s="68">
        <v>15293385</v>
      </c>
      <c r="G86" s="68">
        <v>0</v>
      </c>
      <c r="H86" s="68">
        <v>37949971</v>
      </c>
    </row>
    <row r="87" spans="1:8" s="1" customFormat="1" x14ac:dyDescent="0.2">
      <c r="A87" s="25">
        <v>76</v>
      </c>
      <c r="B87" s="12" t="s">
        <v>143</v>
      </c>
      <c r="C87" s="10" t="s">
        <v>239</v>
      </c>
      <c r="D87" s="44">
        <f t="shared" si="2"/>
        <v>181128762</v>
      </c>
      <c r="E87" s="68">
        <v>0</v>
      </c>
      <c r="F87" s="68">
        <v>45015554</v>
      </c>
      <c r="G87" s="68">
        <v>7623466</v>
      </c>
      <c r="H87" s="68">
        <v>128489742</v>
      </c>
    </row>
    <row r="88" spans="1:8" s="1" customFormat="1" x14ac:dyDescent="0.2">
      <c r="A88" s="25">
        <v>77</v>
      </c>
      <c r="B88" s="12" t="s">
        <v>144</v>
      </c>
      <c r="C88" s="10" t="s">
        <v>360</v>
      </c>
      <c r="D88" s="44">
        <f t="shared" si="2"/>
        <v>55882307</v>
      </c>
      <c r="E88" s="68">
        <v>55882307</v>
      </c>
      <c r="F88" s="68">
        <v>0</v>
      </c>
      <c r="G88" s="68">
        <v>0</v>
      </c>
      <c r="H88" s="68">
        <v>0</v>
      </c>
    </row>
    <row r="89" spans="1:8" s="1" customFormat="1" x14ac:dyDescent="0.2">
      <c r="A89" s="25">
        <v>78</v>
      </c>
      <c r="B89" s="14" t="s">
        <v>145</v>
      </c>
      <c r="C89" s="10" t="s">
        <v>272</v>
      </c>
      <c r="D89" s="44">
        <f t="shared" si="2"/>
        <v>0</v>
      </c>
      <c r="E89" s="68">
        <v>0</v>
      </c>
      <c r="F89" s="68">
        <v>0</v>
      </c>
      <c r="G89" s="68">
        <v>0</v>
      </c>
      <c r="H89" s="68">
        <v>0</v>
      </c>
    </row>
    <row r="90" spans="1:8" s="1" customFormat="1" ht="24" x14ac:dyDescent="0.2">
      <c r="A90" s="169">
        <v>79</v>
      </c>
      <c r="B90" s="172" t="s">
        <v>146</v>
      </c>
      <c r="C90" s="17" t="s">
        <v>259</v>
      </c>
      <c r="D90" s="44">
        <f t="shared" si="2"/>
        <v>41346862</v>
      </c>
      <c r="E90" s="68">
        <v>31411099</v>
      </c>
      <c r="F90" s="68">
        <v>3077862</v>
      </c>
      <c r="G90" s="68">
        <v>0</v>
      </c>
      <c r="H90" s="68">
        <v>6857901</v>
      </c>
    </row>
    <row r="91" spans="1:8" s="1" customFormat="1" ht="36" x14ac:dyDescent="0.2">
      <c r="A91" s="170"/>
      <c r="B91" s="173"/>
      <c r="C91" s="10" t="s">
        <v>358</v>
      </c>
      <c r="D91" s="44">
        <f t="shared" si="2"/>
        <v>9935763</v>
      </c>
      <c r="E91" s="68">
        <v>0</v>
      </c>
      <c r="F91" s="68">
        <v>3077862</v>
      </c>
      <c r="G91" s="68">
        <v>0</v>
      </c>
      <c r="H91" s="68">
        <v>6857901</v>
      </c>
    </row>
    <row r="92" spans="1:8" s="1" customFormat="1" ht="24" x14ac:dyDescent="0.2">
      <c r="A92" s="170"/>
      <c r="B92" s="173"/>
      <c r="C92" s="10" t="s">
        <v>260</v>
      </c>
      <c r="D92" s="44">
        <f t="shared" si="2"/>
        <v>9570181</v>
      </c>
      <c r="E92" s="68">
        <v>9570181</v>
      </c>
      <c r="F92" s="68">
        <v>0</v>
      </c>
      <c r="G92" s="68">
        <v>0</v>
      </c>
      <c r="H92" s="68">
        <v>0</v>
      </c>
    </row>
    <row r="93" spans="1:8" s="1" customFormat="1" ht="36" x14ac:dyDescent="0.2">
      <c r="A93" s="171"/>
      <c r="B93" s="174"/>
      <c r="C93" s="28" t="s">
        <v>359</v>
      </c>
      <c r="D93" s="44">
        <f t="shared" si="2"/>
        <v>21840918</v>
      </c>
      <c r="E93" s="68">
        <v>21840918</v>
      </c>
      <c r="F93" s="68">
        <v>0</v>
      </c>
      <c r="G93" s="68">
        <v>0</v>
      </c>
      <c r="H93" s="68">
        <v>0</v>
      </c>
    </row>
    <row r="94" spans="1:8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2"/>
        <v>1868287</v>
      </c>
      <c r="E94" s="68">
        <v>1868287</v>
      </c>
      <c r="F94" s="68">
        <v>0</v>
      </c>
      <c r="G94" s="68">
        <v>0</v>
      </c>
      <c r="H94" s="68">
        <v>0</v>
      </c>
    </row>
    <row r="95" spans="1:8" s="1" customFormat="1" x14ac:dyDescent="0.2">
      <c r="A95" s="25">
        <v>81</v>
      </c>
      <c r="B95" s="14" t="s">
        <v>148</v>
      </c>
      <c r="C95" s="10" t="s">
        <v>149</v>
      </c>
      <c r="D95" s="44">
        <f t="shared" si="2"/>
        <v>9357192</v>
      </c>
      <c r="E95" s="68">
        <v>0</v>
      </c>
      <c r="F95" s="68">
        <v>1980763</v>
      </c>
      <c r="G95" s="68">
        <v>1088475</v>
      </c>
      <c r="H95" s="68">
        <v>6287954</v>
      </c>
    </row>
    <row r="96" spans="1:8" s="1" customFormat="1" x14ac:dyDescent="0.2">
      <c r="A96" s="25">
        <v>82</v>
      </c>
      <c r="B96" s="26" t="s">
        <v>150</v>
      </c>
      <c r="C96" s="10" t="s">
        <v>151</v>
      </c>
      <c r="D96" s="44">
        <f t="shared" si="2"/>
        <v>58727873</v>
      </c>
      <c r="E96" s="68">
        <v>0</v>
      </c>
      <c r="F96" s="68">
        <v>10566800</v>
      </c>
      <c r="G96" s="68">
        <v>14656593</v>
      </c>
      <c r="H96" s="68">
        <v>33504480</v>
      </c>
    </row>
    <row r="97" spans="1:8" s="1" customFormat="1" x14ac:dyDescent="0.2">
      <c r="A97" s="25">
        <v>83</v>
      </c>
      <c r="B97" s="14" t="s">
        <v>152</v>
      </c>
      <c r="C97" s="10" t="s">
        <v>28</v>
      </c>
      <c r="D97" s="44">
        <f t="shared" si="2"/>
        <v>34387831</v>
      </c>
      <c r="E97" s="68">
        <v>0</v>
      </c>
      <c r="F97" s="68">
        <v>5243892</v>
      </c>
      <c r="G97" s="68">
        <v>8464795</v>
      </c>
      <c r="H97" s="68">
        <v>20679144</v>
      </c>
    </row>
    <row r="98" spans="1:8" s="1" customFormat="1" x14ac:dyDescent="0.2">
      <c r="A98" s="25">
        <v>84</v>
      </c>
      <c r="B98" s="26" t="s">
        <v>153</v>
      </c>
      <c r="C98" s="10" t="s">
        <v>12</v>
      </c>
      <c r="D98" s="44">
        <f t="shared" si="2"/>
        <v>37159804</v>
      </c>
      <c r="E98" s="68">
        <v>0</v>
      </c>
      <c r="F98" s="68">
        <v>5839604</v>
      </c>
      <c r="G98" s="68">
        <v>10012451</v>
      </c>
      <c r="H98" s="68">
        <v>21307749</v>
      </c>
    </row>
    <row r="99" spans="1:8" s="1" customFormat="1" x14ac:dyDescent="0.2">
      <c r="A99" s="25">
        <v>85</v>
      </c>
      <c r="B99" s="26" t="s">
        <v>154</v>
      </c>
      <c r="C99" s="10" t="s">
        <v>27</v>
      </c>
      <c r="D99" s="44">
        <f t="shared" si="2"/>
        <v>90800179</v>
      </c>
      <c r="E99" s="68">
        <v>0</v>
      </c>
      <c r="F99" s="68">
        <v>7890084</v>
      </c>
      <c r="G99" s="68">
        <v>26869225</v>
      </c>
      <c r="H99" s="68">
        <v>56040870</v>
      </c>
    </row>
    <row r="100" spans="1:8" s="1" customFormat="1" x14ac:dyDescent="0.2">
      <c r="A100" s="25">
        <v>86</v>
      </c>
      <c r="B100" s="14" t="s">
        <v>155</v>
      </c>
      <c r="C100" s="10" t="s">
        <v>45</v>
      </c>
      <c r="D100" s="44">
        <f t="shared" si="2"/>
        <v>43142898</v>
      </c>
      <c r="E100" s="68">
        <v>0</v>
      </c>
      <c r="F100" s="68">
        <v>5542240</v>
      </c>
      <c r="G100" s="68">
        <v>11884369</v>
      </c>
      <c r="H100" s="68">
        <v>25716289</v>
      </c>
    </row>
    <row r="101" spans="1:8" s="1" customFormat="1" x14ac:dyDescent="0.2">
      <c r="A101" s="25">
        <v>87</v>
      </c>
      <c r="B101" s="14" t="s">
        <v>156</v>
      </c>
      <c r="C101" s="10" t="s">
        <v>33</v>
      </c>
      <c r="D101" s="44">
        <f t="shared" si="2"/>
        <v>54827936</v>
      </c>
      <c r="E101" s="68">
        <v>0</v>
      </c>
      <c r="F101" s="68">
        <v>10977500</v>
      </c>
      <c r="G101" s="68">
        <v>14146707</v>
      </c>
      <c r="H101" s="68">
        <v>29703729</v>
      </c>
    </row>
    <row r="102" spans="1:8" s="1" customFormat="1" x14ac:dyDescent="0.2">
      <c r="A102" s="25">
        <v>88</v>
      </c>
      <c r="B102" s="12" t="s">
        <v>157</v>
      </c>
      <c r="C102" s="10" t="s">
        <v>29</v>
      </c>
      <c r="D102" s="44">
        <f t="shared" si="2"/>
        <v>126034609</v>
      </c>
      <c r="E102" s="68">
        <v>0</v>
      </c>
      <c r="F102" s="68">
        <v>23561889</v>
      </c>
      <c r="G102" s="68">
        <v>33279700</v>
      </c>
      <c r="H102" s="68">
        <v>69193020</v>
      </c>
    </row>
    <row r="103" spans="1:8" s="1" customFormat="1" x14ac:dyDescent="0.2">
      <c r="A103" s="25">
        <v>89</v>
      </c>
      <c r="B103" s="12" t="s">
        <v>158</v>
      </c>
      <c r="C103" s="10" t="s">
        <v>30</v>
      </c>
      <c r="D103" s="44">
        <f t="shared" si="2"/>
        <v>84581938.74000001</v>
      </c>
      <c r="E103" s="68">
        <v>0</v>
      </c>
      <c r="F103" s="68">
        <v>4006647.74</v>
      </c>
      <c r="G103" s="68">
        <v>25163897</v>
      </c>
      <c r="H103" s="68">
        <v>55411394</v>
      </c>
    </row>
    <row r="104" spans="1:8" s="1" customFormat="1" x14ac:dyDescent="0.2">
      <c r="A104" s="25">
        <v>90</v>
      </c>
      <c r="B104" s="26" t="s">
        <v>159</v>
      </c>
      <c r="C104" s="10" t="s">
        <v>14</v>
      </c>
      <c r="D104" s="44">
        <f t="shared" si="2"/>
        <v>30205991</v>
      </c>
      <c r="E104" s="68">
        <v>0</v>
      </c>
      <c r="F104" s="68">
        <v>1653728</v>
      </c>
      <c r="G104" s="68">
        <v>9183301</v>
      </c>
      <c r="H104" s="68">
        <v>19368962</v>
      </c>
    </row>
    <row r="105" spans="1:8" s="1" customFormat="1" x14ac:dyDescent="0.2">
      <c r="A105" s="25">
        <v>91</v>
      </c>
      <c r="B105" s="12" t="s">
        <v>160</v>
      </c>
      <c r="C105" s="10" t="s">
        <v>31</v>
      </c>
      <c r="D105" s="44">
        <f t="shared" si="2"/>
        <v>53772147</v>
      </c>
      <c r="E105" s="68">
        <v>0</v>
      </c>
      <c r="F105" s="68">
        <v>9092979</v>
      </c>
      <c r="G105" s="68">
        <v>14160787</v>
      </c>
      <c r="H105" s="68">
        <v>30518381</v>
      </c>
    </row>
    <row r="106" spans="1:8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2"/>
        <v>48872309</v>
      </c>
      <c r="E106" s="68">
        <v>0</v>
      </c>
      <c r="F106" s="68">
        <v>6408582</v>
      </c>
      <c r="G106" s="68">
        <v>13806758</v>
      </c>
      <c r="H106" s="68">
        <v>28656969</v>
      </c>
    </row>
    <row r="107" spans="1:8" s="22" customFormat="1" x14ac:dyDescent="0.2">
      <c r="A107" s="25">
        <v>93</v>
      </c>
      <c r="B107" s="14" t="s">
        <v>162</v>
      </c>
      <c r="C107" s="10" t="s">
        <v>13</v>
      </c>
      <c r="D107" s="44">
        <f t="shared" si="2"/>
        <v>62257163</v>
      </c>
      <c r="E107" s="68">
        <v>4212752</v>
      </c>
      <c r="F107" s="68">
        <v>6005350</v>
      </c>
      <c r="G107" s="68">
        <v>16714054</v>
      </c>
      <c r="H107" s="68">
        <v>35325007</v>
      </c>
    </row>
    <row r="108" spans="1:8" s="1" customFormat="1" x14ac:dyDescent="0.2">
      <c r="A108" s="25">
        <v>94</v>
      </c>
      <c r="B108" s="26" t="s">
        <v>163</v>
      </c>
      <c r="C108" s="10" t="s">
        <v>32</v>
      </c>
      <c r="D108" s="44">
        <f t="shared" si="2"/>
        <v>40220109</v>
      </c>
      <c r="E108" s="68">
        <v>0</v>
      </c>
      <c r="F108" s="68">
        <v>7217334</v>
      </c>
      <c r="G108" s="68">
        <v>10707587</v>
      </c>
      <c r="H108" s="68">
        <v>22295188</v>
      </c>
    </row>
    <row r="109" spans="1:8" s="1" customFormat="1" x14ac:dyDescent="0.2">
      <c r="A109" s="25">
        <v>95</v>
      </c>
      <c r="B109" s="26" t="s">
        <v>164</v>
      </c>
      <c r="C109" s="10" t="s">
        <v>55</v>
      </c>
      <c r="D109" s="44">
        <f t="shared" si="2"/>
        <v>54436384</v>
      </c>
      <c r="E109" s="68">
        <v>0</v>
      </c>
      <c r="F109" s="68">
        <v>8266018</v>
      </c>
      <c r="G109" s="68">
        <v>14668411</v>
      </c>
      <c r="H109" s="68">
        <v>31501955</v>
      </c>
    </row>
    <row r="110" spans="1:8" s="1" customFormat="1" x14ac:dyDescent="0.2">
      <c r="A110" s="25">
        <v>96</v>
      </c>
      <c r="B110" s="12" t="s">
        <v>165</v>
      </c>
      <c r="C110" s="10" t="s">
        <v>34</v>
      </c>
      <c r="D110" s="44">
        <f t="shared" si="2"/>
        <v>91199453</v>
      </c>
      <c r="E110" s="68">
        <v>0</v>
      </c>
      <c r="F110" s="68">
        <v>13246473</v>
      </c>
      <c r="G110" s="68">
        <v>22618242</v>
      </c>
      <c r="H110" s="68">
        <v>55334738</v>
      </c>
    </row>
    <row r="111" spans="1:8" s="1" customFormat="1" x14ac:dyDescent="0.2">
      <c r="A111" s="25">
        <v>97</v>
      </c>
      <c r="B111" s="14" t="s">
        <v>166</v>
      </c>
      <c r="C111" s="10" t="s">
        <v>229</v>
      </c>
      <c r="D111" s="44">
        <f t="shared" si="2"/>
        <v>45097129</v>
      </c>
      <c r="E111" s="68">
        <v>0</v>
      </c>
      <c r="F111" s="68">
        <v>7103535</v>
      </c>
      <c r="G111" s="68">
        <v>11857702</v>
      </c>
      <c r="H111" s="68">
        <v>26135892</v>
      </c>
    </row>
    <row r="112" spans="1:8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2"/>
        <v>0</v>
      </c>
      <c r="E112" s="68">
        <v>0</v>
      </c>
      <c r="F112" s="68">
        <v>0</v>
      </c>
      <c r="G112" s="68">
        <v>0</v>
      </c>
      <c r="H112" s="68">
        <v>0</v>
      </c>
    </row>
    <row r="113" spans="1:8" s="1" customFormat="1" x14ac:dyDescent="0.2">
      <c r="A113" s="25">
        <v>99</v>
      </c>
      <c r="B113" s="12" t="s">
        <v>169</v>
      </c>
      <c r="C113" s="10" t="s">
        <v>170</v>
      </c>
      <c r="D113" s="44">
        <f t="shared" si="2"/>
        <v>0</v>
      </c>
      <c r="E113" s="68">
        <v>0</v>
      </c>
      <c r="F113" s="68">
        <v>0</v>
      </c>
      <c r="G113" s="68">
        <v>0</v>
      </c>
      <c r="H113" s="68">
        <v>0</v>
      </c>
    </row>
    <row r="114" spans="1:8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2"/>
        <v>29471</v>
      </c>
      <c r="E114" s="68">
        <v>29471</v>
      </c>
      <c r="F114" s="68">
        <v>0</v>
      </c>
      <c r="G114" s="68">
        <v>0</v>
      </c>
      <c r="H114" s="68">
        <v>0</v>
      </c>
    </row>
    <row r="115" spans="1:8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2"/>
        <v>0</v>
      </c>
      <c r="E115" s="68">
        <v>0</v>
      </c>
      <c r="F115" s="68">
        <v>0</v>
      </c>
      <c r="G115" s="68">
        <v>0</v>
      </c>
      <c r="H115" s="68">
        <v>0</v>
      </c>
    </row>
    <row r="116" spans="1:8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2"/>
        <v>0</v>
      </c>
      <c r="E116" s="68">
        <v>0</v>
      </c>
      <c r="F116" s="68">
        <v>0</v>
      </c>
      <c r="G116" s="68">
        <v>0</v>
      </c>
      <c r="H116" s="68">
        <v>0</v>
      </c>
    </row>
    <row r="117" spans="1:8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2"/>
        <v>0</v>
      </c>
      <c r="E117" s="68">
        <v>0</v>
      </c>
      <c r="F117" s="68">
        <v>0</v>
      </c>
      <c r="G117" s="68">
        <v>0</v>
      </c>
      <c r="H117" s="68">
        <v>0</v>
      </c>
    </row>
    <row r="118" spans="1:8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2"/>
        <v>0</v>
      </c>
      <c r="E118" s="68">
        <v>0</v>
      </c>
      <c r="F118" s="68">
        <v>0</v>
      </c>
      <c r="G118" s="68">
        <v>0</v>
      </c>
      <c r="H118" s="68">
        <v>0</v>
      </c>
    </row>
    <row r="119" spans="1:8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2"/>
        <v>0</v>
      </c>
      <c r="E119" s="68">
        <v>0</v>
      </c>
      <c r="F119" s="68">
        <v>0</v>
      </c>
      <c r="G119" s="68">
        <v>0</v>
      </c>
      <c r="H119" s="68">
        <v>0</v>
      </c>
    </row>
    <row r="120" spans="1:8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2"/>
        <v>0</v>
      </c>
      <c r="E120" s="68">
        <v>0</v>
      </c>
      <c r="F120" s="68">
        <v>0</v>
      </c>
      <c r="G120" s="68">
        <v>0</v>
      </c>
      <c r="H120" s="68">
        <v>0</v>
      </c>
    </row>
    <row r="121" spans="1:8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2"/>
        <v>27769</v>
      </c>
      <c r="E121" s="68">
        <v>27769</v>
      </c>
      <c r="F121" s="68">
        <v>0</v>
      </c>
      <c r="G121" s="68">
        <v>0</v>
      </c>
      <c r="H121" s="68">
        <v>0</v>
      </c>
    </row>
    <row r="122" spans="1:8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2"/>
        <v>0</v>
      </c>
      <c r="E122" s="68">
        <v>0</v>
      </c>
      <c r="F122" s="68">
        <v>0</v>
      </c>
      <c r="G122" s="68">
        <v>0</v>
      </c>
      <c r="H122" s="68">
        <v>0</v>
      </c>
    </row>
    <row r="123" spans="1:8" s="1" customFormat="1" x14ac:dyDescent="0.2">
      <c r="A123" s="25">
        <v>109</v>
      </c>
      <c r="B123" s="26" t="s">
        <v>189</v>
      </c>
      <c r="C123" s="10" t="s">
        <v>275</v>
      </c>
      <c r="D123" s="44">
        <f t="shared" si="2"/>
        <v>0</v>
      </c>
      <c r="E123" s="68">
        <v>0</v>
      </c>
      <c r="F123" s="68">
        <v>0</v>
      </c>
      <c r="G123" s="68">
        <v>0</v>
      </c>
      <c r="H123" s="68">
        <v>0</v>
      </c>
    </row>
    <row r="124" spans="1:8" s="1" customFormat="1" ht="14.25" customHeight="1" x14ac:dyDescent="0.2">
      <c r="A124" s="25">
        <v>110</v>
      </c>
      <c r="B124" s="14" t="s">
        <v>190</v>
      </c>
      <c r="C124" s="10" t="s">
        <v>261</v>
      </c>
      <c r="D124" s="44">
        <f t="shared" si="2"/>
        <v>87045</v>
      </c>
      <c r="E124" s="68">
        <v>87045</v>
      </c>
      <c r="F124" s="68">
        <v>0</v>
      </c>
      <c r="G124" s="68">
        <v>0</v>
      </c>
      <c r="H124" s="68">
        <v>0</v>
      </c>
    </row>
    <row r="125" spans="1:8" s="1" customFormat="1" x14ac:dyDescent="0.2">
      <c r="A125" s="25">
        <v>111</v>
      </c>
      <c r="B125" s="14" t="s">
        <v>191</v>
      </c>
      <c r="C125" s="10" t="s">
        <v>391</v>
      </c>
      <c r="D125" s="44">
        <f t="shared" si="2"/>
        <v>0</v>
      </c>
      <c r="E125" s="68">
        <v>0</v>
      </c>
      <c r="F125" s="68">
        <v>0</v>
      </c>
      <c r="G125" s="68">
        <v>0</v>
      </c>
      <c r="H125" s="68">
        <v>0</v>
      </c>
    </row>
    <row r="126" spans="1:8" s="1" customFormat="1" x14ac:dyDescent="0.2">
      <c r="A126" s="25">
        <v>112</v>
      </c>
      <c r="B126" s="14" t="s">
        <v>192</v>
      </c>
      <c r="C126" s="10" t="s">
        <v>193</v>
      </c>
      <c r="D126" s="44">
        <f t="shared" si="2"/>
        <v>0</v>
      </c>
      <c r="E126" s="68">
        <v>0</v>
      </c>
      <c r="F126" s="68">
        <v>0</v>
      </c>
      <c r="G126" s="68">
        <v>0</v>
      </c>
      <c r="H126" s="68">
        <v>0</v>
      </c>
    </row>
    <row r="127" spans="1:8" s="1" customFormat="1" ht="13.5" customHeight="1" x14ac:dyDescent="0.2">
      <c r="A127" s="25">
        <v>113</v>
      </c>
      <c r="B127" s="14" t="s">
        <v>194</v>
      </c>
      <c r="C127" s="10" t="s">
        <v>400</v>
      </c>
      <c r="D127" s="44">
        <f t="shared" si="2"/>
        <v>0</v>
      </c>
      <c r="E127" s="68">
        <v>0</v>
      </c>
      <c r="F127" s="68">
        <v>0</v>
      </c>
      <c r="G127" s="68">
        <v>0</v>
      </c>
      <c r="H127" s="68">
        <v>0</v>
      </c>
    </row>
    <row r="128" spans="1:8" s="1" customFormat="1" x14ac:dyDescent="0.2">
      <c r="A128" s="25">
        <v>114</v>
      </c>
      <c r="B128" s="26" t="s">
        <v>195</v>
      </c>
      <c r="C128" s="10" t="s">
        <v>196</v>
      </c>
      <c r="D128" s="44">
        <f t="shared" si="2"/>
        <v>0</v>
      </c>
      <c r="E128" s="68">
        <v>0</v>
      </c>
      <c r="F128" s="68">
        <v>0</v>
      </c>
      <c r="G128" s="68">
        <v>0</v>
      </c>
      <c r="H128" s="68">
        <v>0</v>
      </c>
    </row>
    <row r="129" spans="1:8" s="1" customFormat="1" ht="24" x14ac:dyDescent="0.2">
      <c r="A129" s="25">
        <v>115</v>
      </c>
      <c r="B129" s="26" t="s">
        <v>197</v>
      </c>
      <c r="C129" s="54" t="s">
        <v>357</v>
      </c>
      <c r="D129" s="44">
        <f t="shared" si="2"/>
        <v>0</v>
      </c>
      <c r="E129" s="68">
        <v>0</v>
      </c>
      <c r="F129" s="68">
        <v>0</v>
      </c>
      <c r="G129" s="68">
        <v>0</v>
      </c>
      <c r="H129" s="68">
        <v>0</v>
      </c>
    </row>
    <row r="130" spans="1:8" s="1" customFormat="1" x14ac:dyDescent="0.2">
      <c r="A130" s="25">
        <v>116</v>
      </c>
      <c r="B130" s="26" t="s">
        <v>198</v>
      </c>
      <c r="C130" s="10" t="s">
        <v>235</v>
      </c>
      <c r="D130" s="44">
        <f t="shared" si="2"/>
        <v>0</v>
      </c>
      <c r="E130" s="68">
        <v>0</v>
      </c>
      <c r="F130" s="68">
        <v>0</v>
      </c>
      <c r="G130" s="68">
        <v>0</v>
      </c>
      <c r="H130" s="68">
        <v>0</v>
      </c>
    </row>
    <row r="131" spans="1:8" ht="10.5" customHeight="1" x14ac:dyDescent="0.2">
      <c r="A131" s="25">
        <v>117</v>
      </c>
      <c r="B131" s="26" t="s">
        <v>199</v>
      </c>
      <c r="C131" s="10" t="s">
        <v>200</v>
      </c>
      <c r="D131" s="44">
        <f t="shared" ref="D131:D148" si="3">E131+F131+G131+H131</f>
        <v>0</v>
      </c>
      <c r="E131" s="68">
        <v>0</v>
      </c>
      <c r="F131" s="68">
        <v>0</v>
      </c>
      <c r="G131" s="68">
        <v>0</v>
      </c>
      <c r="H131" s="68">
        <v>0</v>
      </c>
    </row>
    <row r="132" spans="1:8" s="1" customFormat="1" x14ac:dyDescent="0.2">
      <c r="A132" s="25">
        <v>118</v>
      </c>
      <c r="B132" s="26" t="s">
        <v>201</v>
      </c>
      <c r="C132" s="10" t="s">
        <v>42</v>
      </c>
      <c r="D132" s="44">
        <f t="shared" si="3"/>
        <v>0</v>
      </c>
      <c r="E132" s="68">
        <v>0</v>
      </c>
      <c r="F132" s="68">
        <v>0</v>
      </c>
      <c r="G132" s="68">
        <v>0</v>
      </c>
      <c r="H132" s="68">
        <v>0</v>
      </c>
    </row>
    <row r="133" spans="1:8" s="1" customFormat="1" x14ac:dyDescent="0.2">
      <c r="A133" s="25">
        <v>119</v>
      </c>
      <c r="B133" s="12" t="s">
        <v>202</v>
      </c>
      <c r="C133" s="10" t="s">
        <v>48</v>
      </c>
      <c r="D133" s="44">
        <f t="shared" si="3"/>
        <v>6729813</v>
      </c>
      <c r="E133" s="68">
        <v>6729813</v>
      </c>
      <c r="F133" s="68">
        <v>0</v>
      </c>
      <c r="G133" s="68">
        <v>0</v>
      </c>
      <c r="H133" s="68">
        <v>0</v>
      </c>
    </row>
    <row r="134" spans="1:8" s="1" customFormat="1" x14ac:dyDescent="0.2">
      <c r="A134" s="25">
        <v>120</v>
      </c>
      <c r="B134" s="12" t="s">
        <v>203</v>
      </c>
      <c r="C134" s="10" t="s">
        <v>238</v>
      </c>
      <c r="D134" s="44">
        <f t="shared" si="3"/>
        <v>64819077</v>
      </c>
      <c r="E134" s="68">
        <v>64819077</v>
      </c>
      <c r="F134" s="68">
        <v>0</v>
      </c>
      <c r="G134" s="68">
        <v>0</v>
      </c>
      <c r="H134" s="68">
        <v>0</v>
      </c>
    </row>
    <row r="135" spans="1:8" s="1" customFormat="1" x14ac:dyDescent="0.2">
      <c r="A135" s="25">
        <v>121</v>
      </c>
      <c r="B135" s="12" t="s">
        <v>204</v>
      </c>
      <c r="C135" s="10" t="s">
        <v>50</v>
      </c>
      <c r="D135" s="44">
        <f t="shared" si="3"/>
        <v>58552250</v>
      </c>
      <c r="E135" s="68">
        <v>58552250</v>
      </c>
      <c r="F135" s="68">
        <v>0</v>
      </c>
      <c r="G135" s="68">
        <v>0</v>
      </c>
      <c r="H135" s="68">
        <v>0</v>
      </c>
    </row>
    <row r="136" spans="1:8" s="1" customFormat="1" x14ac:dyDescent="0.2">
      <c r="A136" s="25">
        <v>122</v>
      </c>
      <c r="B136" s="26" t="s">
        <v>205</v>
      </c>
      <c r="C136" s="10" t="s">
        <v>49</v>
      </c>
      <c r="D136" s="44">
        <f t="shared" si="3"/>
        <v>0</v>
      </c>
      <c r="E136" s="68">
        <v>0</v>
      </c>
      <c r="F136" s="68">
        <v>0</v>
      </c>
      <c r="G136" s="68">
        <v>0</v>
      </c>
      <c r="H136" s="68">
        <v>0</v>
      </c>
    </row>
    <row r="137" spans="1:8" s="1" customFormat="1" x14ac:dyDescent="0.2">
      <c r="A137" s="25">
        <v>123</v>
      </c>
      <c r="B137" s="26" t="s">
        <v>206</v>
      </c>
      <c r="C137" s="10" t="s">
        <v>207</v>
      </c>
      <c r="D137" s="44">
        <f t="shared" si="3"/>
        <v>0</v>
      </c>
      <c r="E137" s="68">
        <v>0</v>
      </c>
      <c r="F137" s="68">
        <v>0</v>
      </c>
      <c r="G137" s="68">
        <v>0</v>
      </c>
      <c r="H137" s="68">
        <v>0</v>
      </c>
    </row>
    <row r="138" spans="1:8" s="1" customFormat="1" x14ac:dyDescent="0.2">
      <c r="A138" s="25">
        <v>124</v>
      </c>
      <c r="B138" s="26" t="s">
        <v>208</v>
      </c>
      <c r="C138" s="10" t="s">
        <v>43</v>
      </c>
      <c r="D138" s="44">
        <f t="shared" si="3"/>
        <v>0</v>
      </c>
      <c r="E138" s="68">
        <v>0</v>
      </c>
      <c r="F138" s="68">
        <v>0</v>
      </c>
      <c r="G138" s="68">
        <v>0</v>
      </c>
      <c r="H138" s="68">
        <v>0</v>
      </c>
    </row>
    <row r="139" spans="1:8" s="1" customFormat="1" x14ac:dyDescent="0.2">
      <c r="A139" s="25">
        <v>125</v>
      </c>
      <c r="B139" s="12" t="s">
        <v>209</v>
      </c>
      <c r="C139" s="10" t="s">
        <v>237</v>
      </c>
      <c r="D139" s="44">
        <f t="shared" si="3"/>
        <v>106053759</v>
      </c>
      <c r="E139" s="68">
        <v>0</v>
      </c>
      <c r="F139" s="68">
        <v>35226378</v>
      </c>
      <c r="G139" s="68">
        <v>0</v>
      </c>
      <c r="H139" s="68">
        <v>70827381</v>
      </c>
    </row>
    <row r="140" spans="1:8" s="1" customFormat="1" x14ac:dyDescent="0.2">
      <c r="A140" s="25">
        <v>126</v>
      </c>
      <c r="B140" s="14" t="s">
        <v>210</v>
      </c>
      <c r="C140" s="10" t="s">
        <v>211</v>
      </c>
      <c r="D140" s="44">
        <f t="shared" si="3"/>
        <v>172579651</v>
      </c>
      <c r="E140" s="68">
        <v>15290484</v>
      </c>
      <c r="F140" s="68">
        <v>37025840</v>
      </c>
      <c r="G140" s="68">
        <v>23582006</v>
      </c>
      <c r="H140" s="68">
        <v>96681321</v>
      </c>
    </row>
    <row r="141" spans="1:8" x14ac:dyDescent="0.2">
      <c r="A141" s="25">
        <v>127</v>
      </c>
      <c r="B141" s="26" t="s">
        <v>212</v>
      </c>
      <c r="C141" s="10" t="s">
        <v>213</v>
      </c>
      <c r="D141" s="44">
        <f t="shared" si="3"/>
        <v>0</v>
      </c>
      <c r="E141" s="68">
        <v>0</v>
      </c>
      <c r="F141" s="68">
        <v>0</v>
      </c>
      <c r="G141" s="68">
        <v>0</v>
      </c>
      <c r="H141" s="68">
        <v>0</v>
      </c>
    </row>
    <row r="142" spans="1:8" x14ac:dyDescent="0.2">
      <c r="A142" s="25">
        <v>128</v>
      </c>
      <c r="B142" s="12" t="s">
        <v>214</v>
      </c>
      <c r="C142" s="10" t="s">
        <v>215</v>
      </c>
      <c r="D142" s="44">
        <f t="shared" si="3"/>
        <v>48035027</v>
      </c>
      <c r="E142" s="68">
        <v>48035027</v>
      </c>
      <c r="F142" s="68">
        <v>0</v>
      </c>
      <c r="G142" s="68">
        <v>0</v>
      </c>
      <c r="H142" s="68">
        <v>0</v>
      </c>
    </row>
    <row r="143" spans="1:8" ht="12.75" x14ac:dyDescent="0.2">
      <c r="A143" s="25">
        <v>129</v>
      </c>
      <c r="B143" s="20" t="s">
        <v>216</v>
      </c>
      <c r="C143" s="13" t="s">
        <v>217</v>
      </c>
      <c r="D143" s="44">
        <f t="shared" si="3"/>
        <v>0</v>
      </c>
      <c r="E143" s="68">
        <v>0</v>
      </c>
      <c r="F143" s="68">
        <v>0</v>
      </c>
      <c r="G143" s="68">
        <v>0</v>
      </c>
      <c r="H143" s="68">
        <v>0</v>
      </c>
    </row>
    <row r="144" spans="1:8" ht="12.75" x14ac:dyDescent="0.2">
      <c r="A144" s="25">
        <v>130</v>
      </c>
      <c r="B144" s="36" t="s">
        <v>263</v>
      </c>
      <c r="C144" s="37" t="s">
        <v>264</v>
      </c>
      <c r="D144" s="44">
        <f t="shared" si="3"/>
        <v>0</v>
      </c>
      <c r="E144" s="68">
        <v>0</v>
      </c>
      <c r="F144" s="68">
        <v>0</v>
      </c>
      <c r="G144" s="68">
        <v>0</v>
      </c>
      <c r="H144" s="68">
        <v>0</v>
      </c>
    </row>
    <row r="145" spans="1:8" ht="12.75" x14ac:dyDescent="0.2">
      <c r="A145" s="25">
        <v>131</v>
      </c>
      <c r="B145" s="38" t="s">
        <v>265</v>
      </c>
      <c r="C145" s="39" t="s">
        <v>266</v>
      </c>
      <c r="D145" s="44">
        <f t="shared" si="3"/>
        <v>0</v>
      </c>
      <c r="E145" s="68">
        <v>0</v>
      </c>
      <c r="F145" s="68">
        <v>0</v>
      </c>
      <c r="G145" s="68">
        <v>0</v>
      </c>
      <c r="H145" s="68">
        <v>0</v>
      </c>
    </row>
    <row r="146" spans="1:8" ht="12.75" x14ac:dyDescent="0.2">
      <c r="A146" s="25">
        <v>132</v>
      </c>
      <c r="B146" s="40" t="s">
        <v>267</v>
      </c>
      <c r="C146" s="41" t="s">
        <v>268</v>
      </c>
      <c r="D146" s="44">
        <f t="shared" si="3"/>
        <v>0</v>
      </c>
      <c r="E146" s="68">
        <v>0</v>
      </c>
      <c r="F146" s="68">
        <v>0</v>
      </c>
      <c r="G146" s="68">
        <v>0</v>
      </c>
      <c r="H146" s="68">
        <v>0</v>
      </c>
    </row>
    <row r="147" spans="1:8" x14ac:dyDescent="0.2">
      <c r="A147" s="25">
        <v>133</v>
      </c>
      <c r="B147" s="25" t="s">
        <v>273</v>
      </c>
      <c r="C147" s="42" t="s">
        <v>274</v>
      </c>
      <c r="D147" s="44">
        <f t="shared" si="3"/>
        <v>0</v>
      </c>
      <c r="E147" s="68">
        <v>0</v>
      </c>
      <c r="F147" s="68">
        <v>0</v>
      </c>
      <c r="G147" s="68">
        <v>0</v>
      </c>
      <c r="H147" s="68">
        <v>0</v>
      </c>
    </row>
    <row r="148" spans="1:8" x14ac:dyDescent="0.2">
      <c r="A148" s="25">
        <v>134</v>
      </c>
      <c r="B148" s="91" t="s">
        <v>367</v>
      </c>
      <c r="C148" s="42" t="s">
        <v>366</v>
      </c>
      <c r="D148" s="44">
        <f t="shared" si="3"/>
        <v>0</v>
      </c>
      <c r="E148" s="44">
        <v>0</v>
      </c>
      <c r="F148" s="44">
        <v>0</v>
      </c>
      <c r="G148" s="59">
        <v>0</v>
      </c>
      <c r="H148" s="44">
        <v>0</v>
      </c>
    </row>
    <row r="149" spans="1:8" x14ac:dyDescent="0.2">
      <c r="A149" s="25">
        <v>135</v>
      </c>
      <c r="B149" s="91" t="s">
        <v>395</v>
      </c>
      <c r="C149" s="42" t="s">
        <v>389</v>
      </c>
      <c r="D149" s="44">
        <f t="shared" ref="D149" si="4">E149+F149+G149+H149</f>
        <v>0</v>
      </c>
      <c r="E149" s="44">
        <v>0</v>
      </c>
      <c r="F149" s="44">
        <v>0</v>
      </c>
      <c r="G149" s="59">
        <v>0</v>
      </c>
      <c r="H149" s="44">
        <v>0</v>
      </c>
    </row>
    <row r="150" spans="1:8" s="4" customFormat="1" x14ac:dyDescent="0.2">
      <c r="A150" s="6"/>
      <c r="B150" s="6"/>
      <c r="C150" s="7"/>
      <c r="D150" s="50"/>
      <c r="E150" s="50"/>
      <c r="F150" s="50"/>
      <c r="G150" s="50"/>
      <c r="H150" s="50"/>
    </row>
    <row r="151" spans="1:8" s="4" customFormat="1" x14ac:dyDescent="0.2">
      <c r="A151" s="6"/>
      <c r="B151" s="6"/>
      <c r="C151" s="7"/>
      <c r="D151" s="8"/>
      <c r="E151" s="8"/>
      <c r="F151" s="8"/>
      <c r="G151" s="8"/>
      <c r="H151" s="8"/>
    </row>
    <row r="152" spans="1:8" s="4" customFormat="1" x14ac:dyDescent="0.2">
      <c r="A152" s="6"/>
      <c r="B152" s="6"/>
      <c r="C152" s="7"/>
      <c r="D152" s="8"/>
      <c r="E152" s="8"/>
      <c r="F152" s="8"/>
      <c r="G152" s="8"/>
      <c r="H152" s="8"/>
    </row>
    <row r="154" spans="1:8" s="4" customFormat="1" x14ac:dyDescent="0.2">
      <c r="A154" s="6"/>
      <c r="B154" s="6"/>
      <c r="C154" s="7"/>
      <c r="D154" s="8"/>
      <c r="E154" s="8"/>
      <c r="F154" s="8"/>
      <c r="G154" s="8"/>
      <c r="H154" s="8"/>
    </row>
    <row r="155" spans="1:8" s="4" customFormat="1" x14ac:dyDescent="0.2">
      <c r="A155" s="6"/>
      <c r="B155" s="6"/>
      <c r="C155" s="7"/>
      <c r="D155" s="8"/>
      <c r="E155" s="8"/>
      <c r="F155" s="8"/>
      <c r="G155" s="8"/>
      <c r="H155" s="8"/>
    </row>
  </sheetData>
  <mergeCells count="14">
    <mergeCell ref="A2:H2"/>
    <mergeCell ref="A11:C11"/>
    <mergeCell ref="A90:A93"/>
    <mergeCell ref="B90:B93"/>
    <mergeCell ref="F5:H5"/>
    <mergeCell ref="D5:D7"/>
    <mergeCell ref="E5:E7"/>
    <mergeCell ref="A4:A7"/>
    <mergeCell ref="B4:B7"/>
    <mergeCell ref="C4:C7"/>
    <mergeCell ref="A8:C8"/>
    <mergeCell ref="D4:H4"/>
    <mergeCell ref="F6:F7"/>
    <mergeCell ref="G6:H6"/>
  </mergeCells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2024 ТПОМС РБ</vt:lpstr>
      <vt:lpstr>Свод 2024 БП</vt:lpstr>
      <vt:lpstr> СМП </vt:lpstr>
      <vt:lpstr>ДС</vt:lpstr>
      <vt:lpstr>КС</vt:lpstr>
      <vt:lpstr>АПУ профилактика</vt:lpstr>
      <vt:lpstr>ДН</vt:lpstr>
      <vt:lpstr>АПУ неотл.пом.</vt:lpstr>
      <vt:lpstr>АПУ обращения </vt:lpstr>
      <vt:lpstr>ОДИ ПГГ</vt:lpstr>
      <vt:lpstr>ОДИ МЗ РБ </vt:lpstr>
      <vt:lpstr>ФАП(02-24) </vt:lpstr>
      <vt:lpstr>Гемодиализ </vt:lpstr>
      <vt:lpstr>Мед.реаб.(АПУ,ДС,КС) </vt:lpstr>
      <vt:lpstr>' СМП '!Заголовки_для_печати</vt:lpstr>
      <vt:lpstr>'АПУ неотл.пом.'!Заголовки_для_печати</vt:lpstr>
      <vt:lpstr>'АПУ обращения '!Заголовки_для_печати</vt:lpstr>
      <vt:lpstr>'АПУ профилактика'!Заголовки_для_печати</vt:lpstr>
      <vt:lpstr>'Гемодиализ '!Заголовки_для_печати</vt:lpstr>
      <vt:lpstr>ДН!Заголовки_для_печати</vt:lpstr>
      <vt:lpstr>ДС!Заголовки_для_печати</vt:lpstr>
      <vt:lpstr>КС!Заголовки_для_печати</vt:lpstr>
      <vt:lpstr>'Мед.реаб.(АПУ,ДС,КС) '!Заголовки_для_печати</vt:lpstr>
      <vt:lpstr>'ОДИ МЗ РБ '!Заголовки_для_печати</vt:lpstr>
      <vt:lpstr>'ОДИ ПГГ'!Заголовки_для_печати</vt:lpstr>
      <vt:lpstr>'Свод 2024 БП'!Заголовки_для_печати</vt:lpstr>
      <vt:lpstr>'Свод 2024 ТПОМС РБ'!Заголовки_для_печати</vt:lpstr>
      <vt:lpstr>'ФАП(02-24)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2023-12-23T06:44:47Z</cp:lastPrinted>
  <dcterms:created xsi:type="dcterms:W3CDTF">2012-12-23T03:42:29Z</dcterms:created>
  <dcterms:modified xsi:type="dcterms:W3CDTF">2024-01-30T07:00:53Z</dcterms:modified>
</cp:coreProperties>
</file>